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8220" tabRatio="844" activeTab="0"/>
  </bookViews>
  <sheets>
    <sheet name="Viršelis" sheetId="1" r:id="rId1"/>
    <sheet name="60 M" sheetId="2" r:id="rId2"/>
    <sheet name="60 M suv" sheetId="3" r:id="rId3"/>
    <sheet name="60 B" sheetId="4" r:id="rId4"/>
    <sheet name="60 B suv" sheetId="5" r:id="rId5"/>
    <sheet name="200 M" sheetId="6" r:id="rId6"/>
    <sheet name="200 M suv" sheetId="7" r:id="rId7"/>
    <sheet name="200 B" sheetId="8" r:id="rId8"/>
    <sheet name="200 B suv" sheetId="9" r:id="rId9"/>
    <sheet name="600 M" sheetId="10" r:id="rId10"/>
    <sheet name="600 B" sheetId="11" r:id="rId11"/>
    <sheet name="1000M" sheetId="12" r:id="rId12"/>
    <sheet name="1000 B" sheetId="13" r:id="rId13"/>
    <sheet name="Aukstis M" sheetId="14" r:id="rId14"/>
    <sheet name="Aukstis B" sheetId="15" r:id="rId15"/>
    <sheet name="Tolis M" sheetId="16" r:id="rId16"/>
    <sheet name="Tolis B" sheetId="17" r:id="rId17"/>
    <sheet name="Rutulys M" sheetId="18" r:id="rId18"/>
    <sheet name="Rutulys B" sheetId="19" r:id="rId19"/>
    <sheet name="Sheet1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xlnm.Print_Area" localSheetId="18">'Rutulys B'!$A:$IV</definedName>
    <definedName name="_xlnm.Print_Area" localSheetId="17">'Rutulys M'!$A:$IV</definedName>
    <definedName name="vaišis" localSheetId="7">#REF!</definedName>
    <definedName name="vaišis" localSheetId="8">#REF!</definedName>
    <definedName name="vaišis" localSheetId="5">#REF!</definedName>
    <definedName name="vaišis" localSheetId="6">#REF!</definedName>
    <definedName name="vaišis" localSheetId="3">#REF!</definedName>
    <definedName name="vaišis" localSheetId="4">#REF!</definedName>
    <definedName name="vaišis" localSheetId="1">#REF!</definedName>
    <definedName name="vaišis" localSheetId="2">#REF!</definedName>
    <definedName name="vaišis" localSheetId="10">#REF!</definedName>
    <definedName name="vaišis" localSheetId="9">#REF!</definedName>
    <definedName name="vaišis" localSheetId="14">#REF!</definedName>
    <definedName name="vaišis" localSheetId="13">#REF!</definedName>
    <definedName name="vaišis" localSheetId="18">#REF!</definedName>
    <definedName name="vaišis" localSheetId="17">#REF!</definedName>
    <definedName name="vaišis" localSheetId="16">#REF!</definedName>
    <definedName name="vaišis" localSheetId="15">#REF!</definedName>
    <definedName name="vaišis">#REF!</definedName>
  </definedNames>
  <calcPr fullCalcOnLoad="1"/>
</workbook>
</file>

<file path=xl/sharedStrings.xml><?xml version="1.0" encoding="utf-8"?>
<sst xmlns="http://schemas.openxmlformats.org/spreadsheetml/2006/main" count="3167" uniqueCount="562">
  <si>
    <t>LENGVOSIOS ATLETIKOS VARŽYBOS "AUKŠČIAU, GREIČIAU, TOLIAU"</t>
  </si>
  <si>
    <t>Šiauliai, maniežas</t>
  </si>
  <si>
    <t>Varžybų vyriausiasis teisėjas</t>
  </si>
  <si>
    <t>Dainius ŠAUČIKOVAS</t>
  </si>
  <si>
    <t>/I kategorija/</t>
  </si>
  <si>
    <t>Varžybų vyriausiasis sekretorius</t>
  </si>
  <si>
    <t>Arnas LUKOŠAITIS</t>
  </si>
  <si>
    <t>/Nacionalinė kategorija/</t>
  </si>
  <si>
    <t>60 m bėgimas mergaitės</t>
  </si>
  <si>
    <t>Varžybų rekordas - 8.3 s (Ermina Sinkevičiūtė, 2008-02-22)</t>
  </si>
  <si>
    <t>Takas</t>
  </si>
  <si>
    <t>Vardas</t>
  </si>
  <si>
    <t>Pavardė</t>
  </si>
  <si>
    <t>Gimimo data</t>
  </si>
  <si>
    <t>Komanda</t>
  </si>
  <si>
    <t>Sporto mokykla</t>
  </si>
  <si>
    <t>Sporto klubas</t>
  </si>
  <si>
    <t>Rez.par.b.</t>
  </si>
  <si>
    <t>Rez.fin.</t>
  </si>
  <si>
    <t>Kv.l.</t>
  </si>
  <si>
    <t>Treneris</t>
  </si>
  <si>
    <t>60 m bėgimas berniukai</t>
  </si>
  <si>
    <t>Varžybų rekordas -7.8 s (Faustas Kopūstas, 2012-02-24)</t>
  </si>
  <si>
    <t>200 m bėgimas mergaitės</t>
  </si>
  <si>
    <t>Varžybų rekordas - 28.80 s (Egita Banevičiūtė, 2013-02-21)</t>
  </si>
  <si>
    <t>Rezultatas</t>
  </si>
  <si>
    <t>200 m bėgimas berniukai</t>
  </si>
  <si>
    <t>Varžybų rekordas - 27.1 s (Orestas Chirv, 2010-02-25)</t>
  </si>
  <si>
    <t>Matas</t>
  </si>
  <si>
    <t>Kasparas</t>
  </si>
  <si>
    <t>Kelmės rajonas</t>
  </si>
  <si>
    <t>Kelmės VJSM</t>
  </si>
  <si>
    <t>L.Balsytė</t>
  </si>
  <si>
    <t>Paulius</t>
  </si>
  <si>
    <t>Nedas</t>
  </si>
  <si>
    <t>Šiaulių rajonas</t>
  </si>
  <si>
    <t>Kuršėnų SM</t>
  </si>
  <si>
    <t>Lukas</t>
  </si>
  <si>
    <t>A.Lukošaitis</t>
  </si>
  <si>
    <t>Šiauliai</t>
  </si>
  <si>
    <t>ŠLASC</t>
  </si>
  <si>
    <t>R.Kondratienė</t>
  </si>
  <si>
    <t>Markas</t>
  </si>
  <si>
    <t>Juškys</t>
  </si>
  <si>
    <t>J.Tribienė</t>
  </si>
  <si>
    <t>Joniškio rajonas</t>
  </si>
  <si>
    <t>Joniškio SC</t>
  </si>
  <si>
    <t>"Žvelgaitis"</t>
  </si>
  <si>
    <t>Rokas</t>
  </si>
  <si>
    <t>Jankauskas</t>
  </si>
  <si>
    <t>2004-11-25</t>
  </si>
  <si>
    <t>Gasčiūnai</t>
  </si>
  <si>
    <t>V.Butautienė</t>
  </si>
  <si>
    <t>V.Ponomariovas</t>
  </si>
  <si>
    <t>Deividas</t>
  </si>
  <si>
    <t>Meškuičiai</t>
  </si>
  <si>
    <t>P.Vaitkus</t>
  </si>
  <si>
    <t>Aldas</t>
  </si>
  <si>
    <t>Tomas</t>
  </si>
  <si>
    <t>Joris</t>
  </si>
  <si>
    <t>Paškevičius</t>
  </si>
  <si>
    <t>2006-11-08</t>
  </si>
  <si>
    <t>Jonava</t>
  </si>
  <si>
    <t>V.Lebeckienė</t>
  </si>
  <si>
    <t>Konstantinas</t>
  </si>
  <si>
    <t>Stankus</t>
  </si>
  <si>
    <t>2005-11-29</t>
  </si>
  <si>
    <t>Martynas</t>
  </si>
  <si>
    <t>P.Veikalas</t>
  </si>
  <si>
    <t>Vilius</t>
  </si>
  <si>
    <t>Žukauskas</t>
  </si>
  <si>
    <t>Stadija</t>
  </si>
  <si>
    <t>J.Beržanskis</t>
  </si>
  <si>
    <t>Jonas</t>
  </si>
  <si>
    <t>Karolis</t>
  </si>
  <si>
    <t>600 m bėgimas mergaitės</t>
  </si>
  <si>
    <t>Varžybų rekordas - 1:49.1 min. (Dovilė Stoškutė, 2010-02-25)</t>
  </si>
  <si>
    <t>Eilė</t>
  </si>
  <si>
    <t>Nr.</t>
  </si>
  <si>
    <t>600 m bėgimas berniukai</t>
  </si>
  <si>
    <t>Varžybų rekordas - 1:44.2 min. (Tadas Babrauskas, 2012-02-24)</t>
  </si>
  <si>
    <t>1000 m bėgimas mergaitės</t>
  </si>
  <si>
    <t>Varžybų rekordas - 3:19.7 min. (Akvilė Morkūnaitė, 2010-02-25)</t>
  </si>
  <si>
    <t>1000 m bėgimas berniukai</t>
  </si>
  <si>
    <t>Varžybų rekordas - 3:06.1 min. (Bernardas Kuržinskas, 2008-02-22)</t>
  </si>
  <si>
    <t>Šuolis į aukštį mergaitės</t>
  </si>
  <si>
    <t>Varžybų rekordas - 1.58 m (Amelita Taujanskaitė, 2015-02-19)</t>
  </si>
  <si>
    <t>Bandymai</t>
  </si>
  <si>
    <t>Rezult.</t>
  </si>
  <si>
    <t>Šuolis į aukštį berniukai</t>
  </si>
  <si>
    <t>Varžybų rekordas - 1.70 m (Juozas Baikštys, 2011-02-23)</t>
  </si>
  <si>
    <t>Šuolis į tolį mergaitės</t>
  </si>
  <si>
    <t>Varžybų rekordas - 4.92 m (Vėjūnė Gražvilė Kazlauskaitė, 2015-02-19)</t>
  </si>
  <si>
    <t>Šuolis į tolį berniukai</t>
  </si>
  <si>
    <t>Varžybų rekordas - 5.26 m (Titas Mužas, 2014-02-07)</t>
  </si>
  <si>
    <t>1</t>
  </si>
  <si>
    <t>Varžybų rekordas - 11.56 m (Agnė Jonkutė, 2012-02-24) (3 kg)</t>
  </si>
  <si>
    <t>Rutulio stūmimas mergaitės (2 kg)</t>
  </si>
  <si>
    <t>Varžybų rekordas - 12.04 m (Gintarė Misevičiūtė, 2015-02-19)</t>
  </si>
  <si>
    <t>Rutulio stūmimas berniukai (3 kg)</t>
  </si>
  <si>
    <t>Varžybų rekordas - 13.18 m (Justinas Lukošius, 2006-02-24)</t>
  </si>
  <si>
    <t>Laurynas</t>
  </si>
  <si>
    <t>Mantas</t>
  </si>
  <si>
    <t>Armandas</t>
  </si>
  <si>
    <t>Augustas</t>
  </si>
  <si>
    <t>Aniulis</t>
  </si>
  <si>
    <t>Deimantė</t>
  </si>
  <si>
    <t>Gabija</t>
  </si>
  <si>
    <t>Domarkaitė</t>
  </si>
  <si>
    <t>Gabrielė</t>
  </si>
  <si>
    <t>Vizgailaitė</t>
  </si>
  <si>
    <t>Budrytė</t>
  </si>
  <si>
    <t>Jomantė</t>
  </si>
  <si>
    <t>Jankutė</t>
  </si>
  <si>
    <t>Gerda</t>
  </si>
  <si>
    <t>Gintalaitė</t>
  </si>
  <si>
    <t>2004-05-05</t>
  </si>
  <si>
    <t>Viltė</t>
  </si>
  <si>
    <t>Stankevičiūtė</t>
  </si>
  <si>
    <t>2005-05-31</t>
  </si>
  <si>
    <t>2004-09-27</t>
  </si>
  <si>
    <t>Arnas</t>
  </si>
  <si>
    <t>Paulavičius</t>
  </si>
  <si>
    <t>2004-04-05</t>
  </si>
  <si>
    <t>Kamilė</t>
  </si>
  <si>
    <t>Anisimovas</t>
  </si>
  <si>
    <t>2004-10-30</t>
  </si>
  <si>
    <t>Goda</t>
  </si>
  <si>
    <t>Povilaitytė</t>
  </si>
  <si>
    <t>2004-07-19</t>
  </si>
  <si>
    <t>Modestas</t>
  </si>
  <si>
    <t>Stankaitis</t>
  </si>
  <si>
    <t>2004-01-14</t>
  </si>
  <si>
    <t>Poškus</t>
  </si>
  <si>
    <t>Gilytė</t>
  </si>
  <si>
    <t>Ernesta</t>
  </si>
  <si>
    <t>Lasauskaitė</t>
  </si>
  <si>
    <t>Kaltinėnai</t>
  </si>
  <si>
    <t>S.Čėsna</t>
  </si>
  <si>
    <t>Katauskis</t>
  </si>
  <si>
    <t>G.Kasputis</t>
  </si>
  <si>
    <t>Danilovas</t>
  </si>
  <si>
    <t>Grušas</t>
  </si>
  <si>
    <t>Gabrielius</t>
  </si>
  <si>
    <t>Justas</t>
  </si>
  <si>
    <t>Greta</t>
  </si>
  <si>
    <t>Domas</t>
  </si>
  <si>
    <t>Vytautė</t>
  </si>
  <si>
    <t>Ugnė</t>
  </si>
  <si>
    <t>Šidlauskaitė</t>
  </si>
  <si>
    <t>Evelina</t>
  </si>
  <si>
    <t>Banytė</t>
  </si>
  <si>
    <t>Riukaitė</t>
  </si>
  <si>
    <t>Rugilė</t>
  </si>
  <si>
    <t>Ema</t>
  </si>
  <si>
    <t>Airita</t>
  </si>
  <si>
    <t>Jagminaitė</t>
  </si>
  <si>
    <t>Vepštaitė</t>
  </si>
  <si>
    <t>Dumša</t>
  </si>
  <si>
    <t>Žvigaitis</t>
  </si>
  <si>
    <t>Egidijus</t>
  </si>
  <si>
    <t>Daugėla</t>
  </si>
  <si>
    <t>Rimkus</t>
  </si>
  <si>
    <t>Sereika</t>
  </si>
  <si>
    <t>Kyba</t>
  </si>
  <si>
    <t>D.Vrubliauskas</t>
  </si>
  <si>
    <t>Pocevičius</t>
  </si>
  <si>
    <t>2006-05-10</t>
  </si>
  <si>
    <t>Andrėja</t>
  </si>
  <si>
    <t>Šimkutė</t>
  </si>
  <si>
    <t>Eva</t>
  </si>
  <si>
    <t>2006-03-26</t>
  </si>
  <si>
    <t>Drazdovaitė</t>
  </si>
  <si>
    <t>2006-11-23</t>
  </si>
  <si>
    <t>2004-01-01</t>
  </si>
  <si>
    <t>R.Kergytė-Dauskurdienė</t>
  </si>
  <si>
    <t>Dapkutė</t>
  </si>
  <si>
    <t>2005-01-16</t>
  </si>
  <si>
    <t>J.Baikštienė</t>
  </si>
  <si>
    <t>Gustas</t>
  </si>
  <si>
    <t>Kisieliauskas</t>
  </si>
  <si>
    <t>2005-03-18</t>
  </si>
  <si>
    <t>Žilvinas</t>
  </si>
  <si>
    <t>Adrijana</t>
  </si>
  <si>
    <t>Vaičekauskaitė</t>
  </si>
  <si>
    <t>2004-07-15</t>
  </si>
  <si>
    <t>Rusnė</t>
  </si>
  <si>
    <t>Kazanavičius</t>
  </si>
  <si>
    <t>Austėja</t>
  </si>
  <si>
    <t>Jaseliūnaitė</t>
  </si>
  <si>
    <t>L.Roikienė</t>
  </si>
  <si>
    <t>Mingailė</t>
  </si>
  <si>
    <t>Alijošiūtė</t>
  </si>
  <si>
    <t>2005-09-26</t>
  </si>
  <si>
    <t>Čechanavičius</t>
  </si>
  <si>
    <t>2005-11-03</t>
  </si>
  <si>
    <t>Kazakevičius</t>
  </si>
  <si>
    <t>2005-10-11</t>
  </si>
  <si>
    <t>Laura</t>
  </si>
  <si>
    <t>Augustė</t>
  </si>
  <si>
    <t>Samanta</t>
  </si>
  <si>
    <t>Aivaras</t>
  </si>
  <si>
    <t>Brigita</t>
  </si>
  <si>
    <t>Prokopenko</t>
  </si>
  <si>
    <t>Roberta</t>
  </si>
  <si>
    <t>Šilianskaitė</t>
  </si>
  <si>
    <t>2004-01-29</t>
  </si>
  <si>
    <t>Adrija</t>
  </si>
  <si>
    <t>2006-09-12</t>
  </si>
  <si>
    <t>Simutis</t>
  </si>
  <si>
    <t>2004-08-11</t>
  </si>
  <si>
    <t>Meda</t>
  </si>
  <si>
    <t>D.Šaučikovas</t>
  </si>
  <si>
    <t>Klioštoraitytė</t>
  </si>
  <si>
    <t>2006-05-03</t>
  </si>
  <si>
    <t>Sofija</t>
  </si>
  <si>
    <t>Šaučikovaitė</t>
  </si>
  <si>
    <t>2004-09-09</t>
  </si>
  <si>
    <t>Varnaitė</t>
  </si>
  <si>
    <t>2004-03-03</t>
  </si>
  <si>
    <t>Justina</t>
  </si>
  <si>
    <t>Balčiūnaitė</t>
  </si>
  <si>
    <t>D.Maceikienė</t>
  </si>
  <si>
    <t>Misius</t>
  </si>
  <si>
    <t>2004-11-11</t>
  </si>
  <si>
    <t>Pelenis</t>
  </si>
  <si>
    <t>Klaudijus</t>
  </si>
  <si>
    <t>Kačkis</t>
  </si>
  <si>
    <t>Žygimantas</t>
  </si>
  <si>
    <t>Karolina</t>
  </si>
  <si>
    <t>2004-03-01</t>
  </si>
  <si>
    <t>Jonavos KKSC</t>
  </si>
  <si>
    <t>Malinauskaitė</t>
  </si>
  <si>
    <t>2005-06-05</t>
  </si>
  <si>
    <t>Jatkonytė</t>
  </si>
  <si>
    <t>2006-02-07</t>
  </si>
  <si>
    <t>Radviliškio rajonas</t>
  </si>
  <si>
    <t>Stoškus</t>
  </si>
  <si>
    <t>Robertas</t>
  </si>
  <si>
    <t>Pociūtė</t>
  </si>
  <si>
    <t>Radviliškio ŠSPCSS</t>
  </si>
  <si>
    <t>G.Poška</t>
  </si>
  <si>
    <t>Kvasas</t>
  </si>
  <si>
    <t>Edvinas</t>
  </si>
  <si>
    <t>Pijus</t>
  </si>
  <si>
    <t>Griciūtė</t>
  </si>
  <si>
    <t>TRADICINĖS "SIDABRINIS MEDIS" VAIKŲ (GIM. 2004 M. IR JAUNESNIŲ)</t>
  </si>
  <si>
    <t>2017 m. vasario 9 d.</t>
  </si>
  <si>
    <t>TRADICINĖS "SIDABRINIS MEDIS" VAIKŲ (GIM. 2004 M. IR JAUNESNIŲ) LENGVOSIOS ATLETIKOS VARŽYBOS "AUKŠČIAU, GREIČIAU, TOLIAU"</t>
  </si>
  <si>
    <t>Šiauliai, 2017 m. vasario 9 d.</t>
  </si>
  <si>
    <t>Kunickis</t>
  </si>
  <si>
    <t>Jeronimas</t>
  </si>
  <si>
    <t>Gvidas</t>
  </si>
  <si>
    <t>Beniušis</t>
  </si>
  <si>
    <t>Gabrielis</t>
  </si>
  <si>
    <t>Tamašauskas</t>
  </si>
  <si>
    <t>Kačinskas</t>
  </si>
  <si>
    <t>Mintaras</t>
  </si>
  <si>
    <t>Macijauskas</t>
  </si>
  <si>
    <t>Trumpis</t>
  </si>
  <si>
    <t>Kajus</t>
  </si>
  <si>
    <t>Antanaitytė</t>
  </si>
  <si>
    <t>Malvina</t>
  </si>
  <si>
    <t>Everesta</t>
  </si>
  <si>
    <t>Mažylis</t>
  </si>
  <si>
    <t>Grigalaitis</t>
  </si>
  <si>
    <t>"Flamingas"</t>
  </si>
  <si>
    <t>Litkinas</t>
  </si>
  <si>
    <t>Ernestas</t>
  </si>
  <si>
    <t>Staradumskis</t>
  </si>
  <si>
    <t>Agnė</t>
  </si>
  <si>
    <t>Tamašauskaitė</t>
  </si>
  <si>
    <t>Emilija</t>
  </si>
  <si>
    <t>Urbietytė</t>
  </si>
  <si>
    <t>Skirmantė</t>
  </si>
  <si>
    <t>Viesulaitė</t>
  </si>
  <si>
    <t>Rimkutė</t>
  </si>
  <si>
    <t>Lapukaitė</t>
  </si>
  <si>
    <t>Kinderytė</t>
  </si>
  <si>
    <t>Alminskas</t>
  </si>
  <si>
    <t>Liutvinas</t>
  </si>
  <si>
    <t>Milašius</t>
  </si>
  <si>
    <t>Stanelytė</t>
  </si>
  <si>
    <t>Ieva</t>
  </si>
  <si>
    <t>Jankauskaitė</t>
  </si>
  <si>
    <t>2006-02-15</t>
  </si>
  <si>
    <t>2004-02-23</t>
  </si>
  <si>
    <t>Skaistė</t>
  </si>
  <si>
    <t>Liutkutė</t>
  </si>
  <si>
    <t>2004-02-20</t>
  </si>
  <si>
    <t>Baikštytė</t>
  </si>
  <si>
    <t>2004-04-01</t>
  </si>
  <si>
    <t>Grita</t>
  </si>
  <si>
    <t>Budreckaitė</t>
  </si>
  <si>
    <t>2005-06-28</t>
  </si>
  <si>
    <t>Sveikackas</t>
  </si>
  <si>
    <t>2004-05-16</t>
  </si>
  <si>
    <t>Kalytis</t>
  </si>
  <si>
    <t>2005-04-20</t>
  </si>
  <si>
    <t>Laurinavičiutė</t>
  </si>
  <si>
    <t>2005-10-08</t>
  </si>
  <si>
    <t>Lazauskaitė</t>
  </si>
  <si>
    <t>2004-03-09</t>
  </si>
  <si>
    <t>R.Juodis</t>
  </si>
  <si>
    <t>Smiltė</t>
  </si>
  <si>
    <t>Cerezuela</t>
  </si>
  <si>
    <t>2004-02-11</t>
  </si>
  <si>
    <t>Rytis</t>
  </si>
  <si>
    <t>Kiškis</t>
  </si>
  <si>
    <t>2004-10-24</t>
  </si>
  <si>
    <t>Saimonas</t>
  </si>
  <si>
    <t>Kurauskas</t>
  </si>
  <si>
    <t>2004-08-24</t>
  </si>
  <si>
    <t>Tautkaitė</t>
  </si>
  <si>
    <t>2006-06-22</t>
  </si>
  <si>
    <t>Remigijus</t>
  </si>
  <si>
    <t>Trapas</t>
  </si>
  <si>
    <t>2005-12-20</t>
  </si>
  <si>
    <t>Rakštytė</t>
  </si>
  <si>
    <t>2007-06-12</t>
  </si>
  <si>
    <t>R.Prokopenko</t>
  </si>
  <si>
    <t>Auksė</t>
  </si>
  <si>
    <t>Gavelytė</t>
  </si>
  <si>
    <t>2004-08-10</t>
  </si>
  <si>
    <t>Nomeda</t>
  </si>
  <si>
    <t>Motiejaitytė</t>
  </si>
  <si>
    <t>2005-11-19</t>
  </si>
  <si>
    <t>Edgaras</t>
  </si>
  <si>
    <t>Monkevičius</t>
  </si>
  <si>
    <t>2006-02-18</t>
  </si>
  <si>
    <t>Adriana</t>
  </si>
  <si>
    <t>Andrejeva</t>
  </si>
  <si>
    <t>2004-03-28</t>
  </si>
  <si>
    <t>SK "Einius"</t>
  </si>
  <si>
    <t>G.Goštautaitė</t>
  </si>
  <si>
    <t>Diana</t>
  </si>
  <si>
    <t>Zdancevičiūtė</t>
  </si>
  <si>
    <t>2006-10-11</t>
  </si>
  <si>
    <t>Biviliūtė</t>
  </si>
  <si>
    <t>2004-08-12</t>
  </si>
  <si>
    <t>2004-0812</t>
  </si>
  <si>
    <t>Bagdonavičius</t>
  </si>
  <si>
    <t>2007-07-13</t>
  </si>
  <si>
    <t>Dennis</t>
  </si>
  <si>
    <t>Pranckūnas</t>
  </si>
  <si>
    <t>2007-07-07</t>
  </si>
  <si>
    <t>Kliujevas</t>
  </si>
  <si>
    <t>2006-06-14</t>
  </si>
  <si>
    <t>Nojus</t>
  </si>
  <si>
    <t>Stanionis</t>
  </si>
  <si>
    <t>2006-03-23</t>
  </si>
  <si>
    <t>Laiminta</t>
  </si>
  <si>
    <t>Bunevičiūtė</t>
  </si>
  <si>
    <t>2007-03-19</t>
  </si>
  <si>
    <t>Tarasevičiūtė</t>
  </si>
  <si>
    <t>2007-06-13</t>
  </si>
  <si>
    <t>Brajan</t>
  </si>
  <si>
    <t>Golubkov</t>
  </si>
  <si>
    <t>2006-03-04</t>
  </si>
  <si>
    <t>Gezevičiūtė</t>
  </si>
  <si>
    <t>2008-07-30</t>
  </si>
  <si>
    <t>Estela</t>
  </si>
  <si>
    <t>Kačegavičiūtė</t>
  </si>
  <si>
    <t>2008-02-22</t>
  </si>
  <si>
    <t>Juškevičius</t>
  </si>
  <si>
    <t>V.Novikovas</t>
  </si>
  <si>
    <t>Rasiulis</t>
  </si>
  <si>
    <t>Girgždis</t>
  </si>
  <si>
    <t>Petrauskaitė</t>
  </si>
  <si>
    <t>Bačiauskas</t>
  </si>
  <si>
    <t>Urbelis</t>
  </si>
  <si>
    <t>Rukuižaitė</t>
  </si>
  <si>
    <t>Bajorinaitė</t>
  </si>
  <si>
    <t>Mija</t>
  </si>
  <si>
    <t>Žvigaitytė</t>
  </si>
  <si>
    <t xml:space="preserve">Emilija </t>
  </si>
  <si>
    <t>Ašmonaitė</t>
  </si>
  <si>
    <t>Evaldas</t>
  </si>
  <si>
    <t>Katauskas</t>
  </si>
  <si>
    <t>Dovilė</t>
  </si>
  <si>
    <t>Aistė</t>
  </si>
  <si>
    <t>Mižutavičiūtė</t>
  </si>
  <si>
    <t>Eligijus</t>
  </si>
  <si>
    <t>Vakarė</t>
  </si>
  <si>
    <t>Šiušaitė</t>
  </si>
  <si>
    <t>Tomas Zlatan</t>
  </si>
  <si>
    <t>Kvederis</t>
  </si>
  <si>
    <t>Meida</t>
  </si>
  <si>
    <t>Traskauskaitė</t>
  </si>
  <si>
    <t>2004-02-01</t>
  </si>
  <si>
    <t>Darius</t>
  </si>
  <si>
    <t>Laurikietis</t>
  </si>
  <si>
    <t>2005-10-03</t>
  </si>
  <si>
    <t>2006-01-08</t>
  </si>
  <si>
    <t>V.Žiedienė,J.Spudis</t>
  </si>
  <si>
    <t>Grigaliūnaitė</t>
  </si>
  <si>
    <t>2007-01-14</t>
  </si>
  <si>
    <t>2008-10-09</t>
  </si>
  <si>
    <t>Radžiūtė</t>
  </si>
  <si>
    <t>2009-03-24</t>
  </si>
  <si>
    <t>Skirmantas</t>
  </si>
  <si>
    <t>Valadkaitė</t>
  </si>
  <si>
    <t>2004-02-13</t>
  </si>
  <si>
    <t>2004-02-18</t>
  </si>
  <si>
    <t>2004-03-04</t>
  </si>
  <si>
    <t>Jonaitytė</t>
  </si>
  <si>
    <t>2005-02-17</t>
  </si>
  <si>
    <t>Jogailė</t>
  </si>
  <si>
    <t>Lisinskaitė</t>
  </si>
  <si>
    <t>2005-04-25</t>
  </si>
  <si>
    <t>Elinga</t>
  </si>
  <si>
    <t>2006-08-09</t>
  </si>
  <si>
    <t>2006-05-15</t>
  </si>
  <si>
    <t>Roznytė</t>
  </si>
  <si>
    <t>2005-07-15</t>
  </si>
  <si>
    <t>Airūnė</t>
  </si>
  <si>
    <t>Čegytė</t>
  </si>
  <si>
    <t>2004-04-26</t>
  </si>
  <si>
    <t>Šlauskaitė</t>
  </si>
  <si>
    <t>Dangiras</t>
  </si>
  <si>
    <t>2004-08-29</t>
  </si>
  <si>
    <t>Paninlaitytė</t>
  </si>
  <si>
    <t>2004-05-06</t>
  </si>
  <si>
    <t>Austė</t>
  </si>
  <si>
    <t>Vainoriūtė</t>
  </si>
  <si>
    <t>2004-09-18</t>
  </si>
  <si>
    <t>Vainorius</t>
  </si>
  <si>
    <t>2009-04-02</t>
  </si>
  <si>
    <t>Vytenis</t>
  </si>
  <si>
    <t>Ribokas</t>
  </si>
  <si>
    <t>2009-07-22</t>
  </si>
  <si>
    <t>Jasiūnas</t>
  </si>
  <si>
    <t>2010-05-20</t>
  </si>
  <si>
    <t>Varnagiris</t>
  </si>
  <si>
    <t>2010-08-10</t>
  </si>
  <si>
    <t>2007-03-31</t>
  </si>
  <si>
    <t>Balčiūnas</t>
  </si>
  <si>
    <t>2005-11-10</t>
  </si>
  <si>
    <t>Gečaitė</t>
  </si>
  <si>
    <t>2005-05-16</t>
  </si>
  <si>
    <t>Čepulytė</t>
  </si>
  <si>
    <t>2005-02-16</t>
  </si>
  <si>
    <t>Bučkus</t>
  </si>
  <si>
    <t>2007-10-20</t>
  </si>
  <si>
    <t>Gedas</t>
  </si>
  <si>
    <t>Benas</t>
  </si>
  <si>
    <t>2006-03-31</t>
  </si>
  <si>
    <t>Bernardas</t>
  </si>
  <si>
    <t>Liberis</t>
  </si>
  <si>
    <t>2006-01-21</t>
  </si>
  <si>
    <t>Luka</t>
  </si>
  <si>
    <t>Berzinskaitė</t>
  </si>
  <si>
    <t>2005-07-31</t>
  </si>
  <si>
    <t>Agota</t>
  </si>
  <si>
    <t>Andrulytė</t>
  </si>
  <si>
    <t>2008-09-16</t>
  </si>
  <si>
    <t>Tinderis</t>
  </si>
  <si>
    <t>2008-10-10</t>
  </si>
  <si>
    <t>Tautvilis</t>
  </si>
  <si>
    <t>Alijošius</t>
  </si>
  <si>
    <t>2009-02-24</t>
  </si>
  <si>
    <t>Čeponkus</t>
  </si>
  <si>
    <t>2008-05-10</t>
  </si>
  <si>
    <t>2006-12-19</t>
  </si>
  <si>
    <t>L.Maceika</t>
  </si>
  <si>
    <t>Abraitytė</t>
  </si>
  <si>
    <t>2006-07-29</t>
  </si>
  <si>
    <t>2006-02-21</t>
  </si>
  <si>
    <t>Katkauskaitė</t>
  </si>
  <si>
    <t>2005-04-01</t>
  </si>
  <si>
    <t>Marija</t>
  </si>
  <si>
    <t>Zubareva</t>
  </si>
  <si>
    <t>Sonata</t>
  </si>
  <si>
    <t>Ananeva</t>
  </si>
  <si>
    <t>2005-03-01</t>
  </si>
  <si>
    <t>2004-08-23</t>
  </si>
  <si>
    <t>Pabijanskaitė</t>
  </si>
  <si>
    <t>Ralys</t>
  </si>
  <si>
    <t>2006-01-11</t>
  </si>
  <si>
    <t>Gintautė</t>
  </si>
  <si>
    <t>Pumputytė</t>
  </si>
  <si>
    <t>2004-12-23</t>
  </si>
  <si>
    <t>2005-04-21</t>
  </si>
  <si>
    <t>2008-01-20</t>
  </si>
  <si>
    <t>Gugunis</t>
  </si>
  <si>
    <t>2007-07-15</t>
  </si>
  <si>
    <t>Eurika</t>
  </si>
  <si>
    <t>Latanauskaitė</t>
  </si>
  <si>
    <t>2004-05-15</t>
  </si>
  <si>
    <t>Solvita</t>
  </si>
  <si>
    <t>Zelepūgaitė</t>
  </si>
  <si>
    <t>Andrėjus</t>
  </si>
  <si>
    <t>Jautakis</t>
  </si>
  <si>
    <t>2006-11-22</t>
  </si>
  <si>
    <t>Adomas</t>
  </si>
  <si>
    <t>Laurutis</t>
  </si>
  <si>
    <t>2010-02-15</t>
  </si>
  <si>
    <t>Lina</t>
  </si>
  <si>
    <t>Juknaitė</t>
  </si>
  <si>
    <t>2005-02-18</t>
  </si>
  <si>
    <t>Emilė</t>
  </si>
  <si>
    <t>Galminaitė</t>
  </si>
  <si>
    <t>2004-04-11</t>
  </si>
  <si>
    <t>Banaitytė</t>
  </si>
  <si>
    <t xml:space="preserve">Balčiūnaitė </t>
  </si>
  <si>
    <t>J.Spudis,V.Žiedienė</t>
  </si>
  <si>
    <t>Lukošiūtė</t>
  </si>
  <si>
    <t>Tučkutė</t>
  </si>
  <si>
    <t>Daniel</t>
  </si>
  <si>
    <t>Barauskytė</t>
  </si>
  <si>
    <t>Buivydas</t>
  </si>
  <si>
    <t>Ramanauskaitė</t>
  </si>
  <si>
    <t>bėgimas</t>
  </si>
  <si>
    <t>x</t>
  </si>
  <si>
    <t>Vieta</t>
  </si>
  <si>
    <t>X</t>
  </si>
  <si>
    <t>Patricija</t>
  </si>
  <si>
    <t>-</t>
  </si>
  <si>
    <t>Rulinskaitė</t>
  </si>
  <si>
    <t>Beržinskaitė</t>
  </si>
  <si>
    <t>M.Norbutas</t>
  </si>
  <si>
    <t>DNS</t>
  </si>
  <si>
    <t>Daugėlaitė</t>
  </si>
  <si>
    <t>Bagdonaitė</t>
  </si>
  <si>
    <t>10,46</t>
  </si>
  <si>
    <t>11,57</t>
  </si>
  <si>
    <t>11,65</t>
  </si>
  <si>
    <t>9,12</t>
  </si>
  <si>
    <t>9,43</t>
  </si>
  <si>
    <t>10,22</t>
  </si>
  <si>
    <t>10,35</t>
  </si>
  <si>
    <t>9,84</t>
  </si>
  <si>
    <t>10,58</t>
  </si>
  <si>
    <t>11,62</t>
  </si>
  <si>
    <t>9,30</t>
  </si>
  <si>
    <t>10,85</t>
  </si>
  <si>
    <t>11,45</t>
  </si>
  <si>
    <t>9,98</t>
  </si>
  <si>
    <t>9,13</t>
  </si>
  <si>
    <t>12,70</t>
  </si>
  <si>
    <t>10,57</t>
  </si>
  <si>
    <t>11,71</t>
  </si>
  <si>
    <t>11,96</t>
  </si>
  <si>
    <t>III A</t>
  </si>
  <si>
    <t>DNF</t>
  </si>
  <si>
    <t>X0</t>
  </si>
  <si>
    <t>XXX</t>
  </si>
  <si>
    <t>XX0</t>
  </si>
  <si>
    <t>Orestas</t>
  </si>
  <si>
    <t>Stapušaitis</t>
  </si>
  <si>
    <t>Kačauskas</t>
  </si>
  <si>
    <t>Joniškio sc</t>
  </si>
  <si>
    <t>34,14</t>
  </si>
  <si>
    <t>XX-</t>
  </si>
  <si>
    <t>33,23</t>
  </si>
  <si>
    <t>42,83</t>
  </si>
  <si>
    <t>43,64</t>
  </si>
  <si>
    <t>32,27</t>
  </si>
  <si>
    <t>35,06</t>
  </si>
  <si>
    <t>Simas</t>
  </si>
  <si>
    <t>Baikštis</t>
  </si>
  <si>
    <t>34,67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</si>
</sst>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&quot; &quot;[$Lt-427];[Red]&quot;-&quot;#,##0.00&quot; &quot;[$Lt-427]"/>
    <numFmt numFmtId="185" formatCode="yyyy\-mm\-dd;@"/>
    <numFmt numFmtId="186" formatCode="m:ss\."/>
    <numFmt numFmtId="187" formatCode="m:ss.00"/>
    <numFmt numFmtId="188" formatCode="[$€-2]\ ###,000_);[Red]\([$€-2]\ ###,000\)"/>
  </numFmts>
  <fonts count="45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6" fillId="3" borderId="0" applyNumberFormat="0" applyBorder="0" applyAlignment="0" applyProtection="0"/>
    <xf numFmtId="0" fontId="23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0" fillId="0" borderId="3" applyNumberFormat="0" applyFill="0" applyAlignment="0" applyProtection="0"/>
    <xf numFmtId="0" fontId="27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7" borderId="1" applyNumberFormat="0" applyAlignment="0" applyProtection="0"/>
    <xf numFmtId="184" fontId="18" fillId="0" borderId="0" applyNumberFormat="0" applyBorder="0" applyProtection="0">
      <alignment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</cellStyleXfs>
  <cellXfs count="2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5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5" fontId="4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185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left" vertical="center"/>
    </xf>
    <xf numFmtId="185" fontId="5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6" fillId="24" borderId="0" xfId="0" applyFont="1" applyFill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2" fontId="9" fillId="24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77">
      <alignment/>
      <protection/>
    </xf>
    <xf numFmtId="0" fontId="2" fillId="0" borderId="0" xfId="77" applyFont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5" fontId="4" fillId="0" borderId="1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18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85" fontId="1" fillId="0" borderId="0" xfId="0" applyNumberFormat="1" applyFont="1" applyAlignment="1">
      <alignment horizontal="left" vertical="center"/>
    </xf>
    <xf numFmtId="0" fontId="9" fillId="24" borderId="15" xfId="0" applyNumberFormat="1" applyFont="1" applyFill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40" fillId="0" borderId="11" xfId="0" applyNumberFormat="1" applyFont="1" applyBorder="1" applyAlignment="1">
      <alignment horizontal="center" vertical="center"/>
    </xf>
    <xf numFmtId="0" fontId="6" fillId="0" borderId="0" xfId="65" applyFont="1" applyAlignment="1">
      <alignment vertical="center"/>
      <protection/>
    </xf>
    <xf numFmtId="0" fontId="9" fillId="0" borderId="0" xfId="65" applyFont="1" applyAlignment="1">
      <alignment vertical="center"/>
      <protection/>
    </xf>
    <xf numFmtId="185" fontId="4" fillId="0" borderId="0" xfId="65" applyNumberFormat="1" applyFont="1" applyAlignment="1">
      <alignment horizontal="left" vertical="center"/>
      <protection/>
    </xf>
    <xf numFmtId="0" fontId="10" fillId="0" borderId="0" xfId="65" applyFont="1" applyAlignment="1">
      <alignment horizontal="left" vertical="center"/>
      <protection/>
    </xf>
    <xf numFmtId="49" fontId="9" fillId="0" borderId="0" xfId="65" applyNumberFormat="1" applyFont="1" applyAlignment="1">
      <alignment horizontal="center" vertical="center"/>
      <protection/>
    </xf>
    <xf numFmtId="49" fontId="3" fillId="0" borderId="0" xfId="65" applyNumberFormat="1" applyFont="1" applyAlignment="1">
      <alignment horizontal="center" vertical="center"/>
      <protection/>
    </xf>
    <xf numFmtId="0" fontId="3" fillId="0" borderId="0" xfId="65" applyFont="1" applyAlignment="1">
      <alignment vertical="center"/>
      <protection/>
    </xf>
    <xf numFmtId="185" fontId="3" fillId="0" borderId="0" xfId="65" applyNumberFormat="1" applyFont="1" applyAlignment="1">
      <alignment horizontal="left" vertical="center"/>
      <protection/>
    </xf>
    <xf numFmtId="0" fontId="7" fillId="0" borderId="0" xfId="65" applyFont="1" applyAlignment="1">
      <alignment horizontal="left" vertical="center"/>
      <protection/>
    </xf>
    <xf numFmtId="49" fontId="6" fillId="0" borderId="0" xfId="65" applyNumberFormat="1" applyFont="1" applyAlignment="1">
      <alignment horizontal="center" vertical="center"/>
      <protection/>
    </xf>
    <xf numFmtId="0" fontId="1" fillId="0" borderId="0" xfId="65" applyFont="1" applyAlignment="1">
      <alignment vertical="center"/>
      <protection/>
    </xf>
    <xf numFmtId="0" fontId="2" fillId="0" borderId="0" xfId="65" applyFont="1" applyAlignment="1">
      <alignment vertical="center"/>
      <protection/>
    </xf>
    <xf numFmtId="185" fontId="1" fillId="0" borderId="0" xfId="65" applyNumberFormat="1" applyFont="1" applyAlignment="1">
      <alignment horizontal="left" vertical="center"/>
      <protection/>
    </xf>
    <xf numFmtId="0" fontId="1" fillId="0" borderId="0" xfId="65" applyFont="1" applyAlignment="1">
      <alignment horizontal="left" vertical="center"/>
      <protection/>
    </xf>
    <xf numFmtId="0" fontId="1" fillId="0" borderId="0" xfId="65" applyFont="1" applyAlignment="1">
      <alignment horizontal="center" vertical="center"/>
      <protection/>
    </xf>
    <xf numFmtId="49" fontId="1" fillId="0" borderId="0" xfId="65" applyNumberFormat="1" applyFont="1" applyAlignment="1">
      <alignment horizontal="center" vertical="center"/>
      <protection/>
    </xf>
    <xf numFmtId="49" fontId="2" fillId="0" borderId="0" xfId="65" applyNumberFormat="1" applyFont="1" applyAlignment="1">
      <alignment horizontal="center" vertical="center"/>
      <protection/>
    </xf>
    <xf numFmtId="49" fontId="4" fillId="0" borderId="0" xfId="65" applyNumberFormat="1" applyFont="1" applyAlignment="1">
      <alignment horizontal="center" vertical="center"/>
      <protection/>
    </xf>
    <xf numFmtId="0" fontId="4" fillId="0" borderId="12" xfId="65" applyFont="1" applyBorder="1" applyAlignment="1">
      <alignment horizontal="right" vertical="center"/>
      <protection/>
    </xf>
    <xf numFmtId="0" fontId="4" fillId="0" borderId="13" xfId="65" applyFont="1" applyBorder="1" applyAlignment="1">
      <alignment horizontal="left" vertical="center"/>
      <protection/>
    </xf>
    <xf numFmtId="185" fontId="4" fillId="0" borderId="14" xfId="65" applyNumberFormat="1" applyFont="1" applyBorder="1" applyAlignment="1">
      <alignment horizontal="center" vertical="center"/>
      <protection/>
    </xf>
    <xf numFmtId="0" fontId="4" fillId="0" borderId="14" xfId="65" applyFont="1" applyBorder="1" applyAlignment="1">
      <alignment horizontal="center" vertical="center"/>
      <protection/>
    </xf>
    <xf numFmtId="0" fontId="4" fillId="0" borderId="13" xfId="65" applyFont="1" applyBorder="1" applyAlignment="1">
      <alignment horizontal="center" vertical="center"/>
      <protection/>
    </xf>
    <xf numFmtId="49" fontId="4" fillId="0" borderId="14" xfId="65" applyNumberFormat="1" applyFont="1" applyBorder="1" applyAlignment="1">
      <alignment horizontal="center" vertical="center"/>
      <protection/>
    </xf>
    <xf numFmtId="49" fontId="4" fillId="0" borderId="13" xfId="65" applyNumberFormat="1" applyFont="1" applyBorder="1" applyAlignment="1">
      <alignment horizontal="center" vertical="center"/>
      <protection/>
    </xf>
    <xf numFmtId="49" fontId="4" fillId="0" borderId="18" xfId="65" applyNumberFormat="1" applyFont="1" applyBorder="1" applyAlignment="1">
      <alignment horizontal="center" vertical="center"/>
      <protection/>
    </xf>
    <xf numFmtId="49" fontId="4" fillId="0" borderId="11" xfId="65" applyNumberFormat="1" applyFont="1" applyBorder="1" applyAlignment="1">
      <alignment horizontal="center" vertical="center"/>
      <protection/>
    </xf>
    <xf numFmtId="0" fontId="4" fillId="0" borderId="18" xfId="65" applyFont="1" applyBorder="1" applyAlignment="1">
      <alignment horizontal="left" vertical="center"/>
      <protection/>
    </xf>
    <xf numFmtId="0" fontId="4" fillId="0" borderId="0" xfId="65" applyFont="1" applyAlignment="1">
      <alignment vertical="center"/>
      <protection/>
    </xf>
    <xf numFmtId="0" fontId="6" fillId="0" borderId="15" xfId="65" applyFont="1" applyBorder="1" applyAlignment="1">
      <alignment horizontal="center" vertical="center"/>
      <protection/>
    </xf>
    <xf numFmtId="2" fontId="13" fillId="0" borderId="15" xfId="65" applyNumberFormat="1" applyFont="1" applyBorder="1" applyAlignment="1">
      <alignment horizontal="center" vertical="center"/>
      <protection/>
    </xf>
    <xf numFmtId="2" fontId="14" fillId="24" borderId="15" xfId="65" applyNumberFormat="1" applyFont="1" applyFill="1" applyBorder="1" applyAlignment="1">
      <alignment horizontal="center" vertical="center"/>
      <protection/>
    </xf>
    <xf numFmtId="0" fontId="7" fillId="0" borderId="0" xfId="65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3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center" vertical="center"/>
      <protection/>
    </xf>
    <xf numFmtId="185" fontId="2" fillId="0" borderId="0" xfId="65" applyNumberFormat="1" applyFont="1" applyAlignment="1">
      <alignment horizontal="left" vertical="center"/>
      <protection/>
    </xf>
    <xf numFmtId="0" fontId="1" fillId="0" borderId="0" xfId="77" applyFont="1" applyAlignment="1">
      <alignment vertical="center"/>
      <protection/>
    </xf>
    <xf numFmtId="49" fontId="4" fillId="0" borderId="0" xfId="77" applyNumberFormat="1" applyFont="1" applyAlignment="1">
      <alignment horizontal="left" vertical="center"/>
      <protection/>
    </xf>
    <xf numFmtId="49" fontId="10" fillId="0" borderId="0" xfId="77" applyNumberFormat="1" applyFont="1" applyAlignment="1">
      <alignment horizontal="left" vertical="center"/>
      <protection/>
    </xf>
    <xf numFmtId="0" fontId="7" fillId="0" borderId="0" xfId="77" applyFont="1" applyAlignment="1">
      <alignment horizontal="left" vertical="center"/>
      <protection/>
    </xf>
    <xf numFmtId="0" fontId="4" fillId="0" borderId="12" xfId="77" applyFont="1" applyBorder="1" applyAlignment="1">
      <alignment horizontal="right" vertical="center"/>
      <protection/>
    </xf>
    <xf numFmtId="0" fontId="4" fillId="0" borderId="13" xfId="77" applyFont="1" applyBorder="1" applyAlignment="1">
      <alignment horizontal="left" vertical="center"/>
      <protection/>
    </xf>
    <xf numFmtId="49" fontId="4" fillId="0" borderId="14" xfId="77" applyNumberFormat="1" applyFont="1" applyBorder="1" applyAlignment="1">
      <alignment horizontal="center" vertical="center"/>
      <protection/>
    </xf>
    <xf numFmtId="0" fontId="4" fillId="0" borderId="14" xfId="77" applyFont="1" applyBorder="1" applyAlignment="1">
      <alignment horizontal="center" vertical="center"/>
      <protection/>
    </xf>
    <xf numFmtId="0" fontId="4" fillId="0" borderId="12" xfId="77" applyFont="1" applyBorder="1" applyAlignment="1">
      <alignment horizontal="center" vertical="center"/>
      <protection/>
    </xf>
    <xf numFmtId="2" fontId="4" fillId="0" borderId="23" xfId="77" applyNumberFormat="1" applyFont="1" applyBorder="1" applyAlignment="1">
      <alignment horizontal="center" vertical="center"/>
      <protection/>
    </xf>
    <xf numFmtId="2" fontId="4" fillId="0" borderId="24" xfId="77" applyNumberFormat="1" applyFont="1" applyBorder="1" applyAlignment="1">
      <alignment horizontal="center" vertical="center"/>
      <protection/>
    </xf>
    <xf numFmtId="49" fontId="4" fillId="0" borderId="13" xfId="77" applyNumberFormat="1" applyFont="1" applyBorder="1" applyAlignment="1">
      <alignment horizontal="center" vertical="center"/>
      <protection/>
    </xf>
    <xf numFmtId="49" fontId="4" fillId="0" borderId="12" xfId="77" applyNumberFormat="1" applyFont="1" applyBorder="1" applyAlignment="1">
      <alignment horizontal="center" vertical="center"/>
      <protection/>
    </xf>
    <xf numFmtId="0" fontId="4" fillId="0" borderId="18" xfId="77" applyFont="1" applyBorder="1" applyAlignment="1">
      <alignment horizontal="left" vertical="center"/>
      <protection/>
    </xf>
    <xf numFmtId="0" fontId="4" fillId="0" borderId="0" xfId="77" applyFont="1" applyAlignment="1">
      <alignment vertical="center"/>
      <protection/>
    </xf>
    <xf numFmtId="0" fontId="3" fillId="0" borderId="25" xfId="65" applyNumberFormat="1" applyFont="1" applyBorder="1" applyAlignment="1">
      <alignment horizontal="center" vertical="center"/>
      <protection/>
    </xf>
    <xf numFmtId="2" fontId="11" fillId="24" borderId="17" xfId="77" applyNumberFormat="1" applyFont="1" applyFill="1" applyBorder="1" applyAlignment="1">
      <alignment horizontal="center" vertical="center"/>
      <protection/>
    </xf>
    <xf numFmtId="0" fontId="5" fillId="24" borderId="15" xfId="77" applyFont="1" applyFill="1" applyBorder="1" applyAlignment="1">
      <alignment horizontal="center" vertical="center"/>
      <protection/>
    </xf>
    <xf numFmtId="0" fontId="6" fillId="0" borderId="0" xfId="77" applyFont="1" applyAlignment="1">
      <alignment vertical="center"/>
      <protection/>
    </xf>
    <xf numFmtId="0" fontId="6" fillId="0" borderId="0" xfId="77" applyFont="1" applyAlignment="1">
      <alignment horizontal="center" vertical="center"/>
      <protection/>
    </xf>
    <xf numFmtId="49" fontId="3" fillId="0" borderId="0" xfId="77" applyNumberFormat="1" applyFont="1" applyAlignment="1">
      <alignment horizontal="left" vertical="center"/>
      <protection/>
    </xf>
    <xf numFmtId="0" fontId="7" fillId="0" borderId="0" xfId="77" applyFont="1" applyAlignment="1">
      <alignment horizontal="center" vertical="center"/>
      <protection/>
    </xf>
    <xf numFmtId="2" fontId="9" fillId="24" borderId="17" xfId="77" applyNumberFormat="1" applyFont="1" applyFill="1" applyBorder="1" applyAlignment="1">
      <alignment horizontal="center" vertical="center"/>
      <protection/>
    </xf>
    <xf numFmtId="0" fontId="6" fillId="24" borderId="15" xfId="77" applyFont="1" applyFill="1" applyBorder="1" applyAlignment="1">
      <alignment horizontal="center" vertical="center"/>
      <protection/>
    </xf>
    <xf numFmtId="187" fontId="9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5" fillId="25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185" fontId="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9" fillId="24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center" vertical="center"/>
    </xf>
    <xf numFmtId="2" fontId="41" fillId="24" borderId="15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right" vertical="center"/>
    </xf>
    <xf numFmtId="0" fontId="41" fillId="0" borderId="17" xfId="0" applyFont="1" applyBorder="1" applyAlignment="1">
      <alignment horizontal="left" vertical="center"/>
    </xf>
    <xf numFmtId="185" fontId="42" fillId="0" borderId="15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2" fontId="44" fillId="0" borderId="15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2" fillId="24" borderId="0" xfId="0" applyFont="1" applyFill="1" applyAlignment="1">
      <alignment vertical="center"/>
    </xf>
    <xf numFmtId="0" fontId="42" fillId="0" borderId="26" xfId="0" applyFont="1" applyBorder="1" applyAlignment="1">
      <alignment horizontal="right" vertical="center"/>
    </xf>
    <xf numFmtId="0" fontId="41" fillId="0" borderId="27" xfId="0" applyFont="1" applyBorder="1" applyAlignment="1">
      <alignment horizontal="left" vertical="center"/>
    </xf>
    <xf numFmtId="185" fontId="42" fillId="0" borderId="28" xfId="0" applyNumberFormat="1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2" fontId="44" fillId="0" borderId="28" xfId="0" applyNumberFormat="1" applyFont="1" applyBorder="1" applyAlignment="1">
      <alignment horizontal="center" vertical="center"/>
    </xf>
    <xf numFmtId="2" fontId="41" fillId="24" borderId="28" xfId="0" applyNumberFormat="1" applyFont="1" applyFill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right" vertical="center"/>
    </xf>
    <xf numFmtId="0" fontId="41" fillId="0" borderId="30" xfId="0" applyFont="1" applyBorder="1" applyAlignment="1">
      <alignment horizontal="left" vertical="center"/>
    </xf>
    <xf numFmtId="185" fontId="42" fillId="0" borderId="19" xfId="0" applyNumberFormat="1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2" fontId="44" fillId="0" borderId="19" xfId="0" applyNumberFormat="1" applyFont="1" applyBorder="1" applyAlignment="1">
      <alignment horizontal="center" vertical="center"/>
    </xf>
    <xf numFmtId="2" fontId="41" fillId="24" borderId="19" xfId="0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 horizontal="left" vertical="center"/>
    </xf>
    <xf numFmtId="2" fontId="9" fillId="0" borderId="15" xfId="65" applyNumberFormat="1" applyFont="1" applyBorder="1" applyAlignment="1">
      <alignment horizontal="center" vertical="center"/>
      <protection/>
    </xf>
    <xf numFmtId="2" fontId="13" fillId="24" borderId="15" xfId="65" applyNumberFormat="1" applyFont="1" applyFill="1" applyBorder="1" applyAlignment="1">
      <alignment horizontal="center" vertical="center"/>
      <protection/>
    </xf>
    <xf numFmtId="49" fontId="4" fillId="0" borderId="31" xfId="65" applyNumberFormat="1" applyFont="1" applyBorder="1" applyAlignment="1">
      <alignment horizontal="center" vertical="center"/>
      <protection/>
    </xf>
    <xf numFmtId="49" fontId="4" fillId="0" borderId="32" xfId="65" applyNumberFormat="1" applyFont="1" applyBorder="1" applyAlignment="1">
      <alignment horizontal="center" vertical="center"/>
      <protection/>
    </xf>
    <xf numFmtId="49" fontId="4" fillId="0" borderId="33" xfId="65" applyNumberFormat="1" applyFont="1" applyBorder="1" applyAlignment="1">
      <alignment horizontal="center" vertical="center"/>
      <protection/>
    </xf>
    <xf numFmtId="2" fontId="3" fillId="24" borderId="15" xfId="65" applyNumberFormat="1" applyFont="1" applyFill="1" applyBorder="1" applyAlignment="1">
      <alignment horizontal="center" vertical="center"/>
      <protection/>
    </xf>
    <xf numFmtId="2" fontId="9" fillId="24" borderId="15" xfId="65" applyNumberFormat="1" applyFont="1" applyFill="1" applyBorder="1" applyAlignment="1">
      <alignment horizontal="center" vertical="center"/>
      <protection/>
    </xf>
    <xf numFmtId="0" fontId="6" fillId="24" borderId="15" xfId="65" applyFont="1" applyFill="1" applyBorder="1" applyAlignment="1">
      <alignment horizontal="center" vertical="center"/>
      <protection/>
    </xf>
    <xf numFmtId="0" fontId="6" fillId="24" borderId="0" xfId="65" applyFont="1" applyFill="1" applyAlignment="1">
      <alignment vertical="center"/>
      <protection/>
    </xf>
    <xf numFmtId="2" fontId="3" fillId="0" borderId="15" xfId="65" applyNumberFormat="1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center" vertical="center"/>
      <protection/>
    </xf>
    <xf numFmtId="49" fontId="1" fillId="0" borderId="0" xfId="65" applyNumberFormat="1" applyFont="1" applyBorder="1" applyAlignment="1">
      <alignment horizontal="center" vertical="center"/>
      <protection/>
    </xf>
    <xf numFmtId="0" fontId="1" fillId="0" borderId="0" xfId="77" applyFont="1" applyBorder="1" applyAlignment="1">
      <alignment vertical="center"/>
      <protection/>
    </xf>
    <xf numFmtId="0" fontId="6" fillId="24" borderId="15" xfId="0" applyNumberFormat="1" applyFont="1" applyFill="1" applyBorder="1" applyAlignment="1">
      <alignment horizontal="center" vertical="center"/>
    </xf>
    <xf numFmtId="0" fontId="3" fillId="0" borderId="0" xfId="65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2" fontId="6" fillId="24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3" fillId="0" borderId="23" xfId="77" applyNumberFormat="1" applyFont="1" applyBorder="1" applyAlignment="1">
      <alignment horizontal="center" vertical="center"/>
      <protection/>
    </xf>
    <xf numFmtId="2" fontId="3" fillId="0" borderId="11" xfId="77" applyNumberFormat="1" applyFont="1" applyBorder="1" applyAlignment="1">
      <alignment horizontal="center" vertical="center"/>
      <protection/>
    </xf>
    <xf numFmtId="2" fontId="3" fillId="0" borderId="34" xfId="77" applyNumberFormat="1" applyFont="1" applyBorder="1" applyAlignment="1">
      <alignment horizontal="center" vertical="center"/>
      <protection/>
    </xf>
    <xf numFmtId="49" fontId="3" fillId="0" borderId="35" xfId="65" applyNumberFormat="1" applyFont="1" applyBorder="1" applyAlignment="1">
      <alignment horizontal="center" vertical="center"/>
      <protection/>
    </xf>
    <xf numFmtId="49" fontId="3" fillId="0" borderId="36" xfId="65" applyNumberFormat="1" applyFont="1" applyBorder="1" applyAlignment="1">
      <alignment horizontal="center" vertical="center"/>
      <protection/>
    </xf>
    <xf numFmtId="49" fontId="3" fillId="0" borderId="37" xfId="65" applyNumberFormat="1" applyFont="1" applyBorder="1" applyAlignment="1">
      <alignment horizontal="center" vertical="center"/>
      <protection/>
    </xf>
    <xf numFmtId="49" fontId="3" fillId="0" borderId="38" xfId="65" applyNumberFormat="1" applyFont="1" applyBorder="1" applyAlignment="1">
      <alignment horizontal="center" vertical="center"/>
      <protection/>
    </xf>
    <xf numFmtId="49" fontId="3" fillId="0" borderId="39" xfId="65" applyNumberFormat="1" applyFont="1" applyBorder="1" applyAlignment="1">
      <alignment horizontal="center" vertical="center"/>
      <protection/>
    </xf>
    <xf numFmtId="49" fontId="3" fillId="0" borderId="40" xfId="65" applyNumberFormat="1" applyFont="1" applyBorder="1" applyAlignment="1">
      <alignment horizontal="center" vertical="center"/>
      <protection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Įprastas 3" xfId="56"/>
    <cellStyle name="Įprastas 4" xfId="57"/>
    <cellStyle name="Įprastas 4 2" xfId="58"/>
    <cellStyle name="Įprastas 5" xfId="59"/>
    <cellStyle name="Linked Cell" xfId="60"/>
    <cellStyle name="Neutral" xfId="61"/>
    <cellStyle name="Normal 2" xfId="62"/>
    <cellStyle name="Normal 2 2" xfId="63"/>
    <cellStyle name="Normal 2 2 10_aukstis" xfId="64"/>
    <cellStyle name="Normal 2 2 10_aukstis 2" xfId="65"/>
    <cellStyle name="Normal 2 2 2" xfId="66"/>
    <cellStyle name="Normal 2 2 3" xfId="67"/>
    <cellStyle name="Normal 2 3" xfId="68"/>
    <cellStyle name="Normal 2 4" xfId="69"/>
    <cellStyle name="Normal 3" xfId="70"/>
    <cellStyle name="Normal 3 2" xfId="71"/>
    <cellStyle name="Normal 4" xfId="72"/>
    <cellStyle name="Normal 4 2" xfId="73"/>
    <cellStyle name="Normal 5" xfId="74"/>
    <cellStyle name="Note" xfId="75"/>
    <cellStyle name="Output" xfId="76"/>
    <cellStyle name="Paprastas 2" xfId="77"/>
    <cellStyle name="Paprastas 3" xfId="78"/>
    <cellStyle name="Paprastas_Lapas1" xfId="79"/>
    <cellStyle name="Percent" xfId="80"/>
    <cellStyle name="Title" xfId="81"/>
    <cellStyle name="Total" xfId="82"/>
    <cellStyle name="Warning Text" xfId="83"/>
    <cellStyle name="Обычный_Лист1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er\AppData\Local\Temp\20151209S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rnas\Desktop\Siauliu%20cempas%2011\siauliu%20cempas%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rnas\Desktop\Siauliu%20cempas%2011\siauliu%20cempas%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nas\Desktop\Siauliu%20cempas%2011\siauliu%20cempas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ršelis"/>
      <sheetName val="60 M"/>
      <sheetName val="60 M finalas"/>
      <sheetName val="60 V"/>
      <sheetName val="60 V finalas"/>
      <sheetName val="200 M"/>
      <sheetName val="200 M galutinis"/>
      <sheetName val="200 V"/>
      <sheetName val="200 V galutinis"/>
      <sheetName val="600 M"/>
      <sheetName val="600 V"/>
      <sheetName val="1000 M"/>
      <sheetName val="1000 V "/>
      <sheetName val="3000 V"/>
      <sheetName val="Aukstis M"/>
      <sheetName val="Aukstis V"/>
      <sheetName val="Tolis M"/>
      <sheetName val="Tolis V"/>
      <sheetName val="Rutulys M"/>
      <sheetName val="Rutulys 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ršelis"/>
      <sheetName val="60 M"/>
      <sheetName val="60 gM"/>
      <sheetName val="60 V"/>
      <sheetName val="60 g V"/>
      <sheetName val="60bb M"/>
      <sheetName val="60bb V"/>
      <sheetName val="60bb gV"/>
      <sheetName val="400 M"/>
      <sheetName val="400 V "/>
      <sheetName val="400 gMV"/>
      <sheetName val="800 MV"/>
      <sheetName val="1500MV"/>
      <sheetName val="3000 V"/>
      <sheetName val="Ejimas"/>
      <sheetName val="Aukstis MV"/>
      <sheetName val="Kartis MV"/>
      <sheetName val="Tolis MV"/>
      <sheetName val="Trisuolis MV"/>
      <sheetName val="Rutulys M"/>
      <sheetName val="Rutulys V"/>
      <sheetName val="Bend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ršelis"/>
      <sheetName val="60 M"/>
      <sheetName val="60 gM"/>
      <sheetName val="60 V"/>
      <sheetName val="60 g V"/>
      <sheetName val="60bb M"/>
      <sheetName val="60bb V"/>
      <sheetName val="60bb gV"/>
      <sheetName val="400 M"/>
      <sheetName val="400 V "/>
      <sheetName val="400 gMV"/>
      <sheetName val="800 MV"/>
      <sheetName val="1500MV"/>
      <sheetName val="3000 V"/>
      <sheetName val="Ejimas"/>
      <sheetName val="Aukstis MV"/>
      <sheetName val="Kartis MV"/>
      <sheetName val="Tolis MV"/>
      <sheetName val="Trisuolis MV"/>
      <sheetName val="Rutulys M"/>
      <sheetName val="Rutulys V"/>
      <sheetName val="Bendr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iršelis"/>
      <sheetName val="60 M"/>
      <sheetName val="60 gM"/>
      <sheetName val="60 V"/>
      <sheetName val="60 g V"/>
      <sheetName val="60bb M"/>
      <sheetName val="60bb V"/>
      <sheetName val="60bb gV"/>
      <sheetName val="400 M"/>
      <sheetName val="400 V "/>
      <sheetName val="400 gMV"/>
      <sheetName val="800 MV"/>
      <sheetName val="1500MV"/>
      <sheetName val="3000 V"/>
      <sheetName val="Ejimas"/>
      <sheetName val="Aukstis MV"/>
      <sheetName val="Kartis MV"/>
      <sheetName val="Tolis MV"/>
      <sheetName val="Trisuolis MV"/>
      <sheetName val="Rutulys M"/>
      <sheetName val="Rutulys V"/>
      <sheetName val="Bend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6">
      <selection activeCell="C19" sqref="C19"/>
    </sheetView>
  </sheetViews>
  <sheetFormatPr defaultColWidth="9.140625" defaultRowHeight="12.75"/>
  <cols>
    <col min="1" max="1" width="4.421875" style="57" customWidth="1"/>
    <col min="2" max="2" width="0.5625" style="57" customWidth="1"/>
    <col min="3" max="3" width="3.7109375" style="57" customWidth="1"/>
    <col min="4" max="25" width="5.7109375" style="57" customWidth="1"/>
    <col min="26" max="26" width="9.00390625" style="57" customWidth="1"/>
    <col min="27" max="41" width="5.7109375" style="57" customWidth="1"/>
    <col min="42" max="16384" width="9.140625" style="57" customWidth="1"/>
  </cols>
  <sheetData>
    <row r="1" ht="12.75">
      <c r="B1" s="58"/>
    </row>
    <row r="2" ht="12.75">
      <c r="B2" s="58"/>
    </row>
    <row r="3" ht="12.75">
      <c r="B3" s="58"/>
    </row>
    <row r="4" ht="12.75">
      <c r="B4" s="58"/>
    </row>
    <row r="5" ht="12.75">
      <c r="B5" s="58"/>
    </row>
    <row r="6" ht="12.75">
      <c r="B6" s="58"/>
    </row>
    <row r="7" ht="12.75">
      <c r="B7" s="58"/>
    </row>
    <row r="8" ht="12.75">
      <c r="B8" s="58"/>
    </row>
    <row r="9" ht="12.75">
      <c r="B9" s="58"/>
    </row>
    <row r="10" ht="12.75">
      <c r="B10" s="58"/>
    </row>
    <row r="11" ht="12.75">
      <c r="B11" s="58"/>
    </row>
    <row r="12" ht="12.75">
      <c r="B12" s="58"/>
    </row>
    <row r="13" ht="12.75">
      <c r="B13" s="58"/>
    </row>
    <row r="14" ht="12.75">
      <c r="B14" s="58"/>
    </row>
    <row r="15" ht="12.75">
      <c r="B15" s="58"/>
    </row>
    <row r="16" spans="2:4" ht="20.25">
      <c r="B16" s="58"/>
      <c r="D16" s="59" t="s">
        <v>246</v>
      </c>
    </row>
    <row r="17" spans="2:4" ht="20.25">
      <c r="B17" s="58"/>
      <c r="D17" s="60"/>
    </row>
    <row r="18" spans="2:4" ht="20.25">
      <c r="B18" s="58"/>
      <c r="D18" s="59" t="s">
        <v>0</v>
      </c>
    </row>
    <row r="19" spans="2:4" ht="17.25" customHeight="1">
      <c r="B19" s="58"/>
      <c r="D19" s="61"/>
    </row>
    <row r="20" ht="4.5" customHeight="1">
      <c r="B20" s="58"/>
    </row>
    <row r="21" spans="1:26" ht="3" customHeight="1">
      <c r="A21" s="62"/>
      <c r="B21" s="63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ht="4.5" customHeight="1">
      <c r="B22" s="58"/>
    </row>
    <row r="23" ht="12.75">
      <c r="B23" s="58"/>
    </row>
    <row r="24" ht="12.75">
      <c r="B24" s="58"/>
    </row>
    <row r="25" ht="12.75">
      <c r="B25" s="58"/>
    </row>
    <row r="26" ht="12.75">
      <c r="B26" s="58"/>
    </row>
    <row r="27" ht="12.75">
      <c r="B27" s="58"/>
    </row>
    <row r="28" ht="12.75">
      <c r="B28" s="58"/>
    </row>
    <row r="29" ht="12.75">
      <c r="B29" s="58"/>
    </row>
    <row r="30" ht="12.75">
      <c r="B30" s="58"/>
    </row>
    <row r="31" spans="2:4" ht="15.75">
      <c r="B31" s="58"/>
      <c r="D31" s="148" t="s">
        <v>247</v>
      </c>
    </row>
    <row r="32" spans="1:9" ht="6.75" customHeight="1">
      <c r="A32" s="64"/>
      <c r="B32" s="65"/>
      <c r="C32" s="64"/>
      <c r="D32" s="64"/>
      <c r="E32" s="64"/>
      <c r="F32" s="64"/>
      <c r="G32" s="64"/>
      <c r="H32" s="64"/>
      <c r="I32" s="64"/>
    </row>
    <row r="33" ht="6.75" customHeight="1">
      <c r="B33" s="58"/>
    </row>
    <row r="34" spans="2:4" ht="15.75">
      <c r="B34" s="58"/>
      <c r="D34" s="66" t="s">
        <v>1</v>
      </c>
    </row>
    <row r="35" ht="12.75">
      <c r="B35" s="58"/>
    </row>
    <row r="36" ht="12.75">
      <c r="B36" s="58"/>
    </row>
    <row r="37" ht="12.75">
      <c r="B37" s="58"/>
    </row>
    <row r="38" spans="2:12" ht="12.75">
      <c r="B38" s="58"/>
      <c r="E38" s="57" t="s">
        <v>2</v>
      </c>
      <c r="L38" s="57" t="s">
        <v>3</v>
      </c>
    </row>
    <row r="39" spans="2:14" ht="12.75">
      <c r="B39" s="58"/>
      <c r="N39" s="67" t="s">
        <v>4</v>
      </c>
    </row>
    <row r="40" ht="12.75">
      <c r="B40" s="58"/>
    </row>
    <row r="41" spans="2:12" ht="12.75">
      <c r="B41" s="58"/>
      <c r="E41" s="57" t="s">
        <v>5</v>
      </c>
      <c r="L41" s="57" t="s">
        <v>6</v>
      </c>
    </row>
    <row r="42" spans="2:14" ht="12.75">
      <c r="B42" s="58"/>
      <c r="N42" s="67" t="s">
        <v>7</v>
      </c>
    </row>
    <row r="43" ht="12.75">
      <c r="N43" s="67"/>
    </row>
  </sheetData>
  <sheetProtection/>
  <printOptions/>
  <pageMargins left="0.2361111111111111" right="0.15694444444444444" top="0.5" bottom="0.42986111111111114" header="0.5118055555555555" footer="0.579861111111111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2" width="5.7109375" style="3" customWidth="1"/>
    <col min="3" max="3" width="11.140625" style="3" customWidth="1"/>
    <col min="4" max="4" width="15.421875" style="3" bestFit="1" customWidth="1"/>
    <col min="5" max="5" width="10.7109375" style="4" customWidth="1"/>
    <col min="6" max="7" width="15.00390625" style="5" customWidth="1"/>
    <col min="8" max="8" width="15.7109375" style="5" bestFit="1" customWidth="1"/>
    <col min="9" max="9" width="9.140625" style="30" customWidth="1"/>
    <col min="10" max="10" width="5.7109375" style="38" customWidth="1"/>
    <col min="11" max="11" width="18.28125" style="1" bestFit="1" customWidth="1"/>
    <col min="12" max="12" width="9.28125" style="3" customWidth="1"/>
    <col min="13" max="16384" width="9.140625" style="3" customWidth="1"/>
  </cols>
  <sheetData>
    <row r="1" spans="1:10" s="68" customFormat="1" ht="15.75">
      <c r="A1" s="8" t="s">
        <v>248</v>
      </c>
      <c r="C1" s="69"/>
      <c r="D1" s="70"/>
      <c r="E1" s="71"/>
      <c r="F1" s="71"/>
      <c r="G1" s="72"/>
      <c r="H1" s="73"/>
      <c r="I1" s="73"/>
      <c r="J1" s="74"/>
    </row>
    <row r="2" spans="1:11" s="68" customFormat="1" ht="15.75">
      <c r="A2" s="68" t="s">
        <v>249</v>
      </c>
      <c r="C2" s="69"/>
      <c r="D2" s="70"/>
      <c r="E2" s="71"/>
      <c r="F2" s="72"/>
      <c r="G2" s="72"/>
      <c r="H2" s="73"/>
      <c r="I2" s="73"/>
      <c r="J2" s="74"/>
      <c r="K2" s="74"/>
    </row>
    <row r="3" spans="1:11" s="1" customFormat="1" ht="12" customHeight="1">
      <c r="A3" s="3"/>
      <c r="B3" s="3"/>
      <c r="C3" s="3"/>
      <c r="D3" s="9"/>
      <c r="E3" s="10"/>
      <c r="F3" s="11"/>
      <c r="G3" s="11"/>
      <c r="H3" s="11"/>
      <c r="I3" s="30"/>
      <c r="J3" s="30"/>
      <c r="K3" s="25"/>
    </row>
    <row r="4" ht="12.75">
      <c r="C4" s="9"/>
    </row>
    <row r="5" spans="3:10" s="75" customFormat="1" ht="15.75">
      <c r="C5" s="68" t="s">
        <v>75</v>
      </c>
      <c r="D5" s="68"/>
      <c r="E5" s="70"/>
      <c r="F5" s="76" t="s">
        <v>76</v>
      </c>
      <c r="G5" s="69"/>
      <c r="H5" s="80"/>
      <c r="I5" s="30"/>
      <c r="J5" s="82"/>
    </row>
    <row r="6" spans="3:10" s="75" customFormat="1" ht="16.5" customHeight="1" thickBot="1">
      <c r="C6" s="68"/>
      <c r="D6" s="68"/>
      <c r="E6" s="70"/>
      <c r="F6" s="69"/>
      <c r="G6" s="69"/>
      <c r="H6" s="80"/>
      <c r="I6" s="30"/>
      <c r="J6" s="82"/>
    </row>
    <row r="7" spans="1:11" s="2" customFormat="1" ht="18" customHeight="1" thickBot="1">
      <c r="A7" s="32" t="s">
        <v>514</v>
      </c>
      <c r="B7" s="14" t="s">
        <v>78</v>
      </c>
      <c r="C7" s="15" t="s">
        <v>11</v>
      </c>
      <c r="D7" s="16" t="s">
        <v>12</v>
      </c>
      <c r="E7" s="17" t="s">
        <v>13</v>
      </c>
      <c r="F7" s="18" t="s">
        <v>14</v>
      </c>
      <c r="G7" s="18" t="s">
        <v>15</v>
      </c>
      <c r="H7" s="18" t="s">
        <v>16</v>
      </c>
      <c r="I7" s="39" t="s">
        <v>25</v>
      </c>
      <c r="J7" t="s">
        <v>19</v>
      </c>
      <c r="K7" t="s">
        <v>20</v>
      </c>
    </row>
    <row r="8" spans="1:11" ht="18" customHeight="1">
      <c r="A8">
        <v>1</v>
      </c>
      <c r="B8" s="19">
        <v>170</v>
      </c>
      <c r="C8" t="s">
        <v>387</v>
      </c>
      <c r="D8" t="s">
        <v>388</v>
      </c>
      <c r="E8" t="s">
        <v>389</v>
      </c>
      <c r="F8" t="s">
        <v>39</v>
      </c>
      <c r="G8" t="s">
        <v>40</v>
      </c>
      <c r="H8" t="s">
        <v>71</v>
      </c>
      <c r="I8" s="147">
        <v>0.0013175925925925926</v>
      </c>
      <c r="J8" t="str">
        <f aca="true" t="shared" si="0" ref="J8:J16">IF(ISBLANK(I8),"",IF(I8&lt;=0.00109375,"KSM",IF(I8&lt;=0.00115162037037037,"I A",IF(I8&lt;=0.00124421296296296,"II A",IF(I8&lt;=0.0013599537037037,"III A",IF(I8&lt;=0.00148726851851852,"I JA",IF(I8&lt;=0.00160300925925926,"II JA",IF(I8&lt;=0.00169560185185185,"III JA"))))))))</f>
        <v>III A</v>
      </c>
      <c r="K8" t="s">
        <v>212</v>
      </c>
    </row>
    <row r="9" spans="1:11" ht="18" customHeight="1">
      <c r="A9">
        <v>2</v>
      </c>
      <c r="B9" s="19">
        <v>148</v>
      </c>
      <c r="C9" t="s">
        <v>145</v>
      </c>
      <c r="D9" t="s">
        <v>232</v>
      </c>
      <c r="E9" t="s">
        <v>233</v>
      </c>
      <c r="F9" t="s">
        <v>62</v>
      </c>
      <c r="G9" t="s">
        <v>231</v>
      </c>
      <c r="H9"/>
      <c r="I9" s="147">
        <v>0.0014283564814814816</v>
      </c>
      <c r="J9" t="str">
        <f t="shared" si="0"/>
        <v>I JA</v>
      </c>
      <c r="K9" t="s">
        <v>63</v>
      </c>
    </row>
    <row r="10" spans="1:11" ht="18" customHeight="1">
      <c r="A10">
        <v>3</v>
      </c>
      <c r="B10" s="19">
        <v>176</v>
      </c>
      <c r="C10" t="s">
        <v>379</v>
      </c>
      <c r="D10" t="s">
        <v>134</v>
      </c>
      <c r="E10" t="s">
        <v>404</v>
      </c>
      <c r="F10" t="s">
        <v>39</v>
      </c>
      <c r="G10" t="s">
        <v>40</v>
      </c>
      <c r="H10"/>
      <c r="I10" s="147">
        <v>0.0014358796296296298</v>
      </c>
      <c r="J10" t="str">
        <f t="shared" si="0"/>
        <v>I JA</v>
      </c>
      <c r="K10" t="s">
        <v>394</v>
      </c>
    </row>
    <row r="11" spans="1:11" ht="18" customHeight="1">
      <c r="A11">
        <v>4</v>
      </c>
      <c r="B11" s="19">
        <v>164</v>
      </c>
      <c r="C11" t="s">
        <v>220</v>
      </c>
      <c r="D11" t="s">
        <v>271</v>
      </c>
      <c r="E11">
        <v>38678</v>
      </c>
      <c r="F11" t="s">
        <v>137</v>
      </c>
      <c r="G11"/>
      <c r="H11" t="s">
        <v>137</v>
      </c>
      <c r="I11" s="147">
        <v>0.0014605324074074076</v>
      </c>
      <c r="J11" t="str">
        <f t="shared" si="0"/>
        <v>I JA</v>
      </c>
      <c r="K11" t="s">
        <v>138</v>
      </c>
    </row>
    <row r="12" spans="1:11" ht="18" customHeight="1">
      <c r="A12">
        <v>5</v>
      </c>
      <c r="B12" s="19">
        <v>167</v>
      </c>
      <c r="C12" t="s">
        <v>383</v>
      </c>
      <c r="D12" t="s">
        <v>384</v>
      </c>
      <c r="E12">
        <v>38457</v>
      </c>
      <c r="F12" t="s">
        <v>137</v>
      </c>
      <c r="G12"/>
      <c r="H12" t="s">
        <v>137</v>
      </c>
      <c r="I12" s="147">
        <v>0.001489351851851852</v>
      </c>
      <c r="J12" t="str">
        <f t="shared" si="0"/>
        <v>II JA</v>
      </c>
      <c r="K12" t="s">
        <v>138</v>
      </c>
    </row>
    <row r="13" spans="1:11" ht="18" customHeight="1">
      <c r="A13">
        <v>6</v>
      </c>
      <c r="B13" s="19">
        <v>150</v>
      </c>
      <c r="C13" t="s">
        <v>321</v>
      </c>
      <c r="D13" t="s">
        <v>322</v>
      </c>
      <c r="E13" t="s">
        <v>323</v>
      </c>
      <c r="F13" t="s">
        <v>62</v>
      </c>
      <c r="G13" t="s">
        <v>231</v>
      </c>
      <c r="H13"/>
      <c r="I13" s="147">
        <v>0.0015420138888888888</v>
      </c>
      <c r="J13" t="str">
        <f t="shared" si="0"/>
        <v>II JA</v>
      </c>
      <c r="K13" t="s">
        <v>63</v>
      </c>
    </row>
    <row r="14" spans="1:11" ht="18" customHeight="1">
      <c r="A14">
        <v>7</v>
      </c>
      <c r="B14" s="19">
        <v>134</v>
      </c>
      <c r="C14" t="s">
        <v>272</v>
      </c>
      <c r="D14" t="s">
        <v>273</v>
      </c>
      <c r="E14">
        <v>38417</v>
      </c>
      <c r="F14" t="s">
        <v>35</v>
      </c>
      <c r="G14" t="s">
        <v>36</v>
      </c>
      <c r="H14" t="s">
        <v>266</v>
      </c>
      <c r="I14" s="147">
        <v>0.001632523148148148</v>
      </c>
      <c r="J14" t="str">
        <f t="shared" si="0"/>
        <v>III JA</v>
      </c>
      <c r="K14" t="s">
        <v>303</v>
      </c>
    </row>
    <row r="15" spans="1:11" ht="18" customHeight="1">
      <c r="A15">
        <v>8</v>
      </c>
      <c r="B15" s="19">
        <v>135</v>
      </c>
      <c r="C15" t="s">
        <v>109</v>
      </c>
      <c r="D15" t="s">
        <v>277</v>
      </c>
      <c r="E15">
        <v>38542</v>
      </c>
      <c r="F15" t="s">
        <v>35</v>
      </c>
      <c r="G15" t="s">
        <v>36</v>
      </c>
      <c r="H15" t="s">
        <v>266</v>
      </c>
      <c r="I15" s="147">
        <v>0.0016408564814814816</v>
      </c>
      <c r="J15" t="str">
        <f t="shared" si="0"/>
        <v>III JA</v>
      </c>
      <c r="K15" t="s">
        <v>303</v>
      </c>
    </row>
    <row r="16" spans="1:11" ht="18" customHeight="1">
      <c r="A16">
        <v>9</v>
      </c>
      <c r="B16" s="19">
        <v>158</v>
      </c>
      <c r="C16" t="s">
        <v>200</v>
      </c>
      <c r="D16" t="s">
        <v>234</v>
      </c>
      <c r="E16" t="s">
        <v>235</v>
      </c>
      <c r="F16" t="s">
        <v>62</v>
      </c>
      <c r="G16" t="s">
        <v>231</v>
      </c>
      <c r="H16"/>
      <c r="I16" s="147">
        <v>0.0016765046296296296</v>
      </c>
      <c r="J16" t="str">
        <f t="shared" si="0"/>
        <v>III JA</v>
      </c>
      <c r="K16" t="s">
        <v>63</v>
      </c>
    </row>
    <row r="17" spans="1:12" ht="18" customHeight="1">
      <c r="A17">
        <v>10</v>
      </c>
      <c r="B17" s="19">
        <v>145</v>
      </c>
      <c r="C17" t="s">
        <v>272</v>
      </c>
      <c r="D17" t="s">
        <v>299</v>
      </c>
      <c r="E17" t="s">
        <v>300</v>
      </c>
      <c r="F17" t="s">
        <v>45</v>
      </c>
      <c r="G17" t="s">
        <v>46</v>
      </c>
      <c r="H17"/>
      <c r="I17" s="147">
        <v>0.0016990740740740742</v>
      </c>
      <c r="J17"/>
      <c r="K17" t="s">
        <v>68</v>
      </c>
      <c r="L17" s="45"/>
    </row>
    <row r="18" spans="1:11" ht="18" customHeight="1">
      <c r="A18">
        <v>11</v>
      </c>
      <c r="B18" s="19">
        <v>147</v>
      </c>
      <c r="C18" t="s">
        <v>124</v>
      </c>
      <c r="D18" t="s">
        <v>318</v>
      </c>
      <c r="E18" t="s">
        <v>319</v>
      </c>
      <c r="F18" t="s">
        <v>45</v>
      </c>
      <c r="G18" t="s">
        <v>46</v>
      </c>
      <c r="H18" t="s">
        <v>47</v>
      </c>
      <c r="I18" s="147">
        <v>0.0017170138888888888</v>
      </c>
      <c r="J18"/>
      <c r="K18" t="s">
        <v>320</v>
      </c>
    </row>
    <row r="19" spans="1:11" ht="18" customHeight="1">
      <c r="A19">
        <v>12</v>
      </c>
      <c r="B19" s="19">
        <v>155</v>
      </c>
      <c r="C19" t="s">
        <v>351</v>
      </c>
      <c r="D19" t="s">
        <v>352</v>
      </c>
      <c r="E19" t="s">
        <v>353</v>
      </c>
      <c r="F19" t="s">
        <v>62</v>
      </c>
      <c r="G19" t="s">
        <v>231</v>
      </c>
      <c r="H19" t="s">
        <v>333</v>
      </c>
      <c r="I19" s="147">
        <v>0.0017859953703703703</v>
      </c>
      <c r="J19"/>
      <c r="K19" t="s">
        <v>334</v>
      </c>
    </row>
    <row r="20" spans="1:11" ht="18" customHeight="1">
      <c r="A20"/>
      <c r="B20" s="19">
        <v>136</v>
      </c>
      <c r="C20" t="s">
        <v>107</v>
      </c>
      <c r="D20" t="s">
        <v>276</v>
      </c>
      <c r="E20">
        <v>38654</v>
      </c>
      <c r="F20" t="s">
        <v>35</v>
      </c>
      <c r="G20" t="s">
        <v>36</v>
      </c>
      <c r="H20" t="s">
        <v>266</v>
      </c>
      <c r="I20" s="147" t="s">
        <v>544</v>
      </c>
      <c r="J20"/>
      <c r="K20" t="s">
        <v>303</v>
      </c>
    </row>
    <row r="21" spans="1:11" ht="18" customHeight="1">
      <c r="A21"/>
      <c r="B21" s="19">
        <v>141</v>
      </c>
      <c r="C21" t="s">
        <v>229</v>
      </c>
      <c r="D21" t="s">
        <v>290</v>
      </c>
      <c r="E21" t="s">
        <v>291</v>
      </c>
      <c r="F21" t="s">
        <v>45</v>
      </c>
      <c r="G21" t="s">
        <v>46</v>
      </c>
      <c r="H21"/>
      <c r="I21" s="147" t="s">
        <v>521</v>
      </c>
      <c r="J21"/>
      <c r="K21" t="s">
        <v>68</v>
      </c>
    </row>
  </sheetData>
  <sheetProtection/>
  <printOptions horizontalCentered="1"/>
  <pageMargins left="0.3194444444444444" right="0.39305555555555555" top="0.6895833333333333" bottom="0.20972222222222223" header="0.16944444444444445" footer="0.2097222222222222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2" width="5.7109375" style="3" customWidth="1"/>
    <col min="3" max="3" width="11.140625" style="3" customWidth="1"/>
    <col min="4" max="4" width="15.421875" style="3" bestFit="1" customWidth="1"/>
    <col min="5" max="5" width="10.7109375" style="4" customWidth="1"/>
    <col min="6" max="7" width="15.00390625" style="5" customWidth="1"/>
    <col min="8" max="8" width="14.140625" style="5" customWidth="1"/>
    <col min="9" max="9" width="9.140625" style="38" customWidth="1"/>
    <col min="10" max="10" width="5.7109375" style="38" customWidth="1"/>
    <col min="11" max="11" width="26.00390625" style="1" bestFit="1" customWidth="1"/>
    <col min="12" max="16384" width="9.140625" style="3" customWidth="1"/>
  </cols>
  <sheetData>
    <row r="1" spans="1:10" s="68" customFormat="1" ht="15.75">
      <c r="A1" s="8" t="s">
        <v>248</v>
      </c>
      <c r="C1" s="69"/>
      <c r="D1" s="70"/>
      <c r="E1" s="71"/>
      <c r="F1" s="71"/>
      <c r="G1" s="72"/>
      <c r="H1" s="73"/>
      <c r="I1" s="73"/>
      <c r="J1" s="74"/>
    </row>
    <row r="2" spans="1:11" s="68" customFormat="1" ht="15.75">
      <c r="A2" s="68" t="s">
        <v>249</v>
      </c>
      <c r="C2" s="69"/>
      <c r="D2" s="70"/>
      <c r="E2" s="71"/>
      <c r="F2" s="72"/>
      <c r="G2" s="72"/>
      <c r="H2" s="73"/>
      <c r="I2" s="73"/>
      <c r="J2" s="74"/>
      <c r="K2" s="74"/>
    </row>
    <row r="3" spans="1:11" s="1" customFormat="1" ht="12" customHeight="1">
      <c r="A3" s="3"/>
      <c r="B3" s="3"/>
      <c r="C3" s="3"/>
      <c r="D3" s="9"/>
      <c r="E3" s="10"/>
      <c r="F3" s="11"/>
      <c r="G3" s="11"/>
      <c r="H3" s="11"/>
      <c r="I3" s="30"/>
      <c r="J3" s="30"/>
      <c r="K3" s="25"/>
    </row>
    <row r="4" ht="12.75">
      <c r="C4" s="9"/>
    </row>
    <row r="5" spans="3:10" s="75" customFormat="1" ht="15.75">
      <c r="C5" s="68" t="s">
        <v>79</v>
      </c>
      <c r="D5" s="68"/>
      <c r="E5" s="70"/>
      <c r="F5" s="76" t="s">
        <v>80</v>
      </c>
      <c r="G5" s="69"/>
      <c r="H5" s="80"/>
      <c r="I5" s="82"/>
      <c r="J5" s="82"/>
    </row>
    <row r="6" spans="3:10" s="75" customFormat="1" ht="16.5" thickBot="1">
      <c r="C6" s="68"/>
      <c r="D6" s="68"/>
      <c r="E6" s="70"/>
      <c r="F6" s="69"/>
      <c r="G6" s="69"/>
      <c r="H6" s="80"/>
      <c r="I6" s="82"/>
      <c r="J6" s="82"/>
    </row>
    <row r="7" spans="1:11" s="2" customFormat="1" ht="18" customHeight="1" thickBot="1">
      <c r="A7" s="32" t="s">
        <v>514</v>
      </c>
      <c r="B7" s="14" t="s">
        <v>78</v>
      </c>
      <c r="C7" s="15" t="s">
        <v>11</v>
      </c>
      <c r="D7" s="16" t="s">
        <v>12</v>
      </c>
      <c r="E7" s="17" t="s">
        <v>13</v>
      </c>
      <c r="F7" s="18" t="s">
        <v>14</v>
      </c>
      <c r="G7" s="18" t="s">
        <v>15</v>
      </c>
      <c r="H7" s="18" t="s">
        <v>16</v>
      </c>
      <c r="I7" s="39" t="s">
        <v>25</v>
      </c>
      <c r="J7" t="s">
        <v>19</v>
      </c>
      <c r="K7" t="s">
        <v>20</v>
      </c>
    </row>
    <row r="8" spans="1:11" ht="18" customHeight="1">
      <c r="A8">
        <v>1</v>
      </c>
      <c r="B8" s="19">
        <v>160</v>
      </c>
      <c r="C8" t="s">
        <v>226</v>
      </c>
      <c r="D8" t="s">
        <v>227</v>
      </c>
      <c r="E8">
        <v>38045</v>
      </c>
      <c r="F8" t="s">
        <v>35</v>
      </c>
      <c r="G8" t="s">
        <v>36</v>
      </c>
      <c r="H8" t="s">
        <v>37</v>
      </c>
      <c r="I8" s="147">
        <v>0.0012523148148148148</v>
      </c>
      <c r="J8" t="str">
        <f aca="true" t="shared" si="0" ref="J8:J13">IF(ISBLANK(I8),"",IF(I8&lt;=0.000943287037037037,"KSM",IF(I8&lt;=0.000989583333333333,"I A",IF(I8&lt;=0.00105902777777778,"II A",IF(I8&lt;=0.0011400462962963,"III A",IF(I8&lt;=0.00124421296296296,"I JA",IF(I8&lt;=0.00132523148148148,"II JA",IF(I8&lt;=0.00139467592592593,"III JA"))))))))</f>
        <v>II JA</v>
      </c>
      <c r="K8" t="s">
        <v>38</v>
      </c>
    </row>
    <row r="9" spans="1:11" ht="18" customHeight="1">
      <c r="A9">
        <v>2</v>
      </c>
      <c r="B9" s="19">
        <v>142</v>
      </c>
      <c r="C9" t="s">
        <v>48</v>
      </c>
      <c r="D9" t="s">
        <v>70</v>
      </c>
      <c r="E9" t="s">
        <v>132</v>
      </c>
      <c r="F9" t="s">
        <v>45</v>
      </c>
      <c r="G9" t="s">
        <v>46</v>
      </c>
      <c r="H9"/>
      <c r="I9" s="147">
        <v>0.0013079861111111111</v>
      </c>
      <c r="J9" t="str">
        <f t="shared" si="0"/>
        <v>II JA</v>
      </c>
      <c r="K9" t="s">
        <v>68</v>
      </c>
    </row>
    <row r="10" spans="1:11" ht="18" customHeight="1">
      <c r="A10">
        <v>3</v>
      </c>
      <c r="B10" s="19">
        <v>169</v>
      </c>
      <c r="C10" t="s">
        <v>37</v>
      </c>
      <c r="D10" t="s">
        <v>386</v>
      </c>
      <c r="E10">
        <v>38069</v>
      </c>
      <c r="F10" t="s">
        <v>39</v>
      </c>
      <c r="G10" t="s">
        <v>40</v>
      </c>
      <c r="H10" t="s">
        <v>71</v>
      </c>
      <c r="I10" s="147">
        <v>0.001325810185185185</v>
      </c>
      <c r="J10" t="str">
        <f t="shared" si="0"/>
        <v>III JA</v>
      </c>
      <c r="K10" t="s">
        <v>72</v>
      </c>
    </row>
    <row r="11" spans="1:11" ht="18" customHeight="1">
      <c r="A11">
        <v>4</v>
      </c>
      <c r="B11" s="19">
        <v>129</v>
      </c>
      <c r="C11" t="s">
        <v>260</v>
      </c>
      <c r="D11" t="s">
        <v>259</v>
      </c>
      <c r="E11">
        <v>38184</v>
      </c>
      <c r="F11" t="s">
        <v>35</v>
      </c>
      <c r="G11" t="s">
        <v>36</v>
      </c>
      <c r="H11" t="s">
        <v>264</v>
      </c>
      <c r="I11" s="147">
        <v>0.0013789351851851853</v>
      </c>
      <c r="J11" t="str">
        <f t="shared" si="0"/>
        <v>III JA</v>
      </c>
      <c r="K11" t="s">
        <v>53</v>
      </c>
    </row>
    <row r="12" spans="1:11" ht="17.25" customHeight="1">
      <c r="A12">
        <v>5</v>
      </c>
      <c r="B12" s="19">
        <v>149</v>
      </c>
      <c r="C12" t="s">
        <v>64</v>
      </c>
      <c r="D12" t="s">
        <v>65</v>
      </c>
      <c r="E12" t="s">
        <v>66</v>
      </c>
      <c r="F12" t="s">
        <v>62</v>
      </c>
      <c r="G12" t="s">
        <v>231</v>
      </c>
      <c r="H12"/>
      <c r="I12" s="147">
        <v>0.0013857638888888886</v>
      </c>
      <c r="J12" t="str">
        <f t="shared" si="0"/>
        <v>III JA</v>
      </c>
      <c r="K12" t="s">
        <v>63</v>
      </c>
    </row>
    <row r="13" spans="1:11" ht="18" customHeight="1">
      <c r="A13">
        <v>6</v>
      </c>
      <c r="B13" s="19">
        <v>130</v>
      </c>
      <c r="C13" t="s">
        <v>130</v>
      </c>
      <c r="D13" t="s">
        <v>265</v>
      </c>
      <c r="E13">
        <v>38541</v>
      </c>
      <c r="F13" t="s">
        <v>35</v>
      </c>
      <c r="G13" t="s">
        <v>36</v>
      </c>
      <c r="H13" t="s">
        <v>266</v>
      </c>
      <c r="I13" s="147">
        <v>0.0013928240740740739</v>
      </c>
      <c r="J13" t="str">
        <f t="shared" si="0"/>
        <v>III JA</v>
      </c>
      <c r="K13" t="s">
        <v>303</v>
      </c>
    </row>
    <row r="14" spans="1:11" ht="18" customHeight="1">
      <c r="A14">
        <v>7</v>
      </c>
      <c r="B14" s="19">
        <v>161</v>
      </c>
      <c r="C14" t="s">
        <v>37</v>
      </c>
      <c r="D14" t="s">
        <v>242</v>
      </c>
      <c r="E14">
        <v>38055</v>
      </c>
      <c r="F14" t="s">
        <v>236</v>
      </c>
      <c r="G14" t="s">
        <v>240</v>
      </c>
      <c r="H14"/>
      <c r="I14" s="147">
        <v>0.0014197916666666666</v>
      </c>
      <c r="J14"/>
      <c r="K14" t="s">
        <v>241</v>
      </c>
    </row>
    <row r="15" spans="1:11" ht="18" customHeight="1">
      <c r="A15">
        <v>8</v>
      </c>
      <c r="B15" s="19">
        <v>162</v>
      </c>
      <c r="C15" t="s">
        <v>34</v>
      </c>
      <c r="D15" t="s">
        <v>370</v>
      </c>
      <c r="E15">
        <v>38292</v>
      </c>
      <c r="F15" t="s">
        <v>236</v>
      </c>
      <c r="G15" t="s">
        <v>240</v>
      </c>
      <c r="H15"/>
      <c r="I15" s="147">
        <v>0.001420138888888889</v>
      </c>
      <c r="J15"/>
      <c r="K15" t="s">
        <v>241</v>
      </c>
    </row>
    <row r="16" spans="1:11" ht="18" customHeight="1">
      <c r="A16">
        <v>9</v>
      </c>
      <c r="B16" s="19">
        <v>137</v>
      </c>
      <c r="C16" t="s">
        <v>130</v>
      </c>
      <c r="D16" t="s">
        <v>279</v>
      </c>
      <c r="E16">
        <v>38152</v>
      </c>
      <c r="F16" t="s">
        <v>35</v>
      </c>
      <c r="G16" t="s">
        <v>36</v>
      </c>
      <c r="H16" t="s">
        <v>266</v>
      </c>
      <c r="I16" s="147">
        <v>0.001460185185185185</v>
      </c>
      <c r="J16"/>
      <c r="K16" t="s">
        <v>303</v>
      </c>
    </row>
    <row r="17" spans="1:11" ht="18" customHeight="1">
      <c r="A17">
        <v>10</v>
      </c>
      <c r="B17" s="149">
        <v>175</v>
      </c>
      <c r="C17" t="s">
        <v>390</v>
      </c>
      <c r="D17" t="s">
        <v>391</v>
      </c>
      <c r="E17" t="s">
        <v>392</v>
      </c>
      <c r="F17" t="s">
        <v>39</v>
      </c>
      <c r="G17" t="s">
        <v>40</v>
      </c>
      <c r="H17" t="s">
        <v>71</v>
      </c>
      <c r="I17" s="147">
        <v>0.0015297453703703705</v>
      </c>
      <c r="J17"/>
      <c r="K17" t="s">
        <v>212</v>
      </c>
    </row>
    <row r="18" spans="1:11" ht="18" customHeight="1">
      <c r="A18">
        <v>11</v>
      </c>
      <c r="B18" s="19">
        <v>127</v>
      </c>
      <c r="C18" t="s">
        <v>257</v>
      </c>
      <c r="D18" t="s">
        <v>256</v>
      </c>
      <c r="E18">
        <v>38259</v>
      </c>
      <c r="F18" t="s">
        <v>35</v>
      </c>
      <c r="G18" t="s">
        <v>36</v>
      </c>
      <c r="H18" t="s">
        <v>264</v>
      </c>
      <c r="I18" s="147">
        <v>0.0015493055555555555</v>
      </c>
      <c r="J18"/>
      <c r="K18" t="s">
        <v>53</v>
      </c>
    </row>
    <row r="19" spans="1:11" ht="18" customHeight="1">
      <c r="A19">
        <v>12</v>
      </c>
      <c r="B19" s="149">
        <v>177</v>
      </c>
      <c r="C19" t="s">
        <v>28</v>
      </c>
      <c r="D19" t="s">
        <v>194</v>
      </c>
      <c r="E19" t="s">
        <v>195</v>
      </c>
      <c r="F19" t="s">
        <v>39</v>
      </c>
      <c r="G19" t="s">
        <v>40</v>
      </c>
      <c r="H19"/>
      <c r="I19" s="147">
        <v>0.0016174768518518517</v>
      </c>
      <c r="J19"/>
      <c r="K19" t="s">
        <v>190</v>
      </c>
    </row>
    <row r="20" spans="1:11" ht="18" customHeight="1">
      <c r="A20">
        <v>13</v>
      </c>
      <c r="B20" s="19">
        <v>168</v>
      </c>
      <c r="C20" t="s">
        <v>385</v>
      </c>
      <c r="D20" t="s">
        <v>237</v>
      </c>
      <c r="E20">
        <v>38359</v>
      </c>
      <c r="F20" t="s">
        <v>39</v>
      </c>
      <c r="G20" t="s">
        <v>40</v>
      </c>
      <c r="H20" t="s">
        <v>71</v>
      </c>
      <c r="I20" s="147">
        <v>0.0016400462962962963</v>
      </c>
      <c r="J20"/>
      <c r="K20" t="s">
        <v>72</v>
      </c>
    </row>
    <row r="21" spans="1:13" ht="18" customHeight="1">
      <c r="A21">
        <v>14</v>
      </c>
      <c r="B21" s="19">
        <v>132</v>
      </c>
      <c r="C21" t="s">
        <v>268</v>
      </c>
      <c r="D21" t="s">
        <v>269</v>
      </c>
      <c r="E21">
        <v>38503</v>
      </c>
      <c r="F21" t="s">
        <v>35</v>
      </c>
      <c r="G21" t="s">
        <v>36</v>
      </c>
      <c r="H21" t="s">
        <v>266</v>
      </c>
      <c r="I21" s="147">
        <v>0.0016796296296296297</v>
      </c>
      <c r="J21"/>
      <c r="K21" t="s">
        <v>303</v>
      </c>
      <c r="M21" s="52"/>
    </row>
    <row r="22" spans="1:11" ht="18" customHeight="1">
      <c r="A22">
        <v>15</v>
      </c>
      <c r="B22" s="19">
        <v>153</v>
      </c>
      <c r="C22" t="s">
        <v>33</v>
      </c>
      <c r="D22" t="s">
        <v>341</v>
      </c>
      <c r="E22" t="s">
        <v>342</v>
      </c>
      <c r="F22" t="s">
        <v>62</v>
      </c>
      <c r="G22" t="s">
        <v>231</v>
      </c>
      <c r="H22" t="s">
        <v>333</v>
      </c>
      <c r="I22" s="147">
        <v>0.0017336805555555558</v>
      </c>
      <c r="J22"/>
      <c r="K22" t="s">
        <v>334</v>
      </c>
    </row>
    <row r="23" spans="1:11" ht="18" customHeight="1">
      <c r="A23">
        <v>16</v>
      </c>
      <c r="B23" s="19">
        <v>154</v>
      </c>
      <c r="C23" t="s">
        <v>243</v>
      </c>
      <c r="D23" t="s">
        <v>346</v>
      </c>
      <c r="E23" t="s">
        <v>347</v>
      </c>
      <c r="F23" t="s">
        <v>62</v>
      </c>
      <c r="G23" t="s">
        <v>231</v>
      </c>
      <c r="H23" t="s">
        <v>333</v>
      </c>
      <c r="I23" s="147">
        <v>0.001846412037037037</v>
      </c>
      <c r="J23"/>
      <c r="K23" t="s">
        <v>334</v>
      </c>
    </row>
  </sheetData>
  <sheetProtection/>
  <printOptions horizontalCentered="1"/>
  <pageMargins left="0.2" right="0.39305555555555555" top="0.7868055555555555" bottom="0.39305555555555555" header="0.39305555555555555" footer="0.3930555555555555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2" width="5.7109375" style="3" customWidth="1"/>
    <col min="3" max="3" width="11.140625" style="3" customWidth="1"/>
    <col min="4" max="4" width="15.421875" style="3" bestFit="1" customWidth="1"/>
    <col min="5" max="5" width="10.7109375" style="4" customWidth="1"/>
    <col min="6" max="7" width="15.00390625" style="5" customWidth="1"/>
    <col min="8" max="8" width="14.140625" style="5" customWidth="1"/>
    <col min="9" max="9" width="9.140625" style="38" customWidth="1"/>
    <col min="10" max="10" width="5.7109375" style="38" customWidth="1"/>
    <col min="11" max="11" width="16.8515625" style="1" bestFit="1" customWidth="1"/>
    <col min="12" max="16384" width="9.140625" style="3" customWidth="1"/>
  </cols>
  <sheetData>
    <row r="1" spans="1:10" s="68" customFormat="1" ht="15.75">
      <c r="A1" s="8" t="s">
        <v>248</v>
      </c>
      <c r="C1" s="69"/>
      <c r="D1" s="70"/>
      <c r="E1" s="71"/>
      <c r="F1" s="71"/>
      <c r="G1" s="72"/>
      <c r="H1" s="73"/>
      <c r="I1" s="73"/>
      <c r="J1" s="74"/>
    </row>
    <row r="2" spans="1:11" s="68" customFormat="1" ht="15.75">
      <c r="A2" s="68" t="s">
        <v>249</v>
      </c>
      <c r="C2" s="69"/>
      <c r="D2" s="70"/>
      <c r="E2" s="71"/>
      <c r="F2" s="72"/>
      <c r="G2" s="72"/>
      <c r="H2" s="73"/>
      <c r="I2" s="73"/>
      <c r="J2" s="74"/>
      <c r="K2" s="74"/>
    </row>
    <row r="3" spans="1:11" s="1" customFormat="1" ht="12" customHeight="1">
      <c r="A3" s="3"/>
      <c r="B3" s="3"/>
      <c r="C3" s="3"/>
      <c r="D3" s="9"/>
      <c r="E3" s="10"/>
      <c r="F3" s="11"/>
      <c r="G3" s="11"/>
      <c r="H3" s="11"/>
      <c r="I3" s="30"/>
      <c r="J3" s="30"/>
      <c r="K3" s="25"/>
    </row>
    <row r="4" ht="12.75">
      <c r="C4" s="9"/>
    </row>
    <row r="5" spans="3:10" s="75" customFormat="1" ht="15.75">
      <c r="C5" s="68" t="s">
        <v>81</v>
      </c>
      <c r="D5" s="68"/>
      <c r="E5" s="70"/>
      <c r="F5" s="76" t="s">
        <v>82</v>
      </c>
      <c r="G5" s="69"/>
      <c r="H5" s="80"/>
      <c r="I5" s="82"/>
      <c r="J5" s="82"/>
    </row>
    <row r="6" spans="3:10" s="75" customFormat="1" ht="15.75">
      <c r="C6" s="68"/>
      <c r="D6" s="68"/>
      <c r="E6" s="70"/>
      <c r="F6" s="69"/>
      <c r="G6" s="69"/>
      <c r="H6" s="80"/>
      <c r="I6" s="82"/>
      <c r="J6" s="82"/>
    </row>
    <row r="7" spans="1:11" s="2" customFormat="1" ht="18" customHeight="1">
      <c r="A7" s="32" t="s">
        <v>514</v>
      </c>
      <c r="B7" s="14" t="s">
        <v>78</v>
      </c>
      <c r="C7" s="15" t="s">
        <v>11</v>
      </c>
      <c r="D7" s="16" t="s">
        <v>12</v>
      </c>
      <c r="E7" s="17" t="s">
        <v>13</v>
      </c>
      <c r="F7" s="18" t="s">
        <v>14</v>
      </c>
      <c r="G7" s="18" t="s">
        <v>15</v>
      </c>
      <c r="H7" s="18" t="s">
        <v>16</v>
      </c>
      <c r="I7" s="39" t="s">
        <v>25</v>
      </c>
      <c r="J7" s="84" t="s">
        <v>19</v>
      </c>
      <c r="K7" t="s">
        <v>20</v>
      </c>
    </row>
    <row r="8" spans="1:13" ht="18" customHeight="1">
      <c r="A8">
        <v>1</v>
      </c>
      <c r="B8" s="149">
        <v>174</v>
      </c>
      <c r="C8" t="s">
        <v>109</v>
      </c>
      <c r="D8" t="s">
        <v>218</v>
      </c>
      <c r="E8" t="s">
        <v>219</v>
      </c>
      <c r="F8" t="s">
        <v>39</v>
      </c>
      <c r="G8" t="s">
        <v>40</v>
      </c>
      <c r="H8" t="s">
        <v>71</v>
      </c>
      <c r="I8" s="147">
        <v>0.0025717592592592593</v>
      </c>
      <c r="J8" t="str">
        <f aca="true" t="shared" si="0" ref="J8:J16">IF(ISBLANK(I8),"",IF(I8&lt;=0.00202546296296296,"KSM",IF(I8&lt;=0.00216435185185185,"I A",IF(I8&lt;=0.00233796296296296,"II A",IF(I8&lt;=0.00256944444444444,"III A",IF(I8&lt;=0.00280092592592593,"I JA",IF(I8&lt;=0.00303240740740741,"II JA",IF(I8&lt;=0.00320601851851852,"III JA"))))))))</f>
        <v>I JA</v>
      </c>
      <c r="K8" t="s">
        <v>212</v>
      </c>
      <c r="M8" s="52"/>
    </row>
    <row r="9" spans="1:11" ht="18" customHeight="1">
      <c r="A9">
        <v>2</v>
      </c>
      <c r="B9" s="19">
        <v>165</v>
      </c>
      <c r="C9" t="s">
        <v>379</v>
      </c>
      <c r="D9" t="s">
        <v>271</v>
      </c>
      <c r="E9">
        <v>38174</v>
      </c>
      <c r="F9" t="s">
        <v>137</v>
      </c>
      <c r="G9"/>
      <c r="H9" t="s">
        <v>137</v>
      </c>
      <c r="I9" s="147">
        <v>0.0026042824074074076</v>
      </c>
      <c r="J9" t="str">
        <f t="shared" si="0"/>
        <v>I JA</v>
      </c>
      <c r="K9" t="s">
        <v>138</v>
      </c>
    </row>
    <row r="10" spans="1:11" ht="18" customHeight="1">
      <c r="A10">
        <v>3</v>
      </c>
      <c r="B10" s="149">
        <v>173</v>
      </c>
      <c r="C10" t="s">
        <v>215</v>
      </c>
      <c r="D10" t="s">
        <v>216</v>
      </c>
      <c r="E10" t="s">
        <v>217</v>
      </c>
      <c r="F10" t="s">
        <v>39</v>
      </c>
      <c r="G10" t="s">
        <v>40</v>
      </c>
      <c r="H10" t="s">
        <v>71</v>
      </c>
      <c r="I10" s="147">
        <v>0.0026290509259259257</v>
      </c>
      <c r="J10" t="str">
        <f t="shared" si="0"/>
        <v>I JA</v>
      </c>
      <c r="K10" t="s">
        <v>212</v>
      </c>
    </row>
    <row r="11" spans="1:12" ht="18" customHeight="1">
      <c r="A11">
        <v>4</v>
      </c>
      <c r="B11" s="149">
        <v>141</v>
      </c>
      <c r="C11" t="s">
        <v>229</v>
      </c>
      <c r="D11" t="s">
        <v>290</v>
      </c>
      <c r="E11">
        <v>38078</v>
      </c>
      <c r="F11" t="s">
        <v>45</v>
      </c>
      <c r="G11" t="s">
        <v>551</v>
      </c>
      <c r="H11"/>
      <c r="I11" s="147">
        <v>0.002659259259259259</v>
      </c>
      <c r="J11" t="str">
        <f t="shared" si="0"/>
        <v>I JA</v>
      </c>
      <c r="K11" t="s">
        <v>68</v>
      </c>
      <c r="L11" s="45"/>
    </row>
    <row r="12" spans="1:12" ht="18" customHeight="1">
      <c r="A12">
        <v>5</v>
      </c>
      <c r="B12" s="19">
        <v>159</v>
      </c>
      <c r="C12" t="s">
        <v>150</v>
      </c>
      <c r="D12" t="s">
        <v>151</v>
      </c>
      <c r="E12">
        <v>38666</v>
      </c>
      <c r="F12" t="s">
        <v>35</v>
      </c>
      <c r="G12"/>
      <c r="H12" t="s">
        <v>55</v>
      </c>
      <c r="I12" s="147">
        <v>0.0027987268518518513</v>
      </c>
      <c r="J12" t="str">
        <f t="shared" si="0"/>
        <v>I JA</v>
      </c>
      <c r="K12" t="s">
        <v>56</v>
      </c>
      <c r="L12" s="45"/>
    </row>
    <row r="13" spans="1:12" ht="18" customHeight="1">
      <c r="A13">
        <v>6</v>
      </c>
      <c r="B13" s="19">
        <v>151</v>
      </c>
      <c r="C13" t="s">
        <v>330</v>
      </c>
      <c r="D13" t="s">
        <v>331</v>
      </c>
      <c r="E13" t="s">
        <v>332</v>
      </c>
      <c r="F13" t="s">
        <v>62</v>
      </c>
      <c r="G13" t="s">
        <v>231</v>
      </c>
      <c r="H13" t="s">
        <v>333</v>
      </c>
      <c r="I13" s="147">
        <v>0.0028417824074074075</v>
      </c>
      <c r="J13" t="str">
        <f t="shared" si="0"/>
        <v>II JA</v>
      </c>
      <c r="K13" t="s">
        <v>334</v>
      </c>
      <c r="L13" s="45"/>
    </row>
    <row r="14" spans="1:12" ht="18" customHeight="1">
      <c r="A14">
        <v>7</v>
      </c>
      <c r="B14" s="19">
        <v>133</v>
      </c>
      <c r="C14" t="s">
        <v>270</v>
      </c>
      <c r="D14" t="s">
        <v>271</v>
      </c>
      <c r="E14">
        <v>38391</v>
      </c>
      <c r="F14" t="s">
        <v>35</v>
      </c>
      <c r="G14" t="s">
        <v>36</v>
      </c>
      <c r="H14" t="s">
        <v>266</v>
      </c>
      <c r="I14" s="147">
        <v>0.0029152777777777784</v>
      </c>
      <c r="J14" t="str">
        <f t="shared" si="0"/>
        <v>II JA</v>
      </c>
      <c r="K14" t="s">
        <v>303</v>
      </c>
      <c r="L14" s="45"/>
    </row>
    <row r="15" spans="1:12" ht="18" customHeight="1">
      <c r="A15">
        <v>8</v>
      </c>
      <c r="B15" s="19">
        <v>152</v>
      </c>
      <c r="C15" t="s">
        <v>335</v>
      </c>
      <c r="D15" t="s">
        <v>336</v>
      </c>
      <c r="E15" t="s">
        <v>337</v>
      </c>
      <c r="F15" t="s">
        <v>62</v>
      </c>
      <c r="G15" t="s">
        <v>231</v>
      </c>
      <c r="H15" t="s">
        <v>333</v>
      </c>
      <c r="I15" s="147">
        <v>0.003017245370370371</v>
      </c>
      <c r="J15" t="str">
        <f t="shared" si="0"/>
        <v>II JA</v>
      </c>
      <c r="K15" t="s">
        <v>334</v>
      </c>
      <c r="L15" s="45"/>
    </row>
    <row r="16" spans="1:12" ht="18" customHeight="1">
      <c r="A16">
        <v>9</v>
      </c>
      <c r="B16" s="149">
        <v>172</v>
      </c>
      <c r="C16" t="s">
        <v>117</v>
      </c>
      <c r="D16" t="s">
        <v>213</v>
      </c>
      <c r="E16" t="s">
        <v>214</v>
      </c>
      <c r="F16" t="s">
        <v>39</v>
      </c>
      <c r="G16" t="s">
        <v>40</v>
      </c>
      <c r="H16" t="s">
        <v>71</v>
      </c>
      <c r="I16" s="147">
        <v>0.0031827546296296296</v>
      </c>
      <c r="J16" t="str">
        <f t="shared" si="0"/>
        <v>III JA</v>
      </c>
      <c r="K16" t="s">
        <v>212</v>
      </c>
      <c r="L16" s="45"/>
    </row>
  </sheetData>
  <sheetProtection/>
  <printOptions horizontalCentered="1"/>
  <pageMargins left="0.3937007874015748" right="0.31496062992125984" top="0.7874015748031497" bottom="0.2362204724409449" header="0.5511811023622047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2" width="5.7109375" style="3" customWidth="1"/>
    <col min="3" max="3" width="16.8515625" style="3" customWidth="1"/>
    <col min="4" max="4" width="15.421875" style="3" bestFit="1" customWidth="1"/>
    <col min="5" max="5" width="10.7109375" style="4" customWidth="1"/>
    <col min="6" max="7" width="15.00390625" style="5" customWidth="1"/>
    <col min="8" max="8" width="14.140625" style="5" customWidth="1"/>
    <col min="9" max="9" width="9.140625" style="38" customWidth="1"/>
    <col min="10" max="10" width="5.7109375" style="38" customWidth="1"/>
    <col min="11" max="11" width="26.00390625" style="1" bestFit="1" customWidth="1"/>
    <col min="12" max="16384" width="9.140625" style="3" customWidth="1"/>
  </cols>
  <sheetData>
    <row r="1" spans="1:10" s="68" customFormat="1" ht="15.75">
      <c r="A1" s="8" t="s">
        <v>248</v>
      </c>
      <c r="C1" s="69"/>
      <c r="D1" s="70"/>
      <c r="E1" s="71"/>
      <c r="F1" s="71"/>
      <c r="G1" s="72"/>
      <c r="H1" s="73"/>
      <c r="I1" s="73"/>
      <c r="J1" s="74"/>
    </row>
    <row r="2" spans="1:11" s="68" customFormat="1" ht="15.75">
      <c r="A2" s="68" t="s">
        <v>249</v>
      </c>
      <c r="C2" s="69"/>
      <c r="D2" s="70"/>
      <c r="E2" s="71"/>
      <c r="F2" s="72"/>
      <c r="G2" s="72"/>
      <c r="H2" s="73"/>
      <c r="I2" s="73"/>
      <c r="J2" s="74"/>
      <c r="K2" s="74"/>
    </row>
    <row r="3" spans="1:11" s="1" customFormat="1" ht="12" customHeight="1">
      <c r="A3" s="3"/>
      <c r="B3" s="3"/>
      <c r="C3" s="3"/>
      <c r="D3" s="9"/>
      <c r="E3" s="10"/>
      <c r="F3" s="11"/>
      <c r="G3" s="11"/>
      <c r="H3" s="11"/>
      <c r="I3" s="30"/>
      <c r="J3" s="30"/>
      <c r="K3" s="25"/>
    </row>
    <row r="4" ht="12.75">
      <c r="C4" s="9"/>
    </row>
    <row r="5" spans="3:10" s="75" customFormat="1" ht="15.75">
      <c r="C5" s="68" t="s">
        <v>83</v>
      </c>
      <c r="D5" s="68"/>
      <c r="E5" s="70"/>
      <c r="F5" s="76" t="s">
        <v>84</v>
      </c>
      <c r="G5" s="69"/>
      <c r="H5" s="80"/>
      <c r="I5" s="82"/>
      <c r="J5" s="82"/>
    </row>
    <row r="6" spans="3:10" s="75" customFormat="1" ht="16.5" customHeight="1">
      <c r="C6" s="68"/>
      <c r="D6" s="68"/>
      <c r="E6" s="70"/>
      <c r="F6" s="69"/>
      <c r="G6" s="69"/>
      <c r="H6" s="80"/>
      <c r="I6" s="82"/>
      <c r="J6" s="82"/>
    </row>
    <row r="7" spans="1:11" s="1" customFormat="1" ht="18" customHeight="1">
      <c r="A7" s="32" t="s">
        <v>514</v>
      </c>
      <c r="B7" s="14" t="s">
        <v>78</v>
      </c>
      <c r="C7" s="15" t="s">
        <v>11</v>
      </c>
      <c r="D7" s="16" t="s">
        <v>12</v>
      </c>
      <c r="E7" s="50" t="s">
        <v>13</v>
      </c>
      <c r="F7" s="33" t="s">
        <v>14</v>
      </c>
      <c r="G7" s="33" t="s">
        <v>15</v>
      </c>
      <c r="H7" s="18" t="s">
        <v>16</v>
      </c>
      <c r="I7" s="40" t="s">
        <v>25</v>
      </c>
      <c r="J7" t="s">
        <v>19</v>
      </c>
      <c r="K7" t="s">
        <v>20</v>
      </c>
    </row>
    <row r="8" spans="1:13" ht="18" customHeight="1">
      <c r="A8">
        <v>1</v>
      </c>
      <c r="B8" s="19">
        <v>126</v>
      </c>
      <c r="C8" t="s">
        <v>54</v>
      </c>
      <c r="D8" t="s">
        <v>255</v>
      </c>
      <c r="E8">
        <v>38122</v>
      </c>
      <c r="F8" t="s">
        <v>35</v>
      </c>
      <c r="G8" t="s">
        <v>36</v>
      </c>
      <c r="H8" t="s">
        <v>264</v>
      </c>
      <c r="I8" s="147">
        <v>0.002456712962962963</v>
      </c>
      <c r="J8" t="str">
        <f>IF(ISBLANK(I8),"",IF(I8&lt;=0.00173032407407407,"KSM",IF(I8&lt;=0.00182291666666667,"I A",IF(I8&lt;=0.00196180555555556,"II A",IF(I8&lt;=0.00211226851851852,"III A",IF(I8&lt;=0.00228587962962963,"I JA",IF(I8&lt;=0.00245949074074074,"II JA",IF(I8&lt;=0.00259837962962963,"III JA"))))))))</f>
        <v>II JA</v>
      </c>
      <c r="K8" t="s">
        <v>53</v>
      </c>
      <c r="M8" s="52"/>
    </row>
    <row r="9" spans="1:11" ht="18" customHeight="1">
      <c r="A9">
        <v>2</v>
      </c>
      <c r="B9" s="19">
        <v>166</v>
      </c>
      <c r="C9" t="s">
        <v>382</v>
      </c>
      <c r="D9" t="s">
        <v>139</v>
      </c>
      <c r="E9">
        <v>38539</v>
      </c>
      <c r="F9" t="s">
        <v>137</v>
      </c>
      <c r="G9"/>
      <c r="H9" t="s">
        <v>137</v>
      </c>
      <c r="I9" s="147">
        <v>0.0024729166666666667</v>
      </c>
      <c r="J9" t="str">
        <f>IF(ISBLANK(I9),"",IF(I9&lt;=0.00173032407407407,"KSM",IF(I9&lt;=0.00182291666666667,"I A",IF(I9&lt;=0.00196180555555556,"II A",IF(I9&lt;=0.00211226851851852,"III A",IF(I9&lt;=0.00228587962962963,"I JA",IF(I9&lt;=0.00245949074074074,"II JA",IF(I9&lt;=0.00259837962962963,"III JA"))))))))</f>
        <v>III JA</v>
      </c>
      <c r="K9" t="s">
        <v>138</v>
      </c>
    </row>
    <row r="10" spans="1:11" ht="18" customHeight="1">
      <c r="A10">
        <v>3</v>
      </c>
      <c r="B10" s="149">
        <v>178</v>
      </c>
      <c r="C10" t="s">
        <v>69</v>
      </c>
      <c r="D10" t="s">
        <v>141</v>
      </c>
      <c r="E10">
        <v>38802</v>
      </c>
      <c r="F10" t="s">
        <v>30</v>
      </c>
      <c r="G10" t="s">
        <v>31</v>
      </c>
      <c r="H10"/>
      <c r="I10" s="147">
        <v>0.0024899305555555556</v>
      </c>
      <c r="J10" t="str">
        <f>IF(ISBLANK(I10),"",IF(I10&lt;=0.00173032407407407,"KSM",IF(I10&lt;=0.00182291666666667,"I A",IF(I10&lt;=0.00196180555555556,"II A",IF(I10&lt;=0.00211226851851852,"III A",IF(I10&lt;=0.00228587962962963,"I JA",IF(I10&lt;=0.00245949074074074,"II JA",IF(I10&lt;=0.00259837962962963,"III JA"))))))))</f>
        <v>III JA</v>
      </c>
      <c r="K10" t="s">
        <v>140</v>
      </c>
    </row>
    <row r="11" spans="1:11" ht="18" customHeight="1">
      <c r="A11">
        <v>4</v>
      </c>
      <c r="B11" s="19">
        <v>138</v>
      </c>
      <c r="C11" t="s">
        <v>58</v>
      </c>
      <c r="D11" t="s">
        <v>133</v>
      </c>
      <c r="E11">
        <v>38182</v>
      </c>
      <c r="F11" t="s">
        <v>35</v>
      </c>
      <c r="G11" t="s">
        <v>36</v>
      </c>
      <c r="H11" t="s">
        <v>266</v>
      </c>
      <c r="I11" s="147">
        <v>0.002527199074074074</v>
      </c>
      <c r="J11" t="str">
        <f>IF(ISBLANK(I11),"",IF(I11&lt;=0.00173032407407407,"KSM",IF(I11&lt;=0.00182291666666667,"I A",IF(I11&lt;=0.00196180555555556,"II A",IF(I11&lt;=0.00211226851851852,"III A",IF(I11&lt;=0.00228587962962963,"I JA",IF(I11&lt;=0.00245949074074074,"II JA",IF(I11&lt;=0.00259837962962963,"III JA"))))))))</f>
        <v>III JA</v>
      </c>
      <c r="K11" t="s">
        <v>303</v>
      </c>
    </row>
    <row r="12" spans="1:11" ht="18" customHeight="1">
      <c r="A12">
        <v>5</v>
      </c>
      <c r="B12" s="19">
        <v>128</v>
      </c>
      <c r="C12" t="s">
        <v>58</v>
      </c>
      <c r="D12" t="s">
        <v>258</v>
      </c>
      <c r="E12">
        <v>38094</v>
      </c>
      <c r="F12" t="s">
        <v>35</v>
      </c>
      <c r="G12" t="s">
        <v>36</v>
      </c>
      <c r="H12" t="s">
        <v>264</v>
      </c>
      <c r="I12" s="147">
        <v>0.002742476851851852</v>
      </c>
      <c r="J12"/>
      <c r="K12" t="s">
        <v>53</v>
      </c>
    </row>
    <row r="13" spans="1:11" ht="18" customHeight="1">
      <c r="A13">
        <v>6</v>
      </c>
      <c r="B13" s="19">
        <v>143</v>
      </c>
      <c r="C13" t="s">
        <v>179</v>
      </c>
      <c r="D13" t="s">
        <v>295</v>
      </c>
      <c r="E13" t="s">
        <v>296</v>
      </c>
      <c r="F13" t="s">
        <v>45</v>
      </c>
      <c r="G13" t="s">
        <v>46</v>
      </c>
      <c r="H13"/>
      <c r="I13" s="147">
        <v>0.002795138888888889</v>
      </c>
      <c r="J13"/>
      <c r="K13" t="s">
        <v>68</v>
      </c>
    </row>
    <row r="14" spans="1:11" ht="18" customHeight="1">
      <c r="A14">
        <v>7</v>
      </c>
      <c r="B14" s="19">
        <v>156</v>
      </c>
      <c r="C14" t="s">
        <v>160</v>
      </c>
      <c r="D14" t="s">
        <v>159</v>
      </c>
      <c r="E14">
        <v>38572</v>
      </c>
      <c r="F14" t="s">
        <v>35</v>
      </c>
      <c r="G14"/>
      <c r="H14" t="s">
        <v>55</v>
      </c>
      <c r="I14" s="147">
        <v>0.002801157407407408</v>
      </c>
      <c r="J14"/>
      <c r="K14" t="s">
        <v>56</v>
      </c>
    </row>
    <row r="15" spans="1:11" ht="18" customHeight="1">
      <c r="A15">
        <v>8</v>
      </c>
      <c r="B15" s="19">
        <v>157</v>
      </c>
      <c r="C15" t="s">
        <v>130</v>
      </c>
      <c r="D15" t="s">
        <v>159</v>
      </c>
      <c r="E15">
        <v>38572</v>
      </c>
      <c r="F15" t="s">
        <v>35</v>
      </c>
      <c r="G15"/>
      <c r="H15" t="s">
        <v>55</v>
      </c>
      <c r="I15" s="147">
        <v>0.002802430555555556</v>
      </c>
      <c r="J15"/>
      <c r="K15" t="s">
        <v>56</v>
      </c>
    </row>
    <row r="16" spans="1:11" ht="18" customHeight="1">
      <c r="A16">
        <v>9</v>
      </c>
      <c r="B16" s="19">
        <v>131</v>
      </c>
      <c r="C16" t="s">
        <v>58</v>
      </c>
      <c r="D16" t="s">
        <v>267</v>
      </c>
      <c r="E16">
        <v>38488</v>
      </c>
      <c r="F16" t="s">
        <v>35</v>
      </c>
      <c r="G16" t="s">
        <v>36</v>
      </c>
      <c r="H16" t="s">
        <v>266</v>
      </c>
      <c r="I16" s="147">
        <v>0.0030409722222222223</v>
      </c>
      <c r="J16"/>
      <c r="K16" t="s">
        <v>303</v>
      </c>
    </row>
    <row r="17" spans="1:11" ht="18" customHeight="1">
      <c r="A17">
        <v>10</v>
      </c>
      <c r="B17" s="19">
        <v>146</v>
      </c>
      <c r="C17" t="s">
        <v>315</v>
      </c>
      <c r="D17" t="s">
        <v>316</v>
      </c>
      <c r="E17" t="s">
        <v>317</v>
      </c>
      <c r="F17" t="s">
        <v>45</v>
      </c>
      <c r="G17" t="s">
        <v>46</v>
      </c>
      <c r="H17" t="s">
        <v>47</v>
      </c>
      <c r="I17" s="147">
        <v>0.003059027777777778</v>
      </c>
      <c r="J17"/>
      <c r="K17" t="s">
        <v>320</v>
      </c>
    </row>
  </sheetData>
  <sheetProtection/>
  <printOptions horizontalCentered="1"/>
  <pageMargins left="0.25972222222222224" right="0.25" top="0.6895833333333333" bottom="0.1597222222222222" header="0.1597222222222222" footer="0.159722222222222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S17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5.421875" style="142" customWidth="1"/>
    <col min="2" max="2" width="8.421875" style="141" customWidth="1"/>
    <col min="3" max="3" width="12.140625" style="141" customWidth="1"/>
    <col min="4" max="4" width="10.28125" style="143" customWidth="1"/>
    <col min="5" max="5" width="11.57421875" style="126" customWidth="1"/>
    <col min="6" max="6" width="12.140625" style="126" customWidth="1"/>
    <col min="7" max="7" width="12.8515625" style="144" bestFit="1" customWidth="1"/>
    <col min="8" max="21" width="4.7109375" style="141" customWidth="1"/>
    <col min="22" max="22" width="7.00390625" style="141" customWidth="1"/>
    <col min="23" max="23" width="5.8515625" style="141" customWidth="1"/>
    <col min="24" max="24" width="16.28125" style="141" bestFit="1" customWidth="1"/>
    <col min="25" max="227" width="9.140625" style="141" customWidth="1"/>
    <col min="228" max="16384" width="8.8515625" style="46" customWidth="1"/>
  </cols>
  <sheetData>
    <row r="1" spans="1:22" s="68" customFormat="1" ht="15.75">
      <c r="A1" s="8" t="s">
        <v>248</v>
      </c>
      <c r="C1" s="69"/>
      <c r="D1" s="70"/>
      <c r="E1" s="71"/>
      <c r="F1" s="71"/>
      <c r="G1" s="72"/>
      <c r="H1" s="73"/>
      <c r="I1" s="73"/>
      <c r="J1" s="74"/>
      <c r="V1" s="197"/>
    </row>
    <row r="2" spans="1:22" s="68" customFormat="1" ht="15.75">
      <c r="A2" s="68" t="s">
        <v>249</v>
      </c>
      <c r="C2" s="69"/>
      <c r="D2" s="70"/>
      <c r="E2" s="71"/>
      <c r="F2" s="72"/>
      <c r="G2" s="72"/>
      <c r="H2" s="73"/>
      <c r="I2" s="73"/>
      <c r="J2" s="74"/>
      <c r="K2" s="74"/>
      <c r="V2" s="197"/>
    </row>
    <row r="3" spans="1:51" s="91" customFormat="1" ht="12" customHeight="1">
      <c r="A3" s="85"/>
      <c r="B3" s="85"/>
      <c r="C3" s="86"/>
      <c r="D3" s="87"/>
      <c r="E3" s="88"/>
      <c r="F3" s="88"/>
      <c r="G3" s="88"/>
      <c r="H3" s="89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96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90"/>
      <c r="AY3" s="90"/>
    </row>
    <row r="4" spans="2:51" s="85" customFormat="1" ht="12.75">
      <c r="B4" s="86"/>
      <c r="D4" s="92"/>
      <c r="E4" s="93"/>
      <c r="F4" s="93"/>
      <c r="G4" s="93"/>
      <c r="H4" s="94"/>
      <c r="I4" s="120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92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94"/>
      <c r="AY4" s="94"/>
    </row>
    <row r="5" spans="2:51" s="95" customFormat="1" ht="15.75">
      <c r="B5" s="96" t="s">
        <v>85</v>
      </c>
      <c r="C5" s="96"/>
      <c r="D5" s="122"/>
      <c r="E5" s="97" t="s">
        <v>86</v>
      </c>
      <c r="F5" s="98"/>
      <c r="G5" s="99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93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1"/>
      <c r="AY5" s="101"/>
    </row>
    <row r="6" spans="2:22" s="123" customFormat="1" ht="18" customHeight="1">
      <c r="B6" s="47"/>
      <c r="C6" s="47"/>
      <c r="D6" s="124"/>
      <c r="E6" s="125"/>
      <c r="F6" s="125"/>
      <c r="G6" s="126"/>
      <c r="H6" s="200" t="s">
        <v>87</v>
      </c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2"/>
      <c r="V6" s="194"/>
    </row>
    <row r="7" spans="1:24" s="137" customFormat="1" ht="18" customHeight="1">
      <c r="A7" s="32" t="s">
        <v>514</v>
      </c>
      <c r="B7" s="127" t="s">
        <v>11</v>
      </c>
      <c r="C7" s="128" t="s">
        <v>12</v>
      </c>
      <c r="D7" s="129" t="s">
        <v>13</v>
      </c>
      <c r="E7" s="130" t="s">
        <v>14</v>
      </c>
      <c r="F7" s="130" t="s">
        <v>15</v>
      </c>
      <c r="G7" s="131" t="s">
        <v>16</v>
      </c>
      <c r="H7" s="132">
        <v>0.8</v>
      </c>
      <c r="I7" s="132">
        <v>0.9</v>
      </c>
      <c r="J7" s="132">
        <v>0.95</v>
      </c>
      <c r="K7" s="132">
        <v>1</v>
      </c>
      <c r="L7" s="132">
        <v>1.05</v>
      </c>
      <c r="M7" s="132">
        <v>1.1</v>
      </c>
      <c r="N7" s="132">
        <v>1.15</v>
      </c>
      <c r="O7" s="132">
        <v>1.2</v>
      </c>
      <c r="P7" s="132">
        <v>1.25</v>
      </c>
      <c r="Q7" s="132">
        <v>1.3</v>
      </c>
      <c r="R7" s="132">
        <v>1.35</v>
      </c>
      <c r="S7" s="132"/>
      <c r="T7" s="132"/>
      <c r="U7" s="133"/>
      <c r="V7" s="134" t="s">
        <v>88</v>
      </c>
      <c r="W7" s="135" t="s">
        <v>19</v>
      </c>
      <c r="X7" s="136" t="s">
        <v>20</v>
      </c>
    </row>
    <row r="8" spans="1:24" s="85" customFormat="1" ht="18" customHeight="1">
      <c r="A8" s="114">
        <v>1</v>
      </c>
      <c r="B8" t="s">
        <v>109</v>
      </c>
      <c r="C8" t="s">
        <v>176</v>
      </c>
      <c r="D8" t="s">
        <v>177</v>
      </c>
      <c r="E8" t="s">
        <v>39</v>
      </c>
      <c r="F8" t="s">
        <v>40</v>
      </c>
      <c r="G8"/>
      <c r="H8" s="138"/>
      <c r="I8" s="138"/>
      <c r="J8" s="138"/>
      <c r="K8" s="138"/>
      <c r="L8" s="138">
        <v>0</v>
      </c>
      <c r="M8" s="138">
        <v>0</v>
      </c>
      <c r="N8" s="138">
        <v>0</v>
      </c>
      <c r="O8" s="138">
        <v>0</v>
      </c>
      <c r="P8" s="138" t="s">
        <v>545</v>
      </c>
      <c r="Q8" s="138" t="s">
        <v>545</v>
      </c>
      <c r="R8" s="138" t="s">
        <v>546</v>
      </c>
      <c r="S8" s="138"/>
      <c r="T8" s="138"/>
      <c r="U8" s="138"/>
      <c r="V8" s="139">
        <v>1.3</v>
      </c>
      <c r="W8" s="140" t="str">
        <f aca="true" t="shared" si="0" ref="W8:W14">IF(ISBLANK(V8),"",IF(V8&gt;=1.75,"KSM",IF(V8&gt;=1.65,"I A",IF(V8&gt;=1.5,"II A",IF(V8&gt;=1.39,"III A",IF(V8&gt;=1.3,"I JA",IF(V8&gt;=1.22,"II JA",IF(V8&gt;=1.15,"III JA"))))))))</f>
        <v>I JA</v>
      </c>
      <c r="X8" t="s">
        <v>178</v>
      </c>
    </row>
    <row r="9" spans="1:227" s="85" customFormat="1" ht="18" customHeight="1">
      <c r="A9" s="114">
        <v>1</v>
      </c>
      <c r="B9" t="s">
        <v>145</v>
      </c>
      <c r="C9" t="s">
        <v>401</v>
      </c>
      <c r="D9" t="s">
        <v>402</v>
      </c>
      <c r="E9" t="s">
        <v>39</v>
      </c>
      <c r="F9" t="s">
        <v>40</v>
      </c>
      <c r="G9"/>
      <c r="H9" s="138"/>
      <c r="I9" s="138"/>
      <c r="J9" s="138"/>
      <c r="K9" s="138"/>
      <c r="L9" s="138"/>
      <c r="M9" s="138"/>
      <c r="N9" s="138" t="s">
        <v>545</v>
      </c>
      <c r="O9" s="138">
        <v>0</v>
      </c>
      <c r="P9" s="138">
        <v>0</v>
      </c>
      <c r="Q9" s="138" t="s">
        <v>545</v>
      </c>
      <c r="R9" s="138" t="s">
        <v>546</v>
      </c>
      <c r="S9" s="138"/>
      <c r="T9" s="138"/>
      <c r="U9" s="138"/>
      <c r="V9" s="139">
        <v>1.3</v>
      </c>
      <c r="W9" s="140" t="str">
        <f t="shared" si="0"/>
        <v>I JA</v>
      </c>
      <c r="X9" t="s">
        <v>394</v>
      </c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</row>
    <row r="10" spans="1:24" s="85" customFormat="1" ht="18" customHeight="1">
      <c r="A10" s="114">
        <v>3</v>
      </c>
      <c r="B10" t="s">
        <v>204</v>
      </c>
      <c r="C10" t="s">
        <v>205</v>
      </c>
      <c r="D10" t="s">
        <v>206</v>
      </c>
      <c r="E10" t="s">
        <v>45</v>
      </c>
      <c r="F10" t="s">
        <v>46</v>
      </c>
      <c r="G10" t="s">
        <v>47</v>
      </c>
      <c r="H10" s="138"/>
      <c r="I10" s="138"/>
      <c r="J10" s="138"/>
      <c r="K10" s="138"/>
      <c r="L10" s="138"/>
      <c r="M10" s="138">
        <v>0</v>
      </c>
      <c r="N10" s="138">
        <v>0</v>
      </c>
      <c r="O10" s="138" t="s">
        <v>545</v>
      </c>
      <c r="P10" s="138">
        <v>0</v>
      </c>
      <c r="Q10" s="138" t="s">
        <v>547</v>
      </c>
      <c r="R10" s="138" t="s">
        <v>546</v>
      </c>
      <c r="S10" s="138"/>
      <c r="T10" s="138"/>
      <c r="U10" s="138"/>
      <c r="V10" s="139">
        <v>1.3</v>
      </c>
      <c r="W10" s="140" t="str">
        <f t="shared" si="0"/>
        <v>I JA</v>
      </c>
      <c r="X10" t="s">
        <v>320</v>
      </c>
    </row>
    <row r="11" spans="1:227" s="85" customFormat="1" ht="18" customHeight="1">
      <c r="A11" s="114">
        <v>4</v>
      </c>
      <c r="B11" t="s">
        <v>486</v>
      </c>
      <c r="C11" t="s">
        <v>487</v>
      </c>
      <c r="D11" t="s">
        <v>403</v>
      </c>
      <c r="E11" t="s">
        <v>39</v>
      </c>
      <c r="F11" t="s">
        <v>40</v>
      </c>
      <c r="G11"/>
      <c r="H11" s="138"/>
      <c r="I11" s="138"/>
      <c r="J11" s="138"/>
      <c r="K11" s="138"/>
      <c r="L11" s="138"/>
      <c r="M11" s="138"/>
      <c r="N11" s="138">
        <v>0</v>
      </c>
      <c r="O11" s="138">
        <v>0</v>
      </c>
      <c r="P11" s="138" t="s">
        <v>546</v>
      </c>
      <c r="Q11" s="138"/>
      <c r="R11" s="138"/>
      <c r="S11" s="138"/>
      <c r="T11" s="138"/>
      <c r="U11" s="138"/>
      <c r="V11" s="139">
        <v>1.2</v>
      </c>
      <c r="W11" s="140" t="str">
        <f t="shared" si="0"/>
        <v>III JA</v>
      </c>
      <c r="X11" t="s">
        <v>394</v>
      </c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</row>
    <row r="12" spans="1:24" s="85" customFormat="1" ht="18" customHeight="1">
      <c r="A12" s="114">
        <v>5</v>
      </c>
      <c r="B12" t="s">
        <v>292</v>
      </c>
      <c r="C12" t="s">
        <v>111</v>
      </c>
      <c r="D12" t="s">
        <v>120</v>
      </c>
      <c r="E12" t="s">
        <v>45</v>
      </c>
      <c r="F12" t="s">
        <v>46</v>
      </c>
      <c r="G12"/>
      <c r="H12" s="138"/>
      <c r="I12" s="138"/>
      <c r="J12" s="138"/>
      <c r="K12" s="138"/>
      <c r="L12" s="138">
        <v>0</v>
      </c>
      <c r="M12" s="138">
        <v>0</v>
      </c>
      <c r="N12" s="138" t="s">
        <v>545</v>
      </c>
      <c r="O12" s="138">
        <v>0</v>
      </c>
      <c r="P12" s="138" t="s">
        <v>546</v>
      </c>
      <c r="Q12" s="138"/>
      <c r="R12" s="138"/>
      <c r="S12" s="138"/>
      <c r="T12" s="138"/>
      <c r="U12" s="138"/>
      <c r="V12" s="139">
        <v>1.2</v>
      </c>
      <c r="W12" s="140" t="str">
        <f t="shared" si="0"/>
        <v>III JA</v>
      </c>
      <c r="X12" t="s">
        <v>68</v>
      </c>
    </row>
    <row r="13" spans="1:24" ht="18" customHeight="1">
      <c r="A13" s="114">
        <v>6</v>
      </c>
      <c r="B13" t="s">
        <v>117</v>
      </c>
      <c r="C13" t="s">
        <v>118</v>
      </c>
      <c r="D13" t="s">
        <v>119</v>
      </c>
      <c r="E13" t="s">
        <v>45</v>
      </c>
      <c r="F13" t="s">
        <v>46</v>
      </c>
      <c r="G13"/>
      <c r="H13" s="138"/>
      <c r="I13" s="138"/>
      <c r="J13" s="138"/>
      <c r="K13" s="138"/>
      <c r="L13" s="138"/>
      <c r="M13" s="138"/>
      <c r="N13" s="138" t="s">
        <v>547</v>
      </c>
      <c r="O13" s="138" t="s">
        <v>545</v>
      </c>
      <c r="P13" s="138" t="s">
        <v>546</v>
      </c>
      <c r="Q13" s="138"/>
      <c r="R13" s="138"/>
      <c r="S13" s="138"/>
      <c r="T13" s="138"/>
      <c r="U13" s="138"/>
      <c r="V13" s="139">
        <v>1.2</v>
      </c>
      <c r="W13" s="140" t="str">
        <f t="shared" si="0"/>
        <v>III JA</v>
      </c>
      <c r="X13" t="s">
        <v>68</v>
      </c>
    </row>
    <row r="14" spans="1:227" ht="18" customHeight="1">
      <c r="A14" s="114">
        <v>7</v>
      </c>
      <c r="B14" t="s">
        <v>202</v>
      </c>
      <c r="C14" t="s">
        <v>293</v>
      </c>
      <c r="D14" t="s">
        <v>294</v>
      </c>
      <c r="E14" t="s">
        <v>45</v>
      </c>
      <c r="F14" t="s">
        <v>46</v>
      </c>
      <c r="G14"/>
      <c r="H14" s="138"/>
      <c r="I14" s="138"/>
      <c r="J14" s="138"/>
      <c r="K14" s="138">
        <v>0</v>
      </c>
      <c r="L14" s="138">
        <v>0</v>
      </c>
      <c r="M14" s="138">
        <v>0</v>
      </c>
      <c r="N14" s="138" t="s">
        <v>545</v>
      </c>
      <c r="O14" s="138" t="s">
        <v>547</v>
      </c>
      <c r="P14" s="138" t="s">
        <v>546</v>
      </c>
      <c r="Q14" s="138"/>
      <c r="R14" s="138"/>
      <c r="S14" s="138"/>
      <c r="T14" s="138"/>
      <c r="U14" s="138"/>
      <c r="V14" s="139">
        <v>1.2</v>
      </c>
      <c r="W14" s="140" t="str">
        <f t="shared" si="0"/>
        <v>III JA</v>
      </c>
      <c r="X14" t="s">
        <v>68</v>
      </c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</row>
    <row r="15" spans="1:227" ht="18" customHeight="1">
      <c r="A15" s="114">
        <v>8</v>
      </c>
      <c r="B15" t="s">
        <v>207</v>
      </c>
      <c r="C15" t="s">
        <v>203</v>
      </c>
      <c r="D15" t="s">
        <v>208</v>
      </c>
      <c r="E15" t="s">
        <v>45</v>
      </c>
      <c r="F15" t="s">
        <v>46</v>
      </c>
      <c r="G15" t="s">
        <v>47</v>
      </c>
      <c r="H15" s="138"/>
      <c r="I15" s="138"/>
      <c r="J15" s="138"/>
      <c r="K15" s="138">
        <v>0</v>
      </c>
      <c r="L15" s="138">
        <v>0</v>
      </c>
      <c r="M15" s="138">
        <v>0</v>
      </c>
      <c r="N15" s="138" t="s">
        <v>546</v>
      </c>
      <c r="O15" s="138"/>
      <c r="P15" s="138"/>
      <c r="Q15" s="138"/>
      <c r="R15" s="138"/>
      <c r="S15" s="138"/>
      <c r="T15" s="138"/>
      <c r="U15" s="138"/>
      <c r="V15" s="139">
        <v>1.1</v>
      </c>
      <c r="W15" s="140"/>
      <c r="X15" t="s">
        <v>320</v>
      </c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</row>
    <row r="16" spans="1:227" ht="18" customHeight="1">
      <c r="A16" s="114">
        <v>9</v>
      </c>
      <c r="B16" t="s">
        <v>155</v>
      </c>
      <c r="C16" t="s">
        <v>156</v>
      </c>
      <c r="D16">
        <v>38253</v>
      </c>
      <c r="E16" t="s">
        <v>35</v>
      </c>
      <c r="F16"/>
      <c r="G16" t="s">
        <v>55</v>
      </c>
      <c r="H16" s="138"/>
      <c r="I16" s="138"/>
      <c r="J16" s="138"/>
      <c r="K16" s="138">
        <v>0</v>
      </c>
      <c r="L16" s="138" t="s">
        <v>546</v>
      </c>
      <c r="M16" s="138"/>
      <c r="N16" s="138"/>
      <c r="O16" s="138"/>
      <c r="P16" s="138"/>
      <c r="Q16" s="138"/>
      <c r="R16" s="138"/>
      <c r="S16" s="138"/>
      <c r="T16" s="138"/>
      <c r="U16" s="138"/>
      <c r="V16" s="139">
        <v>1</v>
      </c>
      <c r="W16" s="140"/>
      <c r="X16" t="s">
        <v>56</v>
      </c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</row>
    <row r="17" spans="1:24" ht="18" customHeight="1">
      <c r="A17" s="114">
        <v>10</v>
      </c>
      <c r="B17" t="s">
        <v>109</v>
      </c>
      <c r="C17" t="s">
        <v>152</v>
      </c>
      <c r="D17">
        <v>38435</v>
      </c>
      <c r="E17" t="s">
        <v>35</v>
      </c>
      <c r="F17"/>
      <c r="G17" t="s">
        <v>55</v>
      </c>
      <c r="H17" s="138">
        <v>0</v>
      </c>
      <c r="I17" s="138">
        <v>0</v>
      </c>
      <c r="J17" s="138">
        <v>0</v>
      </c>
      <c r="K17" s="138" t="s">
        <v>545</v>
      </c>
      <c r="L17" s="138" t="s">
        <v>546</v>
      </c>
      <c r="M17" s="138"/>
      <c r="N17" s="138"/>
      <c r="O17" s="138"/>
      <c r="P17" s="138"/>
      <c r="Q17" s="138"/>
      <c r="R17" s="138"/>
      <c r="S17" s="138"/>
      <c r="T17" s="138"/>
      <c r="U17" s="138"/>
      <c r="V17" s="139">
        <v>1</v>
      </c>
      <c r="W17" s="140"/>
      <c r="X17" t="s">
        <v>56</v>
      </c>
    </row>
  </sheetData>
  <sheetProtection/>
  <mergeCells count="1">
    <mergeCell ref="H6:U6"/>
  </mergeCells>
  <printOptions horizontalCentered="1"/>
  <pageMargins left="0.19652777777777777" right="0.15694444444444444" top="0.5118055555555555" bottom="0.15694444444444444" header="0.5118055555555555" footer="0.15694444444444444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X16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5.421875" style="142" customWidth="1"/>
    <col min="2" max="2" width="9.421875" style="141" customWidth="1"/>
    <col min="3" max="3" width="13.28125" style="141" customWidth="1"/>
    <col min="4" max="4" width="10.7109375" style="143" customWidth="1"/>
    <col min="5" max="5" width="12.00390625" style="126" bestFit="1" customWidth="1"/>
    <col min="6" max="6" width="12.8515625" style="126" bestFit="1" customWidth="1"/>
    <col min="7" max="7" width="12.8515625" style="144" bestFit="1" customWidth="1"/>
    <col min="8" max="22" width="4.7109375" style="141" customWidth="1"/>
    <col min="23" max="23" width="7.00390625" style="141" customWidth="1"/>
    <col min="24" max="24" width="5.8515625" style="141" customWidth="1"/>
    <col min="25" max="25" width="12.00390625" style="141" bestFit="1" customWidth="1"/>
    <col min="26" max="228" width="9.140625" style="141" customWidth="1"/>
    <col min="229" max="16384" width="8.8515625" style="46" customWidth="1"/>
  </cols>
  <sheetData>
    <row r="1" spans="1:10" s="68" customFormat="1" ht="15.75">
      <c r="A1" s="8" t="s">
        <v>248</v>
      </c>
      <c r="C1" s="69"/>
      <c r="D1" s="70"/>
      <c r="E1" s="71"/>
      <c r="F1" s="71"/>
      <c r="G1" s="72"/>
      <c r="H1" s="73"/>
      <c r="I1" s="73"/>
      <c r="J1" s="74"/>
    </row>
    <row r="2" spans="1:11" s="68" customFormat="1" ht="15.75">
      <c r="A2" s="68" t="s">
        <v>249</v>
      </c>
      <c r="C2" s="69"/>
      <c r="D2" s="70"/>
      <c r="E2" s="71"/>
      <c r="F2" s="72"/>
      <c r="G2" s="72"/>
      <c r="H2" s="73"/>
      <c r="I2" s="73"/>
      <c r="J2" s="74"/>
      <c r="K2" s="74"/>
    </row>
    <row r="3" spans="1:50" s="1" customFormat="1" ht="12" customHeight="1">
      <c r="A3" s="3"/>
      <c r="B3" s="3"/>
      <c r="C3" s="9"/>
      <c r="D3" s="10"/>
      <c r="E3" s="11"/>
      <c r="F3" s="11"/>
      <c r="G3" s="11"/>
      <c r="H3" s="30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</row>
    <row r="4" spans="2:50" s="3" customFormat="1" ht="12.75">
      <c r="B4" s="9"/>
      <c r="D4" s="4"/>
      <c r="E4" s="5"/>
      <c r="F4" s="5"/>
      <c r="G4" s="5"/>
      <c r="H4" s="38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2:50" s="75" customFormat="1" ht="16.5" thickBot="1">
      <c r="B5" s="68" t="s">
        <v>89</v>
      </c>
      <c r="C5" s="68"/>
      <c r="D5" s="70"/>
      <c r="E5" s="76" t="s">
        <v>90</v>
      </c>
      <c r="F5" s="80"/>
      <c r="G5" s="118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118"/>
      <c r="AX5" s="118"/>
    </row>
    <row r="6" spans="2:22" s="123" customFormat="1" ht="18" customHeight="1" thickBot="1">
      <c r="B6" s="47"/>
      <c r="C6" s="47"/>
      <c r="D6" s="124"/>
      <c r="E6" s="125"/>
      <c r="F6" s="125"/>
      <c r="G6" s="126"/>
      <c r="H6" s="200" t="s">
        <v>87</v>
      </c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2"/>
    </row>
    <row r="7" spans="1:25" s="137" customFormat="1" ht="18" customHeight="1" thickBot="1">
      <c r="A7" s="32" t="s">
        <v>514</v>
      </c>
      <c r="B7" s="127" t="s">
        <v>11</v>
      </c>
      <c r="C7" s="128" t="s">
        <v>12</v>
      </c>
      <c r="D7" s="129" t="s">
        <v>13</v>
      </c>
      <c r="E7" s="130" t="s">
        <v>14</v>
      </c>
      <c r="F7" s="130" t="s">
        <v>15</v>
      </c>
      <c r="G7" s="131" t="s">
        <v>16</v>
      </c>
      <c r="H7" s="132">
        <v>0.8</v>
      </c>
      <c r="I7" s="132">
        <v>0.9</v>
      </c>
      <c r="J7" s="132">
        <v>1</v>
      </c>
      <c r="K7" s="132">
        <v>1.05</v>
      </c>
      <c r="L7" s="132">
        <v>1.1</v>
      </c>
      <c r="M7" s="132">
        <v>1.15</v>
      </c>
      <c r="N7" s="132">
        <v>1.2</v>
      </c>
      <c r="O7" s="132">
        <v>1.25</v>
      </c>
      <c r="P7" s="132">
        <v>1.3</v>
      </c>
      <c r="Q7" s="132">
        <v>1.35</v>
      </c>
      <c r="R7" s="132">
        <v>1.4</v>
      </c>
      <c r="S7" s="132">
        <v>1.45</v>
      </c>
      <c r="T7" s="133">
        <v>1.5</v>
      </c>
      <c r="U7" s="133">
        <v>1.55</v>
      </c>
      <c r="V7" s="133">
        <v>1.63</v>
      </c>
      <c r="W7" s="134" t="s">
        <v>88</v>
      </c>
      <c r="X7" s="135" t="s">
        <v>19</v>
      </c>
      <c r="Y7" s="136" t="s">
        <v>20</v>
      </c>
    </row>
    <row r="8" spans="1:25" s="85" customFormat="1" ht="18" customHeight="1">
      <c r="A8" s="114">
        <v>1</v>
      </c>
      <c r="B8" t="s">
        <v>179</v>
      </c>
      <c r="C8" t="s">
        <v>180</v>
      </c>
      <c r="D8" t="s">
        <v>181</v>
      </c>
      <c r="E8" t="s">
        <v>39</v>
      </c>
      <c r="F8" t="s">
        <v>40</v>
      </c>
      <c r="G8"/>
      <c r="H8" s="138"/>
      <c r="I8" s="138"/>
      <c r="J8" s="138"/>
      <c r="K8" s="138"/>
      <c r="L8" s="138"/>
      <c r="M8" s="138"/>
      <c r="N8" s="138"/>
      <c r="O8" s="138"/>
      <c r="P8" s="138">
        <v>0</v>
      </c>
      <c r="Q8" s="138"/>
      <c r="R8" s="138">
        <v>0</v>
      </c>
      <c r="S8" s="138">
        <v>0</v>
      </c>
      <c r="T8" s="138">
        <v>0</v>
      </c>
      <c r="U8" s="138">
        <v>0</v>
      </c>
      <c r="V8" s="138" t="s">
        <v>553</v>
      </c>
      <c r="W8" s="145">
        <v>1.6</v>
      </c>
      <c r="X8" s="146" t="str">
        <f aca="true" t="shared" si="0" ref="X8:X14">IF(ISBLANK(W8),"",IF(W8&gt;=2.03,"KSM",IF(W8&gt;=1.9,"I A",IF(W8&gt;=1.75,"II A",IF(W8&gt;=1.6,"III A",IF(W8&gt;=1.47,"I JA",IF(W8&gt;=1.35,"II JA",IF(W8&gt;=1.25,"III JA"))))))))</f>
        <v>III A</v>
      </c>
      <c r="Y8" t="s">
        <v>178</v>
      </c>
    </row>
    <row r="9" spans="1:25" s="85" customFormat="1" ht="18" customHeight="1">
      <c r="A9" s="114">
        <v>2</v>
      </c>
      <c r="B9" t="s">
        <v>251</v>
      </c>
      <c r="C9" t="s">
        <v>250</v>
      </c>
      <c r="D9">
        <v>38237</v>
      </c>
      <c r="E9" t="s">
        <v>35</v>
      </c>
      <c r="F9" t="s">
        <v>36</v>
      </c>
      <c r="G9" t="s">
        <v>264</v>
      </c>
      <c r="H9" s="138"/>
      <c r="I9" s="138"/>
      <c r="J9" s="138"/>
      <c r="K9" s="138"/>
      <c r="L9" s="138"/>
      <c r="M9" s="138"/>
      <c r="N9" s="138">
        <v>0</v>
      </c>
      <c r="O9" s="138">
        <v>0</v>
      </c>
      <c r="P9" s="138">
        <v>0</v>
      </c>
      <c r="Q9" s="138">
        <v>0</v>
      </c>
      <c r="R9" s="138">
        <v>0</v>
      </c>
      <c r="S9" s="138" t="s">
        <v>545</v>
      </c>
      <c r="T9" s="138" t="s">
        <v>546</v>
      </c>
      <c r="U9" s="138"/>
      <c r="V9" s="138"/>
      <c r="W9" s="145">
        <v>1.45</v>
      </c>
      <c r="X9" s="146" t="str">
        <f t="shared" si="0"/>
        <v>II JA</v>
      </c>
      <c r="Y9" t="s">
        <v>53</v>
      </c>
    </row>
    <row r="10" spans="1:25" s="85" customFormat="1" ht="18" customHeight="1">
      <c r="A10" s="114">
        <v>3</v>
      </c>
      <c r="B10" t="s">
        <v>104</v>
      </c>
      <c r="C10" t="s">
        <v>196</v>
      </c>
      <c r="D10" t="s">
        <v>50</v>
      </c>
      <c r="E10" t="s">
        <v>45</v>
      </c>
      <c r="F10" t="s">
        <v>46</v>
      </c>
      <c r="G10" t="s">
        <v>51</v>
      </c>
      <c r="H10" s="138"/>
      <c r="I10" s="138"/>
      <c r="J10" s="138"/>
      <c r="K10" s="138"/>
      <c r="L10" s="138"/>
      <c r="M10" s="138">
        <v>0</v>
      </c>
      <c r="N10" s="138">
        <v>0</v>
      </c>
      <c r="O10" s="138">
        <v>0</v>
      </c>
      <c r="P10" s="138">
        <v>0</v>
      </c>
      <c r="Q10" s="138" t="s">
        <v>546</v>
      </c>
      <c r="R10" s="138"/>
      <c r="S10" s="138"/>
      <c r="T10" s="138"/>
      <c r="U10" s="138"/>
      <c r="V10" s="138"/>
      <c r="W10" s="145">
        <v>1.3</v>
      </c>
      <c r="X10" s="146" t="str">
        <f t="shared" si="0"/>
        <v>III JA</v>
      </c>
      <c r="Y10" t="s">
        <v>52</v>
      </c>
    </row>
    <row r="11" spans="1:25" s="85" customFormat="1" ht="18" customHeight="1">
      <c r="A11" s="114">
        <v>3</v>
      </c>
      <c r="B11" t="s">
        <v>254</v>
      </c>
      <c r="C11" t="s">
        <v>253</v>
      </c>
      <c r="D11">
        <v>38142</v>
      </c>
      <c r="E11" t="s">
        <v>35</v>
      </c>
      <c r="F11" t="s">
        <v>36</v>
      </c>
      <c r="G11" t="s">
        <v>264</v>
      </c>
      <c r="H11" s="138"/>
      <c r="I11" s="138"/>
      <c r="J11" s="138"/>
      <c r="K11" s="138"/>
      <c r="L11" s="138"/>
      <c r="M11" s="138">
        <v>0</v>
      </c>
      <c r="N11" s="138">
        <v>0</v>
      </c>
      <c r="O11" s="138">
        <v>0</v>
      </c>
      <c r="P11" s="138">
        <v>0</v>
      </c>
      <c r="Q11" s="138" t="s">
        <v>546</v>
      </c>
      <c r="R11" s="138"/>
      <c r="S11" s="138"/>
      <c r="T11" s="138"/>
      <c r="U11" s="138"/>
      <c r="V11" s="138"/>
      <c r="W11" s="145">
        <v>1.3</v>
      </c>
      <c r="X11" s="146" t="str">
        <f t="shared" si="0"/>
        <v>III JA</v>
      </c>
      <c r="Y11" t="s">
        <v>53</v>
      </c>
    </row>
    <row r="12" spans="1:25" s="85" customFormat="1" ht="18" customHeight="1">
      <c r="A12" s="114">
        <v>4</v>
      </c>
      <c r="B12" t="s">
        <v>121</v>
      </c>
      <c r="C12" t="s">
        <v>187</v>
      </c>
      <c r="D12" t="s">
        <v>174</v>
      </c>
      <c r="E12" t="s">
        <v>39</v>
      </c>
      <c r="F12" t="s">
        <v>40</v>
      </c>
      <c r="G12"/>
      <c r="H12" s="138"/>
      <c r="I12" s="138"/>
      <c r="J12" s="138"/>
      <c r="K12" s="138"/>
      <c r="L12" s="138"/>
      <c r="M12" s="138"/>
      <c r="N12" s="138">
        <v>0</v>
      </c>
      <c r="O12" s="138">
        <v>0</v>
      </c>
      <c r="P12" s="138" t="s">
        <v>545</v>
      </c>
      <c r="Q12" s="138" t="s">
        <v>546</v>
      </c>
      <c r="R12" s="138"/>
      <c r="S12" s="138"/>
      <c r="T12" s="138"/>
      <c r="U12" s="138"/>
      <c r="V12" s="138"/>
      <c r="W12" s="145">
        <v>1.3</v>
      </c>
      <c r="X12" s="146" t="str">
        <f t="shared" si="0"/>
        <v>III JA</v>
      </c>
      <c r="Y12" t="s">
        <v>178</v>
      </c>
    </row>
    <row r="13" spans="1:25" s="85" customFormat="1" ht="18" customHeight="1">
      <c r="A13" s="114">
        <v>6</v>
      </c>
      <c r="B13" t="s">
        <v>103</v>
      </c>
      <c r="C13" t="s">
        <v>125</v>
      </c>
      <c r="D13" t="s">
        <v>126</v>
      </c>
      <c r="E13" t="s">
        <v>45</v>
      </c>
      <c r="F13" t="s">
        <v>46</v>
      </c>
      <c r="G13"/>
      <c r="H13" s="138"/>
      <c r="I13" s="138"/>
      <c r="J13" s="138"/>
      <c r="K13" s="138"/>
      <c r="L13" s="138"/>
      <c r="M13" s="138"/>
      <c r="N13" s="138">
        <v>0</v>
      </c>
      <c r="O13" s="138">
        <v>0</v>
      </c>
      <c r="P13" s="138" t="s">
        <v>546</v>
      </c>
      <c r="Q13" s="138"/>
      <c r="R13" s="138"/>
      <c r="S13" s="138"/>
      <c r="T13" s="138"/>
      <c r="U13" s="138"/>
      <c r="V13" s="138"/>
      <c r="W13" s="145">
        <v>1.25</v>
      </c>
      <c r="X13" s="146" t="str">
        <f t="shared" si="0"/>
        <v>III JA</v>
      </c>
      <c r="Y13" t="s">
        <v>68</v>
      </c>
    </row>
    <row r="14" spans="1:25" s="85" customFormat="1" ht="18" customHeight="1">
      <c r="A14" s="114">
        <v>7</v>
      </c>
      <c r="B14" t="s">
        <v>37</v>
      </c>
      <c r="C14" t="s">
        <v>510</v>
      </c>
      <c r="D14">
        <v>38401</v>
      </c>
      <c r="E14" t="s">
        <v>45</v>
      </c>
      <c r="F14" t="s">
        <v>46</v>
      </c>
      <c r="G14"/>
      <c r="H14" s="138"/>
      <c r="I14" s="138"/>
      <c r="J14" s="138"/>
      <c r="K14" s="138"/>
      <c r="L14" s="138"/>
      <c r="M14" s="138">
        <v>0</v>
      </c>
      <c r="N14" s="138">
        <v>0</v>
      </c>
      <c r="O14" s="138" t="s">
        <v>545</v>
      </c>
      <c r="P14" s="138" t="s">
        <v>546</v>
      </c>
      <c r="Q14" s="138"/>
      <c r="R14" s="138"/>
      <c r="S14" s="138"/>
      <c r="T14" s="138"/>
      <c r="U14" s="138"/>
      <c r="V14" s="138"/>
      <c r="W14" s="145">
        <v>1.25</v>
      </c>
      <c r="X14" s="146" t="str">
        <f t="shared" si="0"/>
        <v>III JA</v>
      </c>
      <c r="Y14" t="s">
        <v>68</v>
      </c>
    </row>
    <row r="15" spans="1:25" s="85" customFormat="1" ht="18" customHeight="1">
      <c r="A15" s="114">
        <v>8</v>
      </c>
      <c r="B15" t="s">
        <v>101</v>
      </c>
      <c r="C15" t="s">
        <v>364</v>
      </c>
      <c r="D15">
        <v>38634</v>
      </c>
      <c r="E15" t="s">
        <v>35</v>
      </c>
      <c r="F15"/>
      <c r="G15" t="s">
        <v>55</v>
      </c>
      <c r="H15" s="138"/>
      <c r="I15" s="138"/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 t="s">
        <v>546</v>
      </c>
      <c r="P15" s="138"/>
      <c r="Q15" s="138"/>
      <c r="R15" s="138"/>
      <c r="S15" s="138"/>
      <c r="T15" s="138"/>
      <c r="U15" s="138"/>
      <c r="V15" s="138"/>
      <c r="W15" s="145">
        <v>1.2</v>
      </c>
      <c r="X15" s="146"/>
      <c r="Y15" t="s">
        <v>56</v>
      </c>
    </row>
    <row r="16" spans="1:25" s="85" customFormat="1" ht="18" customHeight="1">
      <c r="A16" s="114">
        <v>9</v>
      </c>
      <c r="B16" t="s">
        <v>73</v>
      </c>
      <c r="C16" t="s">
        <v>163</v>
      </c>
      <c r="D16">
        <v>38645</v>
      </c>
      <c r="E16" t="s">
        <v>35</v>
      </c>
      <c r="F16"/>
      <c r="G16" t="s">
        <v>55</v>
      </c>
      <c r="H16" s="138">
        <v>0</v>
      </c>
      <c r="I16" s="138">
        <v>0</v>
      </c>
      <c r="J16" s="138" t="s">
        <v>546</v>
      </c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45">
        <v>0.9</v>
      </c>
      <c r="X16" s="146"/>
      <c r="Y16" t="s">
        <v>56</v>
      </c>
    </row>
  </sheetData>
  <sheetProtection/>
  <mergeCells count="1">
    <mergeCell ref="H6:V6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25">
      <selection activeCell="A6" sqref="A6"/>
    </sheetView>
  </sheetViews>
  <sheetFormatPr defaultColWidth="9.140625" defaultRowHeight="12.75"/>
  <cols>
    <col min="1" max="1" width="5.28125" style="85" customWidth="1"/>
    <col min="2" max="2" width="12.7109375" style="85" customWidth="1"/>
    <col min="3" max="3" width="13.421875" style="85" customWidth="1"/>
    <col min="4" max="4" width="10.7109375" style="92" customWidth="1"/>
    <col min="5" max="5" width="13.57421875" style="93" bestFit="1" customWidth="1"/>
    <col min="6" max="6" width="15.140625" style="93" bestFit="1" customWidth="1"/>
    <col min="7" max="7" width="15.421875" style="117" bestFit="1" customWidth="1"/>
    <col min="8" max="9" width="4.7109375" style="94" customWidth="1"/>
    <col min="10" max="10" width="4.57421875" style="94" customWidth="1"/>
    <col min="11" max="11" width="3.8515625" style="94" hidden="1" customWidth="1"/>
    <col min="12" max="14" width="4.7109375" style="94" customWidth="1"/>
    <col min="15" max="15" width="8.140625" style="89" customWidth="1"/>
    <col min="16" max="16" width="5.7109375" style="89" customWidth="1"/>
    <col min="17" max="17" width="20.8515625" style="91" bestFit="1" customWidth="1"/>
    <col min="18" max="18" width="4.57421875" style="85" bestFit="1" customWidth="1"/>
    <col min="19" max="16384" width="9.140625" style="85" customWidth="1"/>
  </cols>
  <sheetData>
    <row r="1" spans="1:10" s="68" customFormat="1" ht="15.75">
      <c r="A1" s="8" t="s">
        <v>248</v>
      </c>
      <c r="C1" s="69"/>
      <c r="D1" s="70"/>
      <c r="E1" s="71"/>
      <c r="F1" s="71"/>
      <c r="G1" s="72"/>
      <c r="H1" s="73"/>
      <c r="I1" s="73"/>
      <c r="J1" s="74"/>
    </row>
    <row r="2" spans="1:11" s="68" customFormat="1" ht="15.75">
      <c r="A2" s="68" t="s">
        <v>249</v>
      </c>
      <c r="C2" s="69"/>
      <c r="D2" s="70"/>
      <c r="E2" s="71"/>
      <c r="F2" s="72"/>
      <c r="G2" s="72"/>
      <c r="H2" s="73"/>
      <c r="I2" s="73"/>
      <c r="J2" s="74"/>
      <c r="K2" s="74"/>
    </row>
    <row r="3" spans="1:16" s="91" customFormat="1" ht="12" customHeight="1">
      <c r="A3" s="85"/>
      <c r="B3" s="85"/>
      <c r="C3" s="86"/>
      <c r="D3" s="87"/>
      <c r="E3" s="88"/>
      <c r="F3" s="88"/>
      <c r="G3" s="88"/>
      <c r="H3" s="89"/>
      <c r="I3" s="90"/>
      <c r="J3" s="90"/>
      <c r="K3" s="90"/>
      <c r="L3" s="90"/>
      <c r="M3" s="90"/>
      <c r="N3" s="90"/>
      <c r="O3" s="90"/>
      <c r="P3" s="90"/>
    </row>
    <row r="4" spans="2:17" ht="12.75">
      <c r="B4" s="86"/>
      <c r="G4" s="93"/>
      <c r="I4" s="90"/>
      <c r="O4" s="94"/>
      <c r="P4" s="94"/>
      <c r="Q4" s="85"/>
    </row>
    <row r="5" spans="2:16" s="95" customFormat="1" ht="15.75">
      <c r="B5" s="96" t="s">
        <v>91</v>
      </c>
      <c r="D5" s="97"/>
      <c r="E5" s="97" t="s">
        <v>92</v>
      </c>
      <c r="F5" s="98"/>
      <c r="G5" s="99"/>
      <c r="H5" s="100"/>
      <c r="I5" s="100"/>
      <c r="J5" s="100"/>
      <c r="K5" s="100"/>
      <c r="L5" s="100"/>
      <c r="M5" s="100"/>
      <c r="N5" s="100"/>
      <c r="O5" s="101"/>
      <c r="P5" s="101"/>
    </row>
    <row r="6" spans="4:16" s="91" customFormat="1" ht="18" customHeight="1">
      <c r="D6" s="92"/>
      <c r="H6" s="203" t="s">
        <v>87</v>
      </c>
      <c r="I6" s="204"/>
      <c r="J6" s="204"/>
      <c r="K6" s="204"/>
      <c r="L6" s="204"/>
      <c r="M6" s="204"/>
      <c r="N6" s="205"/>
      <c r="O6" s="102"/>
      <c r="P6" s="102"/>
    </row>
    <row r="7" spans="1:17" s="113" customFormat="1" ht="18" customHeight="1">
      <c r="A7" s="32" t="s">
        <v>514</v>
      </c>
      <c r="B7" s="103" t="s">
        <v>11</v>
      </c>
      <c r="C7" s="104" t="s">
        <v>12</v>
      </c>
      <c r="D7" s="105" t="s">
        <v>13</v>
      </c>
      <c r="E7" s="106" t="s">
        <v>14</v>
      </c>
      <c r="F7" s="107" t="s">
        <v>15</v>
      </c>
      <c r="G7" s="106" t="s">
        <v>16</v>
      </c>
      <c r="H7" s="184">
        <v>1</v>
      </c>
      <c r="I7" s="185">
        <v>2</v>
      </c>
      <c r="J7" s="185">
        <v>3</v>
      </c>
      <c r="K7" s="185" t="s">
        <v>77</v>
      </c>
      <c r="L7" s="185">
        <v>4</v>
      </c>
      <c r="M7" s="185">
        <v>5</v>
      </c>
      <c r="N7" s="186">
        <v>6</v>
      </c>
      <c r="O7" s="109" t="s">
        <v>25</v>
      </c>
      <c r="P7" s="111" t="s">
        <v>19</v>
      </c>
      <c r="Q7" s="112" t="s">
        <v>20</v>
      </c>
    </row>
    <row r="8" spans="1:17" s="190" customFormat="1" ht="18" customHeight="1">
      <c r="A8" s="114">
        <v>1</v>
      </c>
      <c r="B8" s="20" t="s">
        <v>186</v>
      </c>
      <c r="C8" s="21" t="s">
        <v>176</v>
      </c>
      <c r="D8" s="22" t="s">
        <v>475</v>
      </c>
      <c r="E8" s="23" t="s">
        <v>39</v>
      </c>
      <c r="F8" s="23" t="s">
        <v>40</v>
      </c>
      <c r="G8" s="23"/>
      <c r="H8" s="187">
        <v>4.3</v>
      </c>
      <c r="I8" s="187">
        <v>4.3</v>
      </c>
      <c r="J8" s="187">
        <v>4.11</v>
      </c>
      <c r="K8" s="187"/>
      <c r="L8" s="187">
        <v>4</v>
      </c>
      <c r="M8" s="187">
        <v>4.26</v>
      </c>
      <c r="N8" s="187">
        <v>4.37</v>
      </c>
      <c r="O8" s="188">
        <f aca="true" t="shared" si="0" ref="O8:O36">MAX(H8:N8)</f>
        <v>4.37</v>
      </c>
      <c r="P8" s="189" t="str">
        <f aca="true" t="shared" si="1" ref="P8:P18">IF(ISBLANK(O8),"",IF(O8&gt;=6,"KSM",IF(O8&gt;=5.6,"I A",IF(O8&gt;=5.15,"II A",IF(O8&gt;=4.6,"III A",IF(O8&gt;=4.2,"I JA",IF(O8&gt;=3.85,"II JA",IF(O8&gt;=3.6,"III JA"))))))))</f>
        <v>I JA</v>
      </c>
      <c r="Q8" s="28" t="s">
        <v>178</v>
      </c>
    </row>
    <row r="9" spans="1:17" s="190" customFormat="1" ht="18" customHeight="1">
      <c r="A9" s="114">
        <v>2</v>
      </c>
      <c r="B9" s="20" t="s">
        <v>127</v>
      </c>
      <c r="C9" s="21" t="s">
        <v>128</v>
      </c>
      <c r="D9" s="22" t="s">
        <v>129</v>
      </c>
      <c r="E9" s="23" t="s">
        <v>45</v>
      </c>
      <c r="F9" s="23" t="s">
        <v>46</v>
      </c>
      <c r="G9" s="23"/>
      <c r="H9" s="191" t="s">
        <v>515</v>
      </c>
      <c r="I9" s="191">
        <v>4.26</v>
      </c>
      <c r="J9" s="191">
        <v>4.06</v>
      </c>
      <c r="K9" s="191"/>
      <c r="L9" s="191">
        <v>4.3</v>
      </c>
      <c r="M9" s="191">
        <v>4.19</v>
      </c>
      <c r="N9" s="191">
        <v>4.25</v>
      </c>
      <c r="O9" s="188">
        <f t="shared" si="0"/>
        <v>4.3</v>
      </c>
      <c r="P9" s="189" t="str">
        <f t="shared" si="1"/>
        <v>I JA</v>
      </c>
      <c r="Q9" s="28" t="s">
        <v>68</v>
      </c>
    </row>
    <row r="10" spans="1:17" s="190" customFormat="1" ht="18" customHeight="1">
      <c r="A10" s="114">
        <v>3</v>
      </c>
      <c r="B10" s="20" t="s">
        <v>470</v>
      </c>
      <c r="C10" s="21" t="s">
        <v>471</v>
      </c>
      <c r="D10" s="22" t="s">
        <v>332</v>
      </c>
      <c r="E10" s="23" t="s">
        <v>39</v>
      </c>
      <c r="F10" s="23" t="s">
        <v>40</v>
      </c>
      <c r="G10" s="23"/>
      <c r="H10" s="187">
        <v>3.74</v>
      </c>
      <c r="I10" s="187">
        <v>3.87</v>
      </c>
      <c r="J10" s="187">
        <v>4.23</v>
      </c>
      <c r="K10" s="187"/>
      <c r="L10" s="187">
        <v>4.03</v>
      </c>
      <c r="M10" s="187">
        <v>4.28</v>
      </c>
      <c r="N10" s="187">
        <v>3.72</v>
      </c>
      <c r="O10" s="188">
        <f t="shared" si="0"/>
        <v>4.28</v>
      </c>
      <c r="P10" s="189" t="str">
        <f t="shared" si="1"/>
        <v>I JA</v>
      </c>
      <c r="Q10" s="28" t="s">
        <v>178</v>
      </c>
    </row>
    <row r="11" spans="1:17" s="190" customFormat="1" ht="18" customHeight="1">
      <c r="A11" s="114">
        <v>4</v>
      </c>
      <c r="B11" s="20" t="s">
        <v>211</v>
      </c>
      <c r="C11" s="21" t="s">
        <v>368</v>
      </c>
      <c r="D11" s="22">
        <v>38124</v>
      </c>
      <c r="E11" s="23" t="s">
        <v>236</v>
      </c>
      <c r="F11" s="23" t="s">
        <v>240</v>
      </c>
      <c r="G11" s="23"/>
      <c r="H11" s="191">
        <v>4.14</v>
      </c>
      <c r="I11" s="191">
        <v>4.21</v>
      </c>
      <c r="J11" s="191">
        <v>4.12</v>
      </c>
      <c r="K11" s="191"/>
      <c r="L11" s="191" t="s">
        <v>515</v>
      </c>
      <c r="M11" s="191">
        <v>4.04</v>
      </c>
      <c r="N11" s="191" t="s">
        <v>515</v>
      </c>
      <c r="O11" s="188">
        <f t="shared" si="0"/>
        <v>4.21</v>
      </c>
      <c r="P11" s="189" t="str">
        <f t="shared" si="1"/>
        <v>I JA</v>
      </c>
      <c r="Q11" s="28" t="s">
        <v>365</v>
      </c>
    </row>
    <row r="12" spans="1:17" s="190" customFormat="1" ht="18" customHeight="1">
      <c r="A12" s="114">
        <v>5</v>
      </c>
      <c r="B12" s="20" t="s">
        <v>183</v>
      </c>
      <c r="C12" s="21" t="s">
        <v>184</v>
      </c>
      <c r="D12" s="22" t="s">
        <v>185</v>
      </c>
      <c r="E12" s="23" t="s">
        <v>39</v>
      </c>
      <c r="F12" s="23" t="s">
        <v>40</v>
      </c>
      <c r="G12" s="23"/>
      <c r="H12" s="187">
        <v>3.73</v>
      </c>
      <c r="I12" s="187">
        <v>4.19</v>
      </c>
      <c r="J12" s="187">
        <v>3.81</v>
      </c>
      <c r="K12" s="187"/>
      <c r="L12" s="187">
        <v>3.98</v>
      </c>
      <c r="M12" s="187">
        <v>4.04</v>
      </c>
      <c r="N12" s="187">
        <v>4.11</v>
      </c>
      <c r="O12" s="188">
        <f t="shared" si="0"/>
        <v>4.19</v>
      </c>
      <c r="P12" s="189" t="str">
        <f t="shared" si="1"/>
        <v>II JA</v>
      </c>
      <c r="Q12" s="28" t="s">
        <v>178</v>
      </c>
    </row>
    <row r="13" spans="1:17" s="190" customFormat="1" ht="18" customHeight="1">
      <c r="A13" s="114">
        <v>6</v>
      </c>
      <c r="B13" s="20" t="s">
        <v>500</v>
      </c>
      <c r="C13" s="21" t="s">
        <v>498</v>
      </c>
      <c r="D13" s="22" t="s">
        <v>499</v>
      </c>
      <c r="E13" s="23" t="s">
        <v>39</v>
      </c>
      <c r="F13" s="23" t="s">
        <v>40</v>
      </c>
      <c r="G13" s="23"/>
      <c r="H13" s="187">
        <v>3.66</v>
      </c>
      <c r="I13" s="187">
        <v>3.9</v>
      </c>
      <c r="J13" s="187">
        <v>3.75</v>
      </c>
      <c r="K13" s="187"/>
      <c r="L13" s="187">
        <v>3.48</v>
      </c>
      <c r="M13" s="187">
        <v>4.15</v>
      </c>
      <c r="N13" s="187">
        <v>3.76</v>
      </c>
      <c r="O13" s="188">
        <f t="shared" si="0"/>
        <v>4.15</v>
      </c>
      <c r="P13" s="189" t="str">
        <f t="shared" si="1"/>
        <v>II JA</v>
      </c>
      <c r="Q13" s="28" t="s">
        <v>44</v>
      </c>
    </row>
    <row r="14" spans="1:17" s="190" customFormat="1" ht="18" customHeight="1">
      <c r="A14" s="114">
        <v>7</v>
      </c>
      <c r="B14" s="20" t="s">
        <v>202</v>
      </c>
      <c r="C14" s="21" t="s">
        <v>293</v>
      </c>
      <c r="D14" s="22" t="s">
        <v>294</v>
      </c>
      <c r="E14" s="23" t="s">
        <v>45</v>
      </c>
      <c r="F14" s="23" t="s">
        <v>46</v>
      </c>
      <c r="G14" s="23"/>
      <c r="H14" s="191">
        <v>4.1</v>
      </c>
      <c r="I14" s="191">
        <v>4.03</v>
      </c>
      <c r="J14" s="191" t="s">
        <v>515</v>
      </c>
      <c r="K14" s="191"/>
      <c r="L14" s="191" t="s">
        <v>515</v>
      </c>
      <c r="M14" s="191">
        <v>3.93</v>
      </c>
      <c r="N14" s="191">
        <v>4.06</v>
      </c>
      <c r="O14" s="188">
        <f t="shared" si="0"/>
        <v>4.1</v>
      </c>
      <c r="P14" s="189" t="str">
        <f t="shared" si="1"/>
        <v>II JA</v>
      </c>
      <c r="Q14" s="28" t="s">
        <v>68</v>
      </c>
    </row>
    <row r="15" spans="1:17" s="190" customFormat="1" ht="18" customHeight="1">
      <c r="A15" s="114">
        <v>8</v>
      </c>
      <c r="B15" s="20" t="s">
        <v>379</v>
      </c>
      <c r="C15" s="21" t="s">
        <v>134</v>
      </c>
      <c r="D15" s="22" t="s">
        <v>404</v>
      </c>
      <c r="E15" s="23" t="s">
        <v>39</v>
      </c>
      <c r="F15" s="23" t="s">
        <v>40</v>
      </c>
      <c r="G15" s="23"/>
      <c r="H15" s="187">
        <v>3.68</v>
      </c>
      <c r="I15" s="187">
        <v>4.07</v>
      </c>
      <c r="J15" s="187">
        <v>4.02</v>
      </c>
      <c r="K15" s="187"/>
      <c r="L15" s="187" t="s">
        <v>515</v>
      </c>
      <c r="M15" s="187">
        <v>3.89</v>
      </c>
      <c r="N15" s="187">
        <v>3.99</v>
      </c>
      <c r="O15" s="188">
        <f t="shared" si="0"/>
        <v>4.07</v>
      </c>
      <c r="P15" s="189" t="str">
        <f t="shared" si="1"/>
        <v>II JA</v>
      </c>
      <c r="Q15" s="28" t="s">
        <v>394</v>
      </c>
    </row>
    <row r="16" spans="1:17" s="190" customFormat="1" ht="18" customHeight="1">
      <c r="A16" s="114">
        <v>9</v>
      </c>
      <c r="B16" s="20" t="s">
        <v>292</v>
      </c>
      <c r="C16" s="21" t="s">
        <v>111</v>
      </c>
      <c r="D16" s="22" t="s">
        <v>120</v>
      </c>
      <c r="E16" s="23" t="s">
        <v>45</v>
      </c>
      <c r="F16" s="23" t="s">
        <v>46</v>
      </c>
      <c r="G16" s="23"/>
      <c r="H16" s="115">
        <v>3.86</v>
      </c>
      <c r="I16" s="115">
        <v>3.72</v>
      </c>
      <c r="J16" s="115">
        <v>3.62</v>
      </c>
      <c r="K16" s="115"/>
      <c r="L16" s="115"/>
      <c r="M16" s="115"/>
      <c r="N16" s="115"/>
      <c r="O16" s="188">
        <f t="shared" si="0"/>
        <v>3.86</v>
      </c>
      <c r="P16" s="189" t="str">
        <f t="shared" si="1"/>
        <v>II JA</v>
      </c>
      <c r="Q16" s="28" t="s">
        <v>68</v>
      </c>
    </row>
    <row r="17" spans="1:17" s="190" customFormat="1" ht="18" customHeight="1">
      <c r="A17" s="114">
        <v>10</v>
      </c>
      <c r="B17" s="20" t="s">
        <v>497</v>
      </c>
      <c r="C17" s="21" t="s">
        <v>498</v>
      </c>
      <c r="D17" s="22" t="s">
        <v>499</v>
      </c>
      <c r="E17" s="23" t="s">
        <v>39</v>
      </c>
      <c r="F17" s="23" t="s">
        <v>40</v>
      </c>
      <c r="G17" s="23"/>
      <c r="H17" s="187">
        <v>3.6</v>
      </c>
      <c r="I17" s="187">
        <v>3.8</v>
      </c>
      <c r="J17" s="187">
        <v>3.47</v>
      </c>
      <c r="K17" s="187"/>
      <c r="L17" s="187"/>
      <c r="M17" s="187"/>
      <c r="N17" s="187"/>
      <c r="O17" s="188">
        <f t="shared" si="0"/>
        <v>3.8</v>
      </c>
      <c r="P17" s="189" t="str">
        <f t="shared" si="1"/>
        <v>III JA</v>
      </c>
      <c r="Q17" s="28" t="s">
        <v>44</v>
      </c>
    </row>
    <row r="18" spans="1:17" s="190" customFormat="1" ht="18" customHeight="1">
      <c r="A18" s="114">
        <v>11</v>
      </c>
      <c r="B18" s="20" t="s">
        <v>107</v>
      </c>
      <c r="C18" s="21" t="s">
        <v>476</v>
      </c>
      <c r="D18" s="22" t="s">
        <v>197</v>
      </c>
      <c r="E18" s="23" t="s">
        <v>39</v>
      </c>
      <c r="F18" s="23" t="s">
        <v>40</v>
      </c>
      <c r="G18" s="23"/>
      <c r="H18" s="187">
        <v>3.75</v>
      </c>
      <c r="I18" s="187">
        <v>3.36</v>
      </c>
      <c r="J18" s="187">
        <v>2.39</v>
      </c>
      <c r="K18" s="187"/>
      <c r="L18" s="187"/>
      <c r="M18" s="187"/>
      <c r="N18" s="187"/>
      <c r="O18" s="188">
        <f t="shared" si="0"/>
        <v>3.75</v>
      </c>
      <c r="P18" s="189" t="str">
        <f t="shared" si="1"/>
        <v>III JA</v>
      </c>
      <c r="Q18" s="28" t="s">
        <v>178</v>
      </c>
    </row>
    <row r="19" spans="1:17" ht="18" customHeight="1">
      <c r="A19" s="114">
        <v>12</v>
      </c>
      <c r="B19" s="20" t="s">
        <v>410</v>
      </c>
      <c r="C19" s="21" t="s">
        <v>221</v>
      </c>
      <c r="D19" s="22" t="s">
        <v>411</v>
      </c>
      <c r="E19" s="23" t="s">
        <v>39</v>
      </c>
      <c r="F19" s="23" t="s">
        <v>40</v>
      </c>
      <c r="G19" s="23"/>
      <c r="H19" s="191">
        <v>3.48</v>
      </c>
      <c r="I19" s="191">
        <v>3.58</v>
      </c>
      <c r="J19" s="191" t="s">
        <v>515</v>
      </c>
      <c r="K19" s="191"/>
      <c r="L19" s="191"/>
      <c r="M19" s="191"/>
      <c r="N19" s="191"/>
      <c r="O19" s="188">
        <f t="shared" si="0"/>
        <v>3.58</v>
      </c>
      <c r="P19" s="189"/>
      <c r="Q19" s="28" t="s">
        <v>394</v>
      </c>
    </row>
    <row r="20" spans="1:17" s="190" customFormat="1" ht="18" customHeight="1">
      <c r="A20" s="114">
        <v>13</v>
      </c>
      <c r="B20" s="20" t="s">
        <v>188</v>
      </c>
      <c r="C20" s="21" t="s">
        <v>504</v>
      </c>
      <c r="D20" s="22">
        <v>37994</v>
      </c>
      <c r="E20" s="23" t="s">
        <v>39</v>
      </c>
      <c r="F20" s="23" t="s">
        <v>40</v>
      </c>
      <c r="G20" s="23"/>
      <c r="H20" s="187">
        <v>3.43</v>
      </c>
      <c r="I20" s="187">
        <v>3.51</v>
      </c>
      <c r="J20" s="187">
        <v>3.56</v>
      </c>
      <c r="K20" s="187"/>
      <c r="L20" s="187"/>
      <c r="M20" s="187"/>
      <c r="N20" s="187"/>
      <c r="O20" s="188">
        <f t="shared" si="0"/>
        <v>3.56</v>
      </c>
      <c r="P20" s="189"/>
      <c r="Q20" s="28" t="s">
        <v>178</v>
      </c>
    </row>
    <row r="21" spans="1:17" s="190" customFormat="1" ht="18" customHeight="1">
      <c r="A21" s="114">
        <v>14</v>
      </c>
      <c r="B21" s="20" t="s">
        <v>124</v>
      </c>
      <c r="C21" s="21" t="s">
        <v>501</v>
      </c>
      <c r="D21" s="22" t="s">
        <v>502</v>
      </c>
      <c r="E21" s="23" t="s">
        <v>39</v>
      </c>
      <c r="F21" s="23" t="s">
        <v>40</v>
      </c>
      <c r="G21" s="23"/>
      <c r="H21" s="187" t="s">
        <v>515</v>
      </c>
      <c r="I21" s="187">
        <v>3.36</v>
      </c>
      <c r="J21" s="187">
        <v>3.5</v>
      </c>
      <c r="K21" s="187"/>
      <c r="L21" s="187"/>
      <c r="M21" s="187"/>
      <c r="N21" s="187"/>
      <c r="O21" s="188">
        <f t="shared" si="0"/>
        <v>3.5</v>
      </c>
      <c r="P21" s="189"/>
      <c r="Q21" s="28" t="s">
        <v>44</v>
      </c>
    </row>
    <row r="22" spans="1:17" s="190" customFormat="1" ht="18" customHeight="1">
      <c r="A22" s="114">
        <v>15</v>
      </c>
      <c r="B22" s="20" t="s">
        <v>516</v>
      </c>
      <c r="C22" s="21" t="s">
        <v>518</v>
      </c>
      <c r="D22" s="22">
        <v>38543</v>
      </c>
      <c r="E22" s="23" t="s">
        <v>39</v>
      </c>
      <c r="F22" s="23" t="s">
        <v>40</v>
      </c>
      <c r="G22" s="23"/>
      <c r="H22" s="187">
        <v>3.45</v>
      </c>
      <c r="I22" s="187">
        <v>3.45</v>
      </c>
      <c r="J22" s="187">
        <v>3.22</v>
      </c>
      <c r="K22" s="187"/>
      <c r="L22" s="187"/>
      <c r="M22" s="187"/>
      <c r="N22" s="187"/>
      <c r="O22" s="188">
        <f t="shared" si="0"/>
        <v>3.45</v>
      </c>
      <c r="P22" s="189"/>
      <c r="Q22" s="28" t="s">
        <v>178</v>
      </c>
    </row>
    <row r="23" spans="1:17" s="190" customFormat="1" ht="18" customHeight="1">
      <c r="A23" s="114">
        <v>16</v>
      </c>
      <c r="B23" s="20" t="s">
        <v>191</v>
      </c>
      <c r="C23" s="21" t="s">
        <v>192</v>
      </c>
      <c r="D23" s="22" t="s">
        <v>193</v>
      </c>
      <c r="E23" s="23" t="s">
        <v>39</v>
      </c>
      <c r="F23" s="23" t="s">
        <v>40</v>
      </c>
      <c r="G23" s="23"/>
      <c r="H23" s="191">
        <v>3.37</v>
      </c>
      <c r="I23" s="191">
        <v>3.35</v>
      </c>
      <c r="J23" s="191">
        <v>3.43</v>
      </c>
      <c r="K23" s="191"/>
      <c r="L23" s="191"/>
      <c r="M23" s="191"/>
      <c r="N23" s="191"/>
      <c r="O23" s="188">
        <f t="shared" si="0"/>
        <v>3.43</v>
      </c>
      <c r="P23" s="189"/>
      <c r="Q23" s="28" t="s">
        <v>190</v>
      </c>
    </row>
    <row r="24" spans="1:17" ht="18" customHeight="1">
      <c r="A24" s="114">
        <v>17</v>
      </c>
      <c r="B24" s="20" t="s">
        <v>188</v>
      </c>
      <c r="C24" s="21" t="s">
        <v>189</v>
      </c>
      <c r="D24" s="22" t="s">
        <v>482</v>
      </c>
      <c r="E24" s="23" t="s">
        <v>39</v>
      </c>
      <c r="F24" s="23" t="s">
        <v>40</v>
      </c>
      <c r="G24" s="23"/>
      <c r="H24" s="187">
        <v>3.22</v>
      </c>
      <c r="I24" s="187">
        <v>3.4</v>
      </c>
      <c r="J24" s="187">
        <v>3.3</v>
      </c>
      <c r="K24" s="187"/>
      <c r="L24" s="187"/>
      <c r="M24" s="187"/>
      <c r="N24" s="187"/>
      <c r="O24" s="188">
        <f t="shared" si="0"/>
        <v>3.4</v>
      </c>
      <c r="P24" s="189"/>
      <c r="Q24" s="28" t="s">
        <v>178</v>
      </c>
    </row>
    <row r="25" spans="1:17" s="190" customFormat="1" ht="18" customHeight="1">
      <c r="A25" s="114">
        <v>18</v>
      </c>
      <c r="B25" s="20" t="s">
        <v>450</v>
      </c>
      <c r="C25" s="21" t="s">
        <v>451</v>
      </c>
      <c r="D25" s="22" t="s">
        <v>452</v>
      </c>
      <c r="E25" s="23" t="s">
        <v>39</v>
      </c>
      <c r="F25" s="23" t="s">
        <v>40</v>
      </c>
      <c r="G25" s="23"/>
      <c r="H25" s="191">
        <v>3.15</v>
      </c>
      <c r="I25" s="191">
        <v>3.23</v>
      </c>
      <c r="J25" s="191">
        <v>3.37</v>
      </c>
      <c r="K25" s="191"/>
      <c r="L25" s="191"/>
      <c r="M25" s="191"/>
      <c r="N25" s="191"/>
      <c r="O25" s="188">
        <f t="shared" si="0"/>
        <v>3.37</v>
      </c>
      <c r="P25" s="189"/>
      <c r="Q25" s="28" t="s">
        <v>190</v>
      </c>
    </row>
    <row r="26" spans="1:17" s="190" customFormat="1" ht="18" customHeight="1">
      <c r="A26" s="114">
        <v>19</v>
      </c>
      <c r="B26" s="20" t="s">
        <v>283</v>
      </c>
      <c r="C26" s="21" t="s">
        <v>372</v>
      </c>
      <c r="D26" s="22">
        <v>38601</v>
      </c>
      <c r="E26" s="23" t="s">
        <v>236</v>
      </c>
      <c r="F26" s="23" t="s">
        <v>240</v>
      </c>
      <c r="G26" s="23"/>
      <c r="H26" s="191" t="s">
        <v>515</v>
      </c>
      <c r="I26" s="191">
        <v>3.26</v>
      </c>
      <c r="J26" s="191">
        <v>3.25</v>
      </c>
      <c r="K26" s="191"/>
      <c r="L26" s="191"/>
      <c r="M26" s="191"/>
      <c r="N26" s="191"/>
      <c r="O26" s="188">
        <f t="shared" si="0"/>
        <v>3.26</v>
      </c>
      <c r="P26" s="189"/>
      <c r="Q26" s="28" t="s">
        <v>241</v>
      </c>
    </row>
    <row r="27" spans="1:17" s="190" customFormat="1" ht="18" customHeight="1">
      <c r="A27" s="114">
        <v>20</v>
      </c>
      <c r="B27" s="20" t="s">
        <v>106</v>
      </c>
      <c r="C27" s="21" t="s">
        <v>511</v>
      </c>
      <c r="D27" s="22">
        <v>38406</v>
      </c>
      <c r="E27" s="23" t="s">
        <v>39</v>
      </c>
      <c r="F27" s="23" t="s">
        <v>40</v>
      </c>
      <c r="G27" s="23"/>
      <c r="H27" s="187">
        <v>3.24</v>
      </c>
      <c r="I27" s="187" t="s">
        <v>515</v>
      </c>
      <c r="J27" s="187">
        <v>3.02</v>
      </c>
      <c r="K27" s="187"/>
      <c r="L27" s="187"/>
      <c r="M27" s="187"/>
      <c r="N27" s="187"/>
      <c r="O27" s="188">
        <f t="shared" si="0"/>
        <v>3.24</v>
      </c>
      <c r="P27" s="189"/>
      <c r="Q27" s="28" t="s">
        <v>44</v>
      </c>
    </row>
    <row r="28" spans="1:17" ht="18" customHeight="1">
      <c r="A28" s="114">
        <v>21</v>
      </c>
      <c r="B28" s="20" t="s">
        <v>148</v>
      </c>
      <c r="C28" s="21" t="s">
        <v>440</v>
      </c>
      <c r="D28" s="22" t="s">
        <v>463</v>
      </c>
      <c r="E28" s="23" t="s">
        <v>39</v>
      </c>
      <c r="F28" s="23" t="s">
        <v>40</v>
      </c>
      <c r="G28" s="23"/>
      <c r="H28" s="187">
        <v>2.98</v>
      </c>
      <c r="I28" s="187">
        <v>3.22</v>
      </c>
      <c r="J28" s="187">
        <v>3</v>
      </c>
      <c r="K28" s="187"/>
      <c r="L28" s="187"/>
      <c r="M28" s="187"/>
      <c r="N28" s="187"/>
      <c r="O28" s="188">
        <f t="shared" si="0"/>
        <v>3.22</v>
      </c>
      <c r="P28" s="189"/>
      <c r="Q28" s="28" t="s">
        <v>464</v>
      </c>
    </row>
    <row r="29" spans="1:17" s="190" customFormat="1" ht="18" customHeight="1">
      <c r="A29" s="114">
        <v>22</v>
      </c>
      <c r="B29" s="20" t="s">
        <v>107</v>
      </c>
      <c r="C29" s="21" t="s">
        <v>503</v>
      </c>
      <c r="D29" s="22">
        <v>38059</v>
      </c>
      <c r="E29" s="23" t="s">
        <v>39</v>
      </c>
      <c r="F29" s="23" t="s">
        <v>40</v>
      </c>
      <c r="G29" s="23"/>
      <c r="H29" s="187">
        <v>3.21</v>
      </c>
      <c r="I29" s="187">
        <v>2.88</v>
      </c>
      <c r="J29" s="187" t="s">
        <v>515</v>
      </c>
      <c r="K29" s="187"/>
      <c r="L29" s="187"/>
      <c r="M29" s="187"/>
      <c r="N29" s="187"/>
      <c r="O29" s="188">
        <f t="shared" si="0"/>
        <v>3.21</v>
      </c>
      <c r="P29" s="189"/>
      <c r="Q29" s="28" t="s">
        <v>178</v>
      </c>
    </row>
    <row r="30" spans="1:17" s="190" customFormat="1" ht="18" customHeight="1">
      <c r="A30" s="114">
        <v>23</v>
      </c>
      <c r="B30" s="20" t="s">
        <v>145</v>
      </c>
      <c r="C30" s="21" t="s">
        <v>509</v>
      </c>
      <c r="D30" s="22">
        <v>38718</v>
      </c>
      <c r="E30" s="23" t="s">
        <v>39</v>
      </c>
      <c r="F30" s="23" t="s">
        <v>40</v>
      </c>
      <c r="G30" s="23"/>
      <c r="H30" s="187">
        <v>2.95</v>
      </c>
      <c r="I30" s="187">
        <v>3.16</v>
      </c>
      <c r="J30" s="187">
        <v>3.01</v>
      </c>
      <c r="K30" s="187"/>
      <c r="L30" s="187"/>
      <c r="M30" s="187"/>
      <c r="N30" s="187"/>
      <c r="O30" s="188">
        <f t="shared" si="0"/>
        <v>3.16</v>
      </c>
      <c r="P30" s="189"/>
      <c r="Q30" s="28" t="s">
        <v>222</v>
      </c>
    </row>
    <row r="31" spans="1:17" ht="18" customHeight="1">
      <c r="A31" s="114">
        <v>24</v>
      </c>
      <c r="B31" s="20" t="s">
        <v>211</v>
      </c>
      <c r="C31" s="21" t="s">
        <v>395</v>
      </c>
      <c r="D31" s="22" t="s">
        <v>396</v>
      </c>
      <c r="E31" s="23" t="s">
        <v>39</v>
      </c>
      <c r="F31" s="23" t="s">
        <v>40</v>
      </c>
      <c r="G31" s="23"/>
      <c r="H31" s="187">
        <v>2.61</v>
      </c>
      <c r="I31" s="187">
        <v>3.05</v>
      </c>
      <c r="J31" s="187">
        <v>2.58</v>
      </c>
      <c r="K31" s="187"/>
      <c r="L31" s="187"/>
      <c r="M31" s="187"/>
      <c r="N31" s="187"/>
      <c r="O31" s="188">
        <f t="shared" si="0"/>
        <v>3.05</v>
      </c>
      <c r="P31" s="189"/>
      <c r="Q31" s="28" t="s">
        <v>394</v>
      </c>
    </row>
    <row r="32" spans="1:17" ht="18" customHeight="1">
      <c r="A32" s="114">
        <v>25</v>
      </c>
      <c r="B32" s="20" t="s">
        <v>154</v>
      </c>
      <c r="C32" s="21" t="s">
        <v>176</v>
      </c>
      <c r="D32" s="22" t="s">
        <v>483</v>
      </c>
      <c r="E32" s="23" t="s">
        <v>39</v>
      </c>
      <c r="F32" s="23" t="s">
        <v>40</v>
      </c>
      <c r="G32" s="23"/>
      <c r="H32" s="187" t="s">
        <v>515</v>
      </c>
      <c r="I32" s="187">
        <v>2.57</v>
      </c>
      <c r="J32" s="187">
        <v>2.83</v>
      </c>
      <c r="K32" s="187"/>
      <c r="L32" s="187"/>
      <c r="M32" s="187"/>
      <c r="N32" s="187"/>
      <c r="O32" s="188">
        <f t="shared" si="0"/>
        <v>2.83</v>
      </c>
      <c r="P32" s="189"/>
      <c r="Q32" s="28" t="s">
        <v>178</v>
      </c>
    </row>
    <row r="33" spans="1:18" ht="18" customHeight="1">
      <c r="A33" s="114">
        <v>26</v>
      </c>
      <c r="B33" s="20" t="s">
        <v>107</v>
      </c>
      <c r="C33" s="21" t="s">
        <v>276</v>
      </c>
      <c r="D33" s="22">
        <v>38654</v>
      </c>
      <c r="E33" s="23" t="s">
        <v>35</v>
      </c>
      <c r="F33" s="23" t="s">
        <v>36</v>
      </c>
      <c r="G33" s="23" t="s">
        <v>266</v>
      </c>
      <c r="H33" s="191">
        <v>2.47</v>
      </c>
      <c r="I33" s="191">
        <v>2.79</v>
      </c>
      <c r="J33" s="191">
        <v>2.81</v>
      </c>
      <c r="K33" s="191"/>
      <c r="L33" s="191"/>
      <c r="M33" s="191"/>
      <c r="N33" s="191"/>
      <c r="O33" s="188">
        <f t="shared" si="0"/>
        <v>2.81</v>
      </c>
      <c r="P33" s="189"/>
      <c r="Q33" s="28" t="s">
        <v>303</v>
      </c>
      <c r="R33" s="190"/>
    </row>
    <row r="34" spans="1:17" s="190" customFormat="1" ht="18" customHeight="1">
      <c r="A34" s="114">
        <v>27</v>
      </c>
      <c r="B34" s="20" t="s">
        <v>272</v>
      </c>
      <c r="C34" s="21" t="s">
        <v>273</v>
      </c>
      <c r="D34" s="22">
        <v>38417</v>
      </c>
      <c r="E34" s="23" t="s">
        <v>35</v>
      </c>
      <c r="F34" s="23" t="s">
        <v>36</v>
      </c>
      <c r="G34" s="23" t="s">
        <v>266</v>
      </c>
      <c r="H34" s="191" t="s">
        <v>515</v>
      </c>
      <c r="I34" s="191" t="s">
        <v>515</v>
      </c>
      <c r="J34" s="191">
        <v>2.71</v>
      </c>
      <c r="K34" s="191"/>
      <c r="L34" s="191"/>
      <c r="M34" s="191"/>
      <c r="N34" s="191"/>
      <c r="O34" s="188">
        <f t="shared" si="0"/>
        <v>2.71</v>
      </c>
      <c r="P34" s="189"/>
      <c r="Q34" s="28" t="s">
        <v>303</v>
      </c>
    </row>
    <row r="35" spans="1:18" s="190" customFormat="1" ht="18" customHeight="1">
      <c r="A35" s="114">
        <v>28</v>
      </c>
      <c r="B35" s="20" t="s">
        <v>453</v>
      </c>
      <c r="C35" s="21" t="s">
        <v>454</v>
      </c>
      <c r="D35" s="22" t="s">
        <v>455</v>
      </c>
      <c r="E35" s="23" t="s">
        <v>39</v>
      </c>
      <c r="F35" s="23" t="s">
        <v>40</v>
      </c>
      <c r="G35" s="23"/>
      <c r="H35" s="187">
        <v>2.59</v>
      </c>
      <c r="I35" s="187">
        <v>2.55</v>
      </c>
      <c r="J35" s="187" t="s">
        <v>515</v>
      </c>
      <c r="K35" s="187"/>
      <c r="L35" s="187"/>
      <c r="M35" s="187"/>
      <c r="N35" s="187"/>
      <c r="O35" s="188">
        <f t="shared" si="0"/>
        <v>2.59</v>
      </c>
      <c r="P35" s="189"/>
      <c r="Q35" s="28" t="s">
        <v>190</v>
      </c>
      <c r="R35" s="85"/>
    </row>
    <row r="36" spans="1:17" ht="18" customHeight="1">
      <c r="A36" s="114">
        <v>29</v>
      </c>
      <c r="B36" s="20" t="s">
        <v>117</v>
      </c>
      <c r="C36" s="21" t="s">
        <v>465</v>
      </c>
      <c r="D36" s="22" t="s">
        <v>466</v>
      </c>
      <c r="E36" s="23" t="s">
        <v>39</v>
      </c>
      <c r="F36" s="23" t="s">
        <v>40</v>
      </c>
      <c r="G36" s="23"/>
      <c r="H36" s="187" t="s">
        <v>515</v>
      </c>
      <c r="I36" s="187">
        <v>2.15</v>
      </c>
      <c r="J36" s="187">
        <v>1.96</v>
      </c>
      <c r="K36" s="187"/>
      <c r="L36" s="187"/>
      <c r="M36" s="187"/>
      <c r="N36" s="187"/>
      <c r="O36" s="188">
        <f t="shared" si="0"/>
        <v>2.15</v>
      </c>
      <c r="P36" s="189"/>
      <c r="Q36" s="28" t="s">
        <v>222</v>
      </c>
    </row>
  </sheetData>
  <sheetProtection/>
  <mergeCells count="1">
    <mergeCell ref="H6:N6"/>
  </mergeCells>
  <printOptions horizontalCentered="1"/>
  <pageMargins left="0.15694444444444444" right="0.15694444444444444" top="0.2361111111111111" bottom="0.15694444444444444" header="0.39305555555555555" footer="0.39305555555555555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9">
      <selection activeCell="A6" sqref="A6"/>
    </sheetView>
  </sheetViews>
  <sheetFormatPr defaultColWidth="9.140625" defaultRowHeight="12.75"/>
  <cols>
    <col min="1" max="1" width="5.28125" style="85" customWidth="1"/>
    <col min="2" max="2" width="10.421875" style="85" customWidth="1"/>
    <col min="3" max="3" width="12.7109375" style="85" bestFit="1" customWidth="1"/>
    <col min="4" max="4" width="10.7109375" style="92" customWidth="1"/>
    <col min="5" max="5" width="13.57421875" style="93" bestFit="1" customWidth="1"/>
    <col min="6" max="6" width="15.140625" style="93" bestFit="1" customWidth="1"/>
    <col min="7" max="7" width="13.421875" style="117" bestFit="1" customWidth="1"/>
    <col min="8" max="10" width="4.7109375" style="94" customWidth="1"/>
    <col min="11" max="11" width="3.8515625" style="94" hidden="1" customWidth="1"/>
    <col min="12" max="14" width="4.7109375" style="94" customWidth="1"/>
    <col min="15" max="15" width="8.140625" style="89" customWidth="1"/>
    <col min="16" max="16" width="5.7109375" style="89" customWidth="1"/>
    <col min="17" max="17" width="13.57421875" style="91" bestFit="1" customWidth="1"/>
    <col min="18" max="18" width="4.57421875" style="85" bestFit="1" customWidth="1"/>
    <col min="19" max="16384" width="9.140625" style="85" customWidth="1"/>
  </cols>
  <sheetData>
    <row r="1" spans="1:10" s="68" customFormat="1" ht="15.75">
      <c r="A1" s="8" t="s">
        <v>248</v>
      </c>
      <c r="C1" s="69"/>
      <c r="D1" s="70"/>
      <c r="E1" s="71"/>
      <c r="F1" s="71"/>
      <c r="G1" s="72"/>
      <c r="H1" s="73"/>
      <c r="I1" s="73"/>
      <c r="J1" s="74"/>
    </row>
    <row r="2" spans="1:11" s="68" customFormat="1" ht="15.75">
      <c r="A2" s="68" t="s">
        <v>249</v>
      </c>
      <c r="C2" s="69"/>
      <c r="D2" s="70"/>
      <c r="E2" s="71"/>
      <c r="F2" s="72"/>
      <c r="G2" s="72"/>
      <c r="H2" s="73"/>
      <c r="I2" s="73"/>
      <c r="J2" s="74"/>
      <c r="K2" s="74"/>
    </row>
    <row r="3" spans="1:16" s="91" customFormat="1" ht="12" customHeight="1">
      <c r="A3" s="85"/>
      <c r="B3" s="85"/>
      <c r="C3" s="86"/>
      <c r="D3" s="87"/>
      <c r="E3" s="88"/>
      <c r="F3" s="88"/>
      <c r="G3" s="88"/>
      <c r="H3" s="89"/>
      <c r="I3" s="90"/>
      <c r="J3" s="90"/>
      <c r="K3" s="90"/>
      <c r="L3" s="90"/>
      <c r="M3" s="90"/>
      <c r="N3" s="90"/>
      <c r="O3" s="90"/>
      <c r="P3" s="90"/>
    </row>
    <row r="4" spans="2:17" ht="12.75">
      <c r="B4" s="86"/>
      <c r="G4" s="93"/>
      <c r="I4" s="90"/>
      <c r="O4" s="94"/>
      <c r="P4" s="94"/>
      <c r="Q4" s="85"/>
    </row>
    <row r="5" spans="2:16" s="95" customFormat="1" ht="16.5" thickBot="1">
      <c r="B5" s="96" t="s">
        <v>93</v>
      </c>
      <c r="D5" s="97"/>
      <c r="E5" s="97" t="s">
        <v>94</v>
      </c>
      <c r="F5" s="98"/>
      <c r="G5" s="99"/>
      <c r="H5" s="100"/>
      <c r="I5" s="100"/>
      <c r="J5" s="100"/>
      <c r="K5" s="100"/>
      <c r="L5" s="100"/>
      <c r="M5" s="100"/>
      <c r="N5" s="100"/>
      <c r="O5" s="101"/>
      <c r="P5" s="101"/>
    </row>
    <row r="6" spans="4:16" s="91" customFormat="1" ht="18" customHeight="1" thickBot="1">
      <c r="D6" s="92"/>
      <c r="H6" s="206" t="s">
        <v>87</v>
      </c>
      <c r="I6" s="207"/>
      <c r="J6" s="207"/>
      <c r="K6" s="207"/>
      <c r="L6" s="207"/>
      <c r="M6" s="207"/>
      <c r="N6" s="208"/>
      <c r="O6" s="102"/>
      <c r="P6" s="102"/>
    </row>
    <row r="7" spans="1:17" s="113" customFormat="1" ht="18" customHeight="1" thickBot="1">
      <c r="A7" s="32" t="s">
        <v>514</v>
      </c>
      <c r="B7" s="103" t="s">
        <v>11</v>
      </c>
      <c r="C7" s="104" t="s">
        <v>12</v>
      </c>
      <c r="D7" s="105" t="s">
        <v>13</v>
      </c>
      <c r="E7" s="106" t="s">
        <v>14</v>
      </c>
      <c r="F7" s="107" t="s">
        <v>15</v>
      </c>
      <c r="G7" s="106" t="s">
        <v>16</v>
      </c>
      <c r="H7" s="108" t="s">
        <v>95</v>
      </c>
      <c r="I7" s="108">
        <v>2</v>
      </c>
      <c r="J7" s="108">
        <v>3</v>
      </c>
      <c r="K7" s="108" t="s">
        <v>77</v>
      </c>
      <c r="L7" s="109">
        <v>4</v>
      </c>
      <c r="M7" s="108">
        <v>5</v>
      </c>
      <c r="N7" s="110">
        <v>6</v>
      </c>
      <c r="O7" s="109" t="s">
        <v>25</v>
      </c>
      <c r="P7" s="111" t="s">
        <v>19</v>
      </c>
      <c r="Q7" s="112" t="s">
        <v>20</v>
      </c>
    </row>
    <row r="8" spans="1:17" ht="18" customHeight="1">
      <c r="A8" s="114">
        <v>1</v>
      </c>
      <c r="B8" t="s">
        <v>254</v>
      </c>
      <c r="C8" t="s">
        <v>253</v>
      </c>
      <c r="D8">
        <v>38142</v>
      </c>
      <c r="E8" t="s">
        <v>35</v>
      </c>
      <c r="F8" t="s">
        <v>36</v>
      </c>
      <c r="G8" t="s">
        <v>264</v>
      </c>
      <c r="H8" s="115">
        <v>4.21</v>
      </c>
      <c r="I8" s="115">
        <v>4.13</v>
      </c>
      <c r="J8" s="115">
        <v>4.19</v>
      </c>
      <c r="K8" s="115"/>
      <c r="L8" s="115">
        <v>2.75</v>
      </c>
      <c r="M8" s="115" t="s">
        <v>515</v>
      </c>
      <c r="N8" s="115">
        <v>4.32</v>
      </c>
      <c r="O8" s="182">
        <f aca="true" t="shared" si="0" ref="O8:O25">MAX(H8:N8)</f>
        <v>4.32</v>
      </c>
      <c r="P8" s="114" t="str">
        <f>IF(ISBLANK(O8),"",IF(O8&gt;=7.2,"KSM",IF(O8&gt;=6.7,"I A",IF(O8&gt;=6.2,"II A",IF(O8&gt;=5.6,"III A",IF(O8&gt;=5,"I JA",IF(O8&gt;=4.45,"II JA",IF(O8&gt;=4,"III JA"))))))))</f>
        <v>III JA</v>
      </c>
      <c r="Q8" t="s">
        <v>53</v>
      </c>
    </row>
    <row r="9" spans="1:17" ht="18" customHeight="1">
      <c r="A9" s="114">
        <v>2</v>
      </c>
      <c r="B9" t="s">
        <v>130</v>
      </c>
      <c r="C9" t="s">
        <v>131</v>
      </c>
      <c r="D9" t="s">
        <v>132</v>
      </c>
      <c r="E9" t="s">
        <v>45</v>
      </c>
      <c r="F9" t="s">
        <v>46</v>
      </c>
      <c r="G9"/>
      <c r="H9" s="115">
        <v>3.68</v>
      </c>
      <c r="I9" s="115">
        <v>3.63</v>
      </c>
      <c r="J9" s="115">
        <v>4.1</v>
      </c>
      <c r="K9" s="115"/>
      <c r="L9" s="115">
        <v>3.9</v>
      </c>
      <c r="M9" s="115" t="s">
        <v>515</v>
      </c>
      <c r="N9" s="115">
        <v>4.13</v>
      </c>
      <c r="O9" s="182">
        <f t="shared" si="0"/>
        <v>4.13</v>
      </c>
      <c r="P9" s="114" t="str">
        <f>IF(ISBLANK(O9),"",IF(O9&gt;=7.2,"KSM",IF(O9&gt;=6.7,"I A",IF(O9&gt;=6.2,"II A",IF(O9&gt;=5.6,"III A",IF(O9&gt;=5,"I JA",IF(O9&gt;=4.45,"II JA",IF(O9&gt;=4,"III JA"))))))))</f>
        <v>III JA</v>
      </c>
      <c r="Q9" t="s">
        <v>68</v>
      </c>
    </row>
    <row r="10" spans="1:17" ht="18" customHeight="1">
      <c r="A10" s="114">
        <v>3</v>
      </c>
      <c r="B10" t="s">
        <v>42</v>
      </c>
      <c r="C10" t="s">
        <v>43</v>
      </c>
      <c r="D10" t="s">
        <v>174</v>
      </c>
      <c r="E10" t="s">
        <v>39</v>
      </c>
      <c r="F10" t="s">
        <v>40</v>
      </c>
      <c r="G10"/>
      <c r="H10" s="115">
        <v>3.9</v>
      </c>
      <c r="I10" s="115">
        <v>4.12</v>
      </c>
      <c r="J10" s="115">
        <v>3.36</v>
      </c>
      <c r="K10" s="115"/>
      <c r="L10" s="115">
        <v>4</v>
      </c>
      <c r="M10" s="115" t="s">
        <v>515</v>
      </c>
      <c r="N10" s="115">
        <v>3.91</v>
      </c>
      <c r="O10" s="182">
        <f t="shared" si="0"/>
        <v>4.12</v>
      </c>
      <c r="P10" s="114" t="str">
        <f>IF(ISBLANK(O10),"",IF(O10&gt;=7.2,"KSM",IF(O10&gt;=6.7,"I A",IF(O10&gt;=6.2,"II A",IF(O10&gt;=5.6,"III A",IF(O10&gt;=5,"I JA",IF(O10&gt;=4.45,"II JA",IF(O10&gt;=4,"III JA"))))))))</f>
        <v>III JA</v>
      </c>
      <c r="Q10" t="s">
        <v>41</v>
      </c>
    </row>
    <row r="11" spans="1:17" ht="18" customHeight="1">
      <c r="A11" s="114">
        <v>4</v>
      </c>
      <c r="B11" t="s">
        <v>104</v>
      </c>
      <c r="C11" t="s">
        <v>196</v>
      </c>
      <c r="D11" t="s">
        <v>50</v>
      </c>
      <c r="E11" t="s">
        <v>45</v>
      </c>
      <c r="F11" t="s">
        <v>46</v>
      </c>
      <c r="G11" t="s">
        <v>51</v>
      </c>
      <c r="H11" s="115">
        <v>3.87</v>
      </c>
      <c r="I11" s="115">
        <v>3.68</v>
      </c>
      <c r="J11" s="115">
        <v>3.95</v>
      </c>
      <c r="K11" s="115"/>
      <c r="L11" s="115">
        <v>3.51</v>
      </c>
      <c r="M11" s="115">
        <v>3.97</v>
      </c>
      <c r="N11" s="115" t="s">
        <v>515</v>
      </c>
      <c r="O11" s="182">
        <f t="shared" si="0"/>
        <v>3.97</v>
      </c>
      <c r="P11" s="114"/>
      <c r="Q11" t="s">
        <v>52</v>
      </c>
    </row>
    <row r="12" spans="1:17" ht="18" customHeight="1">
      <c r="A12" s="114">
        <v>5</v>
      </c>
      <c r="B12" t="s">
        <v>257</v>
      </c>
      <c r="C12" t="s">
        <v>256</v>
      </c>
      <c r="D12">
        <v>38259</v>
      </c>
      <c r="E12" t="s">
        <v>35</v>
      </c>
      <c r="F12" t="s">
        <v>36</v>
      </c>
      <c r="G12" t="s">
        <v>264</v>
      </c>
      <c r="H12" s="115">
        <v>3.82</v>
      </c>
      <c r="I12" s="115">
        <v>3.95</v>
      </c>
      <c r="J12" s="115">
        <v>3.82</v>
      </c>
      <c r="K12" s="115"/>
      <c r="L12" s="115" t="s">
        <v>517</v>
      </c>
      <c r="M12" s="115" t="s">
        <v>517</v>
      </c>
      <c r="N12" s="115" t="s">
        <v>517</v>
      </c>
      <c r="O12" s="182">
        <f t="shared" si="0"/>
        <v>3.95</v>
      </c>
      <c r="P12" s="114"/>
      <c r="Q12" t="s">
        <v>53</v>
      </c>
    </row>
    <row r="13" spans="1:17" ht="18" customHeight="1">
      <c r="A13" s="114">
        <v>6</v>
      </c>
      <c r="B13" t="s">
        <v>548</v>
      </c>
      <c r="C13" t="s">
        <v>549</v>
      </c>
      <c r="D13">
        <v>38667</v>
      </c>
      <c r="E13" t="s">
        <v>39</v>
      </c>
      <c r="F13" t="s">
        <v>40</v>
      </c>
      <c r="G13"/>
      <c r="H13" s="116">
        <v>3.45</v>
      </c>
      <c r="I13" s="116">
        <v>3.8</v>
      </c>
      <c r="J13" s="116">
        <v>3.4</v>
      </c>
      <c r="K13" s="116"/>
      <c r="L13" s="116">
        <v>3.63</v>
      </c>
      <c r="M13" s="116">
        <v>3.95</v>
      </c>
      <c r="N13" s="183">
        <v>3.5</v>
      </c>
      <c r="O13" s="182">
        <f t="shared" si="0"/>
        <v>3.95</v>
      </c>
      <c r="P13" s="114"/>
      <c r="Q13" t="s">
        <v>44</v>
      </c>
    </row>
    <row r="14" spans="1:17" ht="18" customHeight="1">
      <c r="A14" s="114">
        <v>7</v>
      </c>
      <c r="B14" t="s">
        <v>179</v>
      </c>
      <c r="C14" t="s">
        <v>223</v>
      </c>
      <c r="D14" t="s">
        <v>116</v>
      </c>
      <c r="E14" t="s">
        <v>39</v>
      </c>
      <c r="F14" t="s">
        <v>40</v>
      </c>
      <c r="G14"/>
      <c r="H14" s="115" t="s">
        <v>515</v>
      </c>
      <c r="I14" s="115">
        <v>2.66</v>
      </c>
      <c r="J14" s="115">
        <v>3.77</v>
      </c>
      <c r="K14" s="115"/>
      <c r="L14" s="115">
        <v>3.91</v>
      </c>
      <c r="M14" s="115">
        <v>3.6</v>
      </c>
      <c r="N14" s="115">
        <v>3.72</v>
      </c>
      <c r="O14" s="182">
        <f t="shared" si="0"/>
        <v>3.91</v>
      </c>
      <c r="P14" s="114"/>
      <c r="Q14" t="s">
        <v>222</v>
      </c>
    </row>
    <row r="15" spans="1:18" ht="18" customHeight="1">
      <c r="A15" s="114">
        <v>8</v>
      </c>
      <c r="B15" t="s">
        <v>244</v>
      </c>
      <c r="C15" t="s">
        <v>281</v>
      </c>
      <c r="D15">
        <v>38186</v>
      </c>
      <c r="E15" t="s">
        <v>35</v>
      </c>
      <c r="F15" t="s">
        <v>36</v>
      </c>
      <c r="G15" t="s">
        <v>266</v>
      </c>
      <c r="H15" s="115">
        <v>3.63</v>
      </c>
      <c r="I15" s="115">
        <v>3.55</v>
      </c>
      <c r="J15" s="115" t="s">
        <v>515</v>
      </c>
      <c r="K15" s="115"/>
      <c r="L15" s="115">
        <v>3.43</v>
      </c>
      <c r="M15" s="115">
        <v>3.81</v>
      </c>
      <c r="N15" s="115">
        <v>3.71</v>
      </c>
      <c r="O15" s="182">
        <f t="shared" si="0"/>
        <v>3.81</v>
      </c>
      <c r="P15" s="114"/>
      <c r="Q15" t="s">
        <v>303</v>
      </c>
      <c r="R15" s="45"/>
    </row>
    <row r="16" spans="1:17" ht="17.25" customHeight="1">
      <c r="A16" s="114">
        <v>9</v>
      </c>
      <c r="B16" t="s">
        <v>103</v>
      </c>
      <c r="C16" t="s">
        <v>550</v>
      </c>
      <c r="D16">
        <v>38143</v>
      </c>
      <c r="E16" t="s">
        <v>39</v>
      </c>
      <c r="F16" t="s">
        <v>40</v>
      </c>
      <c r="G16"/>
      <c r="H16" s="116">
        <v>3.45</v>
      </c>
      <c r="I16" s="116">
        <v>3.17</v>
      </c>
      <c r="J16" s="116">
        <v>2.95</v>
      </c>
      <c r="K16" s="116"/>
      <c r="L16" s="116"/>
      <c r="M16" s="116"/>
      <c r="N16" s="183"/>
      <c r="O16" s="182">
        <f t="shared" si="0"/>
        <v>3.45</v>
      </c>
      <c r="P16" s="114"/>
      <c r="Q16" t="s">
        <v>44</v>
      </c>
    </row>
    <row r="17" spans="1:17" ht="18" customHeight="1">
      <c r="A17" s="114">
        <v>10</v>
      </c>
      <c r="B17" t="s">
        <v>102</v>
      </c>
      <c r="C17" t="s">
        <v>280</v>
      </c>
      <c r="D17">
        <v>38170</v>
      </c>
      <c r="E17" t="s">
        <v>35</v>
      </c>
      <c r="F17" t="s">
        <v>36</v>
      </c>
      <c r="G17" t="s">
        <v>266</v>
      </c>
      <c r="H17" s="115">
        <v>3.43</v>
      </c>
      <c r="I17" s="115">
        <v>2.95</v>
      </c>
      <c r="J17" s="115">
        <v>3.17</v>
      </c>
      <c r="K17" s="115"/>
      <c r="L17" s="115"/>
      <c r="M17" s="115"/>
      <c r="N17" s="115"/>
      <c r="O17" s="182">
        <f t="shared" si="0"/>
        <v>3.43</v>
      </c>
      <c r="P17" s="114"/>
      <c r="Q17" t="s">
        <v>303</v>
      </c>
    </row>
    <row r="18" spans="1:17" ht="18" customHeight="1">
      <c r="A18" s="114">
        <v>11</v>
      </c>
      <c r="B18" t="s">
        <v>130</v>
      </c>
      <c r="C18" t="s">
        <v>279</v>
      </c>
      <c r="D18">
        <v>38152</v>
      </c>
      <c r="E18" t="s">
        <v>35</v>
      </c>
      <c r="F18" t="s">
        <v>36</v>
      </c>
      <c r="G18" t="s">
        <v>266</v>
      </c>
      <c r="H18" s="115">
        <v>3.41</v>
      </c>
      <c r="I18" s="115" t="s">
        <v>515</v>
      </c>
      <c r="J18" s="115">
        <v>3.17</v>
      </c>
      <c r="K18" s="115"/>
      <c r="L18" s="115"/>
      <c r="M18" s="115"/>
      <c r="N18" s="115"/>
      <c r="O18" s="182">
        <f t="shared" si="0"/>
        <v>3.41</v>
      </c>
      <c r="P18" s="114"/>
      <c r="Q18" t="s">
        <v>303</v>
      </c>
    </row>
    <row r="19" spans="1:17" ht="18" customHeight="1">
      <c r="A19" s="114">
        <v>12</v>
      </c>
      <c r="B19" t="s">
        <v>182</v>
      </c>
      <c r="C19" t="s">
        <v>65</v>
      </c>
      <c r="D19">
        <v>38108</v>
      </c>
      <c r="E19" t="s">
        <v>39</v>
      </c>
      <c r="F19" t="s">
        <v>40</v>
      </c>
      <c r="G19"/>
      <c r="H19" s="116">
        <v>3.38</v>
      </c>
      <c r="I19" s="116">
        <v>3.05</v>
      </c>
      <c r="J19" s="116">
        <v>3.32</v>
      </c>
      <c r="K19" s="116"/>
      <c r="L19" s="116"/>
      <c r="M19" s="116"/>
      <c r="N19" s="183"/>
      <c r="O19" s="182">
        <f t="shared" si="0"/>
        <v>3.38</v>
      </c>
      <c r="P19" s="114"/>
      <c r="Q19" t="s">
        <v>178</v>
      </c>
    </row>
    <row r="20" spans="1:17" ht="18" customHeight="1">
      <c r="A20" s="114">
        <v>13</v>
      </c>
      <c r="B20" t="s">
        <v>28</v>
      </c>
      <c r="C20" t="s">
        <v>194</v>
      </c>
      <c r="D20" t="s">
        <v>195</v>
      </c>
      <c r="E20" t="s">
        <v>39</v>
      </c>
      <c r="F20" t="s">
        <v>40</v>
      </c>
      <c r="G20"/>
      <c r="H20" s="115">
        <v>3.34</v>
      </c>
      <c r="I20" s="115" t="s">
        <v>517</v>
      </c>
      <c r="J20" s="115" t="s">
        <v>517</v>
      </c>
      <c r="K20" s="115"/>
      <c r="L20" s="115"/>
      <c r="M20" s="115"/>
      <c r="N20" s="115"/>
      <c r="O20" s="182">
        <f t="shared" si="0"/>
        <v>3.34</v>
      </c>
      <c r="P20" s="114"/>
      <c r="Q20" t="s">
        <v>190</v>
      </c>
    </row>
    <row r="21" spans="1:17" ht="18" customHeight="1">
      <c r="A21" s="114">
        <v>14</v>
      </c>
      <c r="B21" t="s">
        <v>28</v>
      </c>
      <c r="C21" t="s">
        <v>484</v>
      </c>
      <c r="D21" t="s">
        <v>485</v>
      </c>
      <c r="E21" t="s">
        <v>39</v>
      </c>
      <c r="F21" t="s">
        <v>40</v>
      </c>
      <c r="G21"/>
      <c r="H21" s="115">
        <v>2.92</v>
      </c>
      <c r="I21" s="115">
        <v>3.08</v>
      </c>
      <c r="J21" s="115">
        <v>3.12</v>
      </c>
      <c r="K21" s="115"/>
      <c r="L21" s="115"/>
      <c r="M21" s="115"/>
      <c r="N21" s="115"/>
      <c r="O21" s="182">
        <f t="shared" si="0"/>
        <v>3.12</v>
      </c>
      <c r="P21" s="114"/>
      <c r="Q21" t="s">
        <v>178</v>
      </c>
    </row>
    <row r="22" spans="1:17" ht="18" customHeight="1">
      <c r="A22" s="114">
        <v>15</v>
      </c>
      <c r="B22" t="s">
        <v>33</v>
      </c>
      <c r="C22" t="s">
        <v>461</v>
      </c>
      <c r="D22" t="s">
        <v>462</v>
      </c>
      <c r="E22" t="s">
        <v>39</v>
      </c>
      <c r="F22" t="s">
        <v>40</v>
      </c>
      <c r="G22"/>
      <c r="H22" s="115">
        <v>2.96</v>
      </c>
      <c r="I22" s="115">
        <v>2.76</v>
      </c>
      <c r="J22" s="115">
        <v>2.25</v>
      </c>
      <c r="K22" s="115"/>
      <c r="L22" s="115"/>
      <c r="M22" s="115"/>
      <c r="N22" s="115"/>
      <c r="O22" s="182">
        <f t="shared" si="0"/>
        <v>2.96</v>
      </c>
      <c r="P22" s="114"/>
      <c r="Q22" t="s">
        <v>190</v>
      </c>
    </row>
    <row r="23" spans="1:17" ht="18" customHeight="1">
      <c r="A23" s="114">
        <v>16</v>
      </c>
      <c r="B23" t="s">
        <v>400</v>
      </c>
      <c r="C23" t="s">
        <v>477</v>
      </c>
      <c r="D23" t="s">
        <v>478</v>
      </c>
      <c r="E23" t="s">
        <v>39</v>
      </c>
      <c r="F23" t="s">
        <v>40</v>
      </c>
      <c r="G23"/>
      <c r="H23" s="115" t="s">
        <v>515</v>
      </c>
      <c r="I23" s="115" t="s">
        <v>515</v>
      </c>
      <c r="J23" s="115">
        <v>2.96</v>
      </c>
      <c r="K23" s="115"/>
      <c r="L23" s="115"/>
      <c r="M23" s="115"/>
      <c r="N23" s="115"/>
      <c r="O23" s="182">
        <f t="shared" si="0"/>
        <v>2.96</v>
      </c>
      <c r="P23" s="114"/>
      <c r="Q23" t="s">
        <v>178</v>
      </c>
    </row>
    <row r="24" spans="1:17" ht="18" customHeight="1">
      <c r="A24" s="114">
        <v>17</v>
      </c>
      <c r="B24" t="s">
        <v>74</v>
      </c>
      <c r="C24" t="s">
        <v>456</v>
      </c>
      <c r="D24" t="s">
        <v>457</v>
      </c>
      <c r="E24" t="s">
        <v>39</v>
      </c>
      <c r="F24" t="s">
        <v>40</v>
      </c>
      <c r="G24"/>
      <c r="H24" s="115" t="s">
        <v>515</v>
      </c>
      <c r="I24" s="115">
        <v>2.83</v>
      </c>
      <c r="J24" s="115">
        <v>2.62</v>
      </c>
      <c r="K24" s="115"/>
      <c r="L24" s="115"/>
      <c r="M24" s="115"/>
      <c r="N24" s="115"/>
      <c r="O24" s="182">
        <f t="shared" si="0"/>
        <v>2.83</v>
      </c>
      <c r="P24" s="114"/>
      <c r="Q24" t="s">
        <v>190</v>
      </c>
    </row>
    <row r="25" spans="1:17" ht="18" customHeight="1">
      <c r="A25" s="114">
        <v>18</v>
      </c>
      <c r="B25" t="s">
        <v>458</v>
      </c>
      <c r="C25" t="s">
        <v>459</v>
      </c>
      <c r="D25" t="s">
        <v>460</v>
      </c>
      <c r="E25" t="s">
        <v>39</v>
      </c>
      <c r="F25" t="s">
        <v>40</v>
      </c>
      <c r="G25"/>
      <c r="H25" s="115">
        <v>2.32</v>
      </c>
      <c r="I25" s="115">
        <v>1.97</v>
      </c>
      <c r="J25" s="115" t="s">
        <v>515</v>
      </c>
      <c r="K25" s="115"/>
      <c r="L25" s="115"/>
      <c r="M25" s="115"/>
      <c r="N25" s="115"/>
      <c r="O25" s="182">
        <f t="shared" si="0"/>
        <v>2.32</v>
      </c>
      <c r="P25" s="114"/>
      <c r="Q25" t="s">
        <v>190</v>
      </c>
    </row>
  </sheetData>
  <sheetProtection/>
  <mergeCells count="1">
    <mergeCell ref="H6:N6"/>
  </mergeCells>
  <printOptions horizontalCentered="1"/>
  <pageMargins left="0.15694444444444444" right="0.15694444444444444" top="0.2361111111111111" bottom="0.2361111111111111" header="0.15694444444444444" footer="0.19652777777777777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3" customWidth="1"/>
    <col min="2" max="2" width="12.8515625" style="3" customWidth="1"/>
    <col min="3" max="3" width="14.421875" style="3" customWidth="1"/>
    <col min="4" max="4" width="10.7109375" style="4" customWidth="1"/>
    <col min="5" max="5" width="13.57421875" style="5" bestFit="1" customWidth="1"/>
    <col min="6" max="6" width="15.140625" style="5" bestFit="1" customWidth="1"/>
    <col min="7" max="7" width="12.421875" style="6" bestFit="1" customWidth="1"/>
    <col min="8" max="9" width="4.7109375" style="7" customWidth="1"/>
    <col min="10" max="10" width="4.57421875" style="7" customWidth="1"/>
    <col min="11" max="11" width="3.8515625" style="7" hidden="1" customWidth="1"/>
    <col min="12" max="14" width="4.7109375" style="7" customWidth="1"/>
    <col min="15" max="15" width="8.140625" style="30" customWidth="1"/>
    <col min="16" max="16" width="6.421875" style="1" bestFit="1" customWidth="1"/>
    <col min="17" max="17" width="13.57421875" style="3" bestFit="1" customWidth="1"/>
    <col min="18" max="18" width="4.57421875" style="3" bestFit="1" customWidth="1"/>
    <col min="19" max="16384" width="9.140625" style="3" customWidth="1"/>
  </cols>
  <sheetData>
    <row r="1" spans="1:10" s="68" customFormat="1" ht="15.75">
      <c r="A1" s="8" t="s">
        <v>248</v>
      </c>
      <c r="C1" s="69"/>
      <c r="D1" s="70"/>
      <c r="E1" s="71"/>
      <c r="F1" s="71"/>
      <c r="G1" s="72"/>
      <c r="H1" s="73"/>
      <c r="I1" s="73"/>
      <c r="J1" s="74"/>
    </row>
    <row r="2" spans="1:11" s="68" customFormat="1" ht="15.75">
      <c r="A2" s="68" t="s">
        <v>249</v>
      </c>
      <c r="C2" s="69"/>
      <c r="D2" s="70"/>
      <c r="E2" s="71"/>
      <c r="F2" s="72"/>
      <c r="G2" s="72"/>
      <c r="H2" s="73"/>
      <c r="I2" s="73"/>
      <c r="J2" s="74"/>
      <c r="K2" s="74"/>
    </row>
    <row r="3" spans="1:15" s="1" customFormat="1" ht="12" customHeight="1">
      <c r="A3" s="3"/>
      <c r="B3" s="3"/>
      <c r="C3" s="9"/>
      <c r="D3" s="10"/>
      <c r="E3" s="11"/>
      <c r="F3" s="11"/>
      <c r="G3" s="11"/>
      <c r="H3" s="24"/>
      <c r="I3" s="36"/>
      <c r="J3" s="36"/>
      <c r="K3" s="36"/>
      <c r="L3" s="36"/>
      <c r="M3" s="36"/>
      <c r="N3" s="36"/>
      <c r="O3" s="37"/>
    </row>
    <row r="4" spans="2:16" ht="15.75">
      <c r="B4" s="9"/>
      <c r="E4" s="76" t="s">
        <v>96</v>
      </c>
      <c r="G4" s="5"/>
      <c r="I4" s="36"/>
      <c r="O4" s="38"/>
      <c r="P4" s="3"/>
    </row>
    <row r="5" spans="2:16" s="75" customFormat="1" ht="15.75">
      <c r="B5" s="68" t="s">
        <v>97</v>
      </c>
      <c r="D5" s="76"/>
      <c r="E5" s="76" t="s">
        <v>98</v>
      </c>
      <c r="F5" s="80"/>
      <c r="G5" s="118"/>
      <c r="H5" s="119"/>
      <c r="I5" s="119"/>
      <c r="J5" s="119"/>
      <c r="K5" s="119"/>
      <c r="L5" s="119"/>
      <c r="M5" s="119"/>
      <c r="N5" s="119"/>
      <c r="O5" s="74"/>
      <c r="P5" s="74"/>
    </row>
    <row r="6" spans="4:16" s="1" customFormat="1" ht="18" customHeight="1">
      <c r="D6" s="4"/>
      <c r="H6" s="209" t="s">
        <v>87</v>
      </c>
      <c r="I6" s="210"/>
      <c r="J6" s="210"/>
      <c r="K6" s="210"/>
      <c r="L6" s="210"/>
      <c r="M6" s="210"/>
      <c r="N6" s="211"/>
      <c r="O6" s="44"/>
      <c r="P6" s="44"/>
    </row>
    <row r="7" spans="1:17" s="2" customFormat="1" ht="18" customHeight="1">
      <c r="A7" s="32" t="s">
        <v>514</v>
      </c>
      <c r="B7" s="15" t="s">
        <v>11</v>
      </c>
      <c r="C7" s="16" t="s">
        <v>12</v>
      </c>
      <c r="D7" s="17" t="s">
        <v>13</v>
      </c>
      <c r="E7" s="18" t="s">
        <v>14</v>
      </c>
      <c r="F7" s="33" t="s">
        <v>15</v>
      </c>
      <c r="G7" s="18" t="s">
        <v>16</v>
      </c>
      <c r="H7" s="32">
        <v>1</v>
      </c>
      <c r="I7" s="39">
        <v>2</v>
      </c>
      <c r="J7" s="39">
        <v>3</v>
      </c>
      <c r="K7" s="39" t="s">
        <v>77</v>
      </c>
      <c r="L7" s="40">
        <v>4</v>
      </c>
      <c r="M7" s="39">
        <v>5</v>
      </c>
      <c r="N7" s="41">
        <v>6</v>
      </c>
      <c r="O7" s="40" t="s">
        <v>25</v>
      </c>
      <c r="P7" s="42" t="s">
        <v>19</v>
      </c>
      <c r="Q7" s="27" t="s">
        <v>20</v>
      </c>
    </row>
    <row r="8" spans="1:18" ht="18" customHeight="1">
      <c r="A8" s="34">
        <v>1</v>
      </c>
      <c r="B8" s="20" t="s">
        <v>135</v>
      </c>
      <c r="C8" s="21" t="s">
        <v>136</v>
      </c>
      <c r="D8" s="22">
        <v>38014</v>
      </c>
      <c r="E8" s="23" t="s">
        <v>137</v>
      </c>
      <c r="F8" s="23"/>
      <c r="G8" s="23" t="s">
        <v>137</v>
      </c>
      <c r="H8" s="35">
        <v>12.87</v>
      </c>
      <c r="I8" s="35">
        <v>12.21</v>
      </c>
      <c r="J8" s="35">
        <v>12.63</v>
      </c>
      <c r="K8" s="35"/>
      <c r="L8" s="35">
        <v>12.19</v>
      </c>
      <c r="M8" s="35">
        <v>12.39</v>
      </c>
      <c r="N8" s="35">
        <v>13.5</v>
      </c>
      <c r="O8" s="43">
        <f aca="true" t="shared" si="0" ref="O8:O15">MAX(H8:N8)</f>
        <v>13.5</v>
      </c>
      <c r="P8" s="79" t="str">
        <f aca="true" t="shared" si="1" ref="P8:P14">IF(ISBLANK(O8),"",IF(O8&gt;=9,"I JA",IF(O8&gt;=8,"II JA",IF(O8&gt;=7.1,"III JA"))))</f>
        <v>I JA</v>
      </c>
      <c r="Q8" s="28" t="s">
        <v>138</v>
      </c>
      <c r="R8" s="45"/>
    </row>
    <row r="9" spans="1:17" ht="18" customHeight="1">
      <c r="A9" s="34">
        <v>2</v>
      </c>
      <c r="B9" s="20" t="s">
        <v>375</v>
      </c>
      <c r="C9" s="21" t="s">
        <v>376</v>
      </c>
      <c r="D9" s="22">
        <v>38560</v>
      </c>
      <c r="E9" s="23" t="s">
        <v>137</v>
      </c>
      <c r="F9" s="23"/>
      <c r="G9" s="23" t="s">
        <v>137</v>
      </c>
      <c r="H9" s="35">
        <v>9.77</v>
      </c>
      <c r="I9" s="35">
        <v>9.22</v>
      </c>
      <c r="J9" s="35">
        <v>9.51</v>
      </c>
      <c r="K9" s="35"/>
      <c r="L9" s="35">
        <v>8.77</v>
      </c>
      <c r="M9" s="35">
        <v>8.89</v>
      </c>
      <c r="N9" s="35">
        <v>8.79</v>
      </c>
      <c r="O9" s="43">
        <f t="shared" si="0"/>
        <v>9.77</v>
      </c>
      <c r="P9" s="79" t="str">
        <f t="shared" si="1"/>
        <v>I JA</v>
      </c>
      <c r="Q9" s="28" t="s">
        <v>138</v>
      </c>
    </row>
    <row r="10" spans="1:17" ht="18" customHeight="1">
      <c r="A10" s="34">
        <v>3</v>
      </c>
      <c r="B10" s="20" t="s">
        <v>153</v>
      </c>
      <c r="C10" s="21" t="s">
        <v>405</v>
      </c>
      <c r="D10" s="22" t="s">
        <v>296</v>
      </c>
      <c r="E10" s="23" t="s">
        <v>39</v>
      </c>
      <c r="F10" s="23" t="s">
        <v>40</v>
      </c>
      <c r="G10" s="23"/>
      <c r="H10" s="35">
        <v>9</v>
      </c>
      <c r="I10" s="35">
        <v>8.48</v>
      </c>
      <c r="J10" s="35">
        <v>9.13</v>
      </c>
      <c r="K10" s="35"/>
      <c r="L10" s="35">
        <v>9.09</v>
      </c>
      <c r="M10" s="35">
        <v>7.01</v>
      </c>
      <c r="N10" s="35">
        <v>9.13</v>
      </c>
      <c r="O10" s="43">
        <f t="shared" si="0"/>
        <v>9.13</v>
      </c>
      <c r="P10" s="79" t="str">
        <f t="shared" si="1"/>
        <v>I JA</v>
      </c>
      <c r="Q10" s="28" t="s">
        <v>394</v>
      </c>
    </row>
    <row r="11" spans="1:17" s="29" customFormat="1" ht="18" customHeight="1">
      <c r="A11" s="34">
        <v>4</v>
      </c>
      <c r="B11" s="20" t="s">
        <v>117</v>
      </c>
      <c r="C11" s="21" t="s">
        <v>118</v>
      </c>
      <c r="D11" s="22" t="s">
        <v>119</v>
      </c>
      <c r="E11" s="23" t="s">
        <v>45</v>
      </c>
      <c r="F11" s="23" t="s">
        <v>46</v>
      </c>
      <c r="G11" s="23"/>
      <c r="H11" s="35">
        <v>7.65</v>
      </c>
      <c r="I11" s="35">
        <v>8.57</v>
      </c>
      <c r="J11" s="35">
        <v>8.43</v>
      </c>
      <c r="K11" s="35"/>
      <c r="L11" s="35">
        <v>8.87</v>
      </c>
      <c r="M11" s="35">
        <v>8.72</v>
      </c>
      <c r="N11" s="35">
        <v>7.42</v>
      </c>
      <c r="O11" s="43">
        <f t="shared" si="0"/>
        <v>8.87</v>
      </c>
      <c r="P11" s="79" t="str">
        <f t="shared" si="1"/>
        <v>II JA</v>
      </c>
      <c r="Q11" s="28" t="s">
        <v>68</v>
      </c>
    </row>
    <row r="12" spans="1:17" ht="18" customHeight="1">
      <c r="A12" s="34">
        <v>5</v>
      </c>
      <c r="B12" s="20" t="s">
        <v>148</v>
      </c>
      <c r="C12" s="21" t="s">
        <v>149</v>
      </c>
      <c r="D12" s="22">
        <v>38294</v>
      </c>
      <c r="E12" s="23" t="s">
        <v>35</v>
      </c>
      <c r="F12" s="23"/>
      <c r="G12" s="23" t="s">
        <v>55</v>
      </c>
      <c r="H12" s="35">
        <v>7.51</v>
      </c>
      <c r="I12" s="35">
        <v>7.5</v>
      </c>
      <c r="J12" s="35">
        <v>7.37</v>
      </c>
      <c r="K12" s="35"/>
      <c r="L12" s="35">
        <v>7.82</v>
      </c>
      <c r="M12" s="35">
        <v>7.8</v>
      </c>
      <c r="N12" s="35">
        <v>7.84</v>
      </c>
      <c r="O12" s="43">
        <f t="shared" si="0"/>
        <v>7.84</v>
      </c>
      <c r="P12" s="79" t="str">
        <f t="shared" si="1"/>
        <v>III JA</v>
      </c>
      <c r="Q12" s="28" t="s">
        <v>56</v>
      </c>
    </row>
    <row r="13" spans="1:17" ht="18" customHeight="1">
      <c r="A13" s="34">
        <v>6</v>
      </c>
      <c r="B13" s="20" t="s">
        <v>107</v>
      </c>
      <c r="C13" s="21" t="s">
        <v>157</v>
      </c>
      <c r="D13" s="22">
        <v>38264</v>
      </c>
      <c r="E13" s="23" t="s">
        <v>35</v>
      </c>
      <c r="F13" s="23"/>
      <c r="G13" s="23" t="s">
        <v>55</v>
      </c>
      <c r="H13" s="35">
        <v>7.18</v>
      </c>
      <c r="I13" s="35" t="s">
        <v>513</v>
      </c>
      <c r="J13" s="35">
        <v>7.59</v>
      </c>
      <c r="K13" s="35"/>
      <c r="L13" s="35">
        <v>7.76</v>
      </c>
      <c r="M13" s="35">
        <v>7.65</v>
      </c>
      <c r="N13" s="35">
        <v>7.75</v>
      </c>
      <c r="O13" s="43">
        <f t="shared" si="0"/>
        <v>7.76</v>
      </c>
      <c r="P13" s="79" t="str">
        <f t="shared" si="1"/>
        <v>III JA</v>
      </c>
      <c r="Q13" s="28" t="s">
        <v>56</v>
      </c>
    </row>
    <row r="14" spans="1:17" ht="18" customHeight="1">
      <c r="A14" s="34">
        <v>7</v>
      </c>
      <c r="B14" s="20" t="s">
        <v>155</v>
      </c>
      <c r="C14" s="21" t="s">
        <v>156</v>
      </c>
      <c r="D14" s="22">
        <v>38253</v>
      </c>
      <c r="E14" s="23" t="s">
        <v>35</v>
      </c>
      <c r="F14" s="23"/>
      <c r="G14" s="23" t="s">
        <v>55</v>
      </c>
      <c r="H14" s="35">
        <v>7.52</v>
      </c>
      <c r="I14" s="35">
        <v>7.58</v>
      </c>
      <c r="J14" s="35">
        <v>7.24</v>
      </c>
      <c r="K14" s="35"/>
      <c r="L14" s="35">
        <v>7.59</v>
      </c>
      <c r="M14" s="35">
        <v>6.92</v>
      </c>
      <c r="N14" s="35">
        <v>7.61</v>
      </c>
      <c r="O14" s="43">
        <f t="shared" si="0"/>
        <v>7.61</v>
      </c>
      <c r="P14" s="79" t="str">
        <f t="shared" si="1"/>
        <v>III JA</v>
      </c>
      <c r="Q14" s="28" t="s">
        <v>56</v>
      </c>
    </row>
    <row r="15" spans="1:17" ht="18" customHeight="1">
      <c r="A15" s="34">
        <v>8</v>
      </c>
      <c r="B15" s="20" t="s">
        <v>283</v>
      </c>
      <c r="C15" s="21" t="s">
        <v>421</v>
      </c>
      <c r="D15" s="22" t="s">
        <v>422</v>
      </c>
      <c r="E15" s="23" t="s">
        <v>39</v>
      </c>
      <c r="F15" s="23" t="s">
        <v>40</v>
      </c>
      <c r="G15" s="23"/>
      <c r="H15" s="35">
        <v>6.68</v>
      </c>
      <c r="I15" s="35">
        <v>6.87</v>
      </c>
      <c r="J15" s="35" t="s">
        <v>513</v>
      </c>
      <c r="K15" s="35"/>
      <c r="L15" s="35" t="s">
        <v>513</v>
      </c>
      <c r="M15" s="35">
        <v>6.85</v>
      </c>
      <c r="N15" s="35">
        <v>6.75</v>
      </c>
      <c r="O15" s="43">
        <f t="shared" si="0"/>
        <v>6.87</v>
      </c>
      <c r="P15" s="79"/>
      <c r="Q15" s="28" t="s">
        <v>165</v>
      </c>
    </row>
    <row r="17" ht="15.75">
      <c r="B17" s="68"/>
    </row>
  </sheetData>
  <sheetProtection/>
  <mergeCells count="1">
    <mergeCell ref="H6:N6"/>
  </mergeCells>
  <printOptions horizontalCentered="1"/>
  <pageMargins left="0.1597222222222222" right="0.15694444444444444" top="0.39305555555555555" bottom="0.39305555555555555" header="0.39305555555555555" footer="0.3930555555555555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3" customWidth="1"/>
    <col min="2" max="2" width="10.421875" style="3" customWidth="1"/>
    <col min="3" max="3" width="14.421875" style="3" customWidth="1"/>
    <col min="4" max="4" width="10.7109375" style="4" customWidth="1"/>
    <col min="5" max="5" width="13.57421875" style="5" bestFit="1" customWidth="1"/>
    <col min="6" max="6" width="15.140625" style="5" bestFit="1" customWidth="1"/>
    <col min="7" max="7" width="12.421875" style="6" bestFit="1" customWidth="1"/>
    <col min="8" max="9" width="4.7109375" style="7" customWidth="1"/>
    <col min="10" max="10" width="4.57421875" style="7" customWidth="1"/>
    <col min="11" max="11" width="3.8515625" style="7" hidden="1" customWidth="1"/>
    <col min="12" max="14" width="4.7109375" style="7" customWidth="1"/>
    <col min="15" max="15" width="8.140625" style="30" customWidth="1"/>
    <col min="16" max="16" width="5.28125" style="1" bestFit="1" customWidth="1"/>
    <col min="17" max="17" width="14.28125" style="3" bestFit="1" customWidth="1"/>
    <col min="18" max="16384" width="9.140625" style="3" customWidth="1"/>
  </cols>
  <sheetData>
    <row r="1" spans="1:10" s="68" customFormat="1" ht="15.75">
      <c r="A1" s="8" t="s">
        <v>248</v>
      </c>
      <c r="C1" s="69"/>
      <c r="D1" s="70"/>
      <c r="E1" s="71"/>
      <c r="F1" s="71"/>
      <c r="G1" s="72"/>
      <c r="H1" s="73"/>
      <c r="I1" s="73"/>
      <c r="J1" s="74"/>
    </row>
    <row r="2" spans="1:11" s="68" customFormat="1" ht="15.75">
      <c r="A2" s="68" t="s">
        <v>249</v>
      </c>
      <c r="C2" s="69"/>
      <c r="D2" s="70"/>
      <c r="E2" s="71"/>
      <c r="F2" s="72"/>
      <c r="G2" s="72"/>
      <c r="H2" s="73"/>
      <c r="I2" s="73"/>
      <c r="J2" s="74"/>
      <c r="K2" s="74"/>
    </row>
    <row r="3" spans="1:15" s="1" customFormat="1" ht="12" customHeight="1">
      <c r="A3" s="3"/>
      <c r="B3" s="3"/>
      <c r="C3" s="9"/>
      <c r="D3" s="10"/>
      <c r="E3" s="11"/>
      <c r="F3" s="11"/>
      <c r="G3" s="11"/>
      <c r="H3" s="24"/>
      <c r="I3" s="36"/>
      <c r="J3" s="36"/>
      <c r="K3" s="36"/>
      <c r="L3" s="36"/>
      <c r="M3" s="36"/>
      <c r="N3" s="36"/>
      <c r="O3" s="37"/>
    </row>
    <row r="4" spans="2:16" ht="12.75">
      <c r="B4" s="9"/>
      <c r="G4" s="5"/>
      <c r="I4" s="36"/>
      <c r="O4" s="38"/>
      <c r="P4" s="3"/>
    </row>
    <row r="5" spans="2:15" s="75" customFormat="1" ht="15.75">
      <c r="B5" s="68" t="s">
        <v>99</v>
      </c>
      <c r="D5" s="76"/>
      <c r="E5" s="76" t="s">
        <v>100</v>
      </c>
      <c r="F5" s="80"/>
      <c r="G5" s="118"/>
      <c r="H5" s="81"/>
      <c r="I5" s="81"/>
      <c r="J5" s="81"/>
      <c r="K5" s="81"/>
      <c r="L5" s="81"/>
      <c r="M5" s="81"/>
      <c r="N5" s="81"/>
      <c r="O5" s="74"/>
    </row>
    <row r="6" spans="5:14" ht="18" customHeight="1">
      <c r="E6" s="31"/>
      <c r="F6" s="31"/>
      <c r="G6" s="31"/>
      <c r="H6" s="212" t="s">
        <v>87</v>
      </c>
      <c r="I6" s="213"/>
      <c r="J6" s="213"/>
      <c r="K6" s="213"/>
      <c r="L6" s="213"/>
      <c r="M6" s="213"/>
      <c r="N6" s="214"/>
    </row>
    <row r="7" spans="1:17" s="2" customFormat="1" ht="18" customHeight="1">
      <c r="A7" s="32" t="s">
        <v>514</v>
      </c>
      <c r="B7" s="15" t="s">
        <v>11</v>
      </c>
      <c r="C7" s="16" t="s">
        <v>12</v>
      </c>
      <c r="D7" s="17" t="s">
        <v>13</v>
      </c>
      <c r="E7" s="18" t="s">
        <v>14</v>
      </c>
      <c r="F7" s="33" t="s">
        <v>15</v>
      </c>
      <c r="G7" s="18" t="s">
        <v>16</v>
      </c>
      <c r="H7" s="32">
        <v>1</v>
      </c>
      <c r="I7" s="39">
        <v>2</v>
      </c>
      <c r="J7" s="39">
        <v>3</v>
      </c>
      <c r="K7" s="39" t="s">
        <v>77</v>
      </c>
      <c r="L7" s="40">
        <v>4</v>
      </c>
      <c r="M7" s="39">
        <v>5</v>
      </c>
      <c r="N7" s="41">
        <v>6</v>
      </c>
      <c r="O7" s="40" t="s">
        <v>25</v>
      </c>
      <c r="P7" s="42" t="s">
        <v>19</v>
      </c>
      <c r="Q7" s="27" t="s">
        <v>20</v>
      </c>
    </row>
    <row r="8" spans="1:17" s="166" customFormat="1" ht="18" customHeight="1">
      <c r="A8" s="159">
        <v>1</v>
      </c>
      <c r="B8" s="160" t="s">
        <v>377</v>
      </c>
      <c r="C8" s="161" t="s">
        <v>378</v>
      </c>
      <c r="D8" s="162">
        <v>38103</v>
      </c>
      <c r="E8" s="163" t="s">
        <v>137</v>
      </c>
      <c r="F8" s="163"/>
      <c r="G8" s="163" t="s">
        <v>137</v>
      </c>
      <c r="H8" s="164">
        <v>9.86</v>
      </c>
      <c r="I8" s="164">
        <v>9.85</v>
      </c>
      <c r="J8" s="164" t="s">
        <v>513</v>
      </c>
      <c r="K8" s="164"/>
      <c r="L8" s="164">
        <v>10.32</v>
      </c>
      <c r="M8" s="164">
        <v>10.2</v>
      </c>
      <c r="N8" s="164">
        <v>10.02</v>
      </c>
      <c r="O8" s="158">
        <f aca="true" t="shared" si="0" ref="O8:O18">MAX(H8:N8)</f>
        <v>10.32</v>
      </c>
      <c r="P8" s="159" t="str">
        <f aca="true" t="shared" si="1" ref="P8:P18">IF(ISBLANK(O8),"",IF(O8&lt;9.5,"",IF(O8&gt;=14.3,"III A",IF(O8&gt;=12.2,"I JA",IF(O8&gt;=10.5,"II JA",IF(O8&gt;=9.5,"III JA"))))))</f>
        <v>III JA</v>
      </c>
      <c r="Q8" s="165" t="s">
        <v>138</v>
      </c>
    </row>
    <row r="9" spans="1:17" s="167" customFormat="1" ht="18" customHeight="1">
      <c r="A9" s="159">
        <v>2</v>
      </c>
      <c r="B9" s="160" t="s">
        <v>28</v>
      </c>
      <c r="C9" s="161" t="s">
        <v>161</v>
      </c>
      <c r="D9" s="162">
        <v>38318</v>
      </c>
      <c r="E9" s="163" t="s">
        <v>35</v>
      </c>
      <c r="F9" s="163"/>
      <c r="G9" s="163" t="s">
        <v>55</v>
      </c>
      <c r="H9" s="164">
        <v>8.41</v>
      </c>
      <c r="I9" s="164">
        <v>8.58</v>
      </c>
      <c r="J9" s="164">
        <v>8.6</v>
      </c>
      <c r="K9" s="164"/>
      <c r="L9" s="164">
        <v>8.85</v>
      </c>
      <c r="M9" s="164">
        <v>8.72</v>
      </c>
      <c r="N9" s="164">
        <v>8.32</v>
      </c>
      <c r="O9" s="158">
        <f t="shared" si="0"/>
        <v>8.85</v>
      </c>
      <c r="P9" s="159">
        <f t="shared" si="1"/>
      </c>
      <c r="Q9" s="165" t="s">
        <v>56</v>
      </c>
    </row>
    <row r="10" spans="1:17" s="166" customFormat="1" ht="18" customHeight="1">
      <c r="A10" s="159">
        <v>3</v>
      </c>
      <c r="B10" s="160" t="s">
        <v>307</v>
      </c>
      <c r="C10" s="161" t="s">
        <v>308</v>
      </c>
      <c r="D10" s="162" t="s">
        <v>309</v>
      </c>
      <c r="E10" s="163" t="s">
        <v>45</v>
      </c>
      <c r="F10" s="163" t="s">
        <v>46</v>
      </c>
      <c r="G10" s="163" t="s">
        <v>47</v>
      </c>
      <c r="H10" s="164">
        <v>8.01</v>
      </c>
      <c r="I10" s="164">
        <v>8.41</v>
      </c>
      <c r="J10" s="164">
        <v>7.81</v>
      </c>
      <c r="K10" s="164"/>
      <c r="L10" s="164" t="s">
        <v>513</v>
      </c>
      <c r="M10" s="164" t="s">
        <v>513</v>
      </c>
      <c r="N10" s="164" t="s">
        <v>513</v>
      </c>
      <c r="O10" s="158">
        <f t="shared" si="0"/>
        <v>8.41</v>
      </c>
      <c r="P10" s="159">
        <f t="shared" si="1"/>
      </c>
      <c r="Q10" s="165" t="s">
        <v>320</v>
      </c>
    </row>
    <row r="11" spans="1:17" s="166" customFormat="1" ht="18" customHeight="1">
      <c r="A11" s="159">
        <v>4</v>
      </c>
      <c r="B11" s="160" t="s">
        <v>146</v>
      </c>
      <c r="C11" s="161" t="s">
        <v>366</v>
      </c>
      <c r="D11" s="162">
        <v>38553</v>
      </c>
      <c r="E11" s="163" t="s">
        <v>236</v>
      </c>
      <c r="F11" s="163" t="s">
        <v>240</v>
      </c>
      <c r="G11" s="163"/>
      <c r="H11" s="164">
        <v>7.48</v>
      </c>
      <c r="I11" s="164">
        <v>6.75</v>
      </c>
      <c r="J11" s="164">
        <v>7.35</v>
      </c>
      <c r="K11" s="164"/>
      <c r="L11" s="164">
        <v>7.02</v>
      </c>
      <c r="M11" s="164">
        <v>7.48</v>
      </c>
      <c r="N11" s="164">
        <v>8.16</v>
      </c>
      <c r="O11" s="158">
        <f t="shared" si="0"/>
        <v>8.16</v>
      </c>
      <c r="P11" s="159">
        <f t="shared" si="1"/>
      </c>
      <c r="Q11" s="165" t="s">
        <v>365</v>
      </c>
    </row>
    <row r="12" spans="1:17" s="166" customFormat="1" ht="18" customHeight="1">
      <c r="A12" s="159">
        <v>5</v>
      </c>
      <c r="B12" s="160" t="s">
        <v>37</v>
      </c>
      <c r="C12" s="161" t="s">
        <v>369</v>
      </c>
      <c r="D12" s="162">
        <v>38222</v>
      </c>
      <c r="E12" s="163" t="s">
        <v>236</v>
      </c>
      <c r="F12" s="163" t="s">
        <v>240</v>
      </c>
      <c r="G12" s="163"/>
      <c r="H12" s="164">
        <v>7.65</v>
      </c>
      <c r="I12" s="164">
        <v>7.65</v>
      </c>
      <c r="J12" s="164">
        <v>7.77</v>
      </c>
      <c r="K12" s="164"/>
      <c r="L12" s="164" t="s">
        <v>513</v>
      </c>
      <c r="M12" s="164">
        <v>7.27</v>
      </c>
      <c r="N12" s="164">
        <v>7.64</v>
      </c>
      <c r="O12" s="158">
        <f t="shared" si="0"/>
        <v>7.77</v>
      </c>
      <c r="P12" s="159">
        <f t="shared" si="1"/>
      </c>
      <c r="Q12" s="165" t="s">
        <v>241</v>
      </c>
    </row>
    <row r="13" spans="1:17" s="166" customFormat="1" ht="18" customHeight="1">
      <c r="A13" s="159">
        <v>6</v>
      </c>
      <c r="B13" s="160" t="s">
        <v>130</v>
      </c>
      <c r="C13" s="161" t="s">
        <v>131</v>
      </c>
      <c r="D13" s="162" t="s">
        <v>132</v>
      </c>
      <c r="E13" s="163" t="s">
        <v>45</v>
      </c>
      <c r="F13" s="163" t="s">
        <v>46</v>
      </c>
      <c r="G13" s="163"/>
      <c r="H13" s="164">
        <v>7.72</v>
      </c>
      <c r="I13" s="164">
        <v>7.48</v>
      </c>
      <c r="J13" s="164" t="s">
        <v>513</v>
      </c>
      <c r="K13" s="164"/>
      <c r="L13" s="164">
        <v>7.5</v>
      </c>
      <c r="M13" s="164">
        <v>7.66</v>
      </c>
      <c r="N13" s="164">
        <v>7.7</v>
      </c>
      <c r="O13" s="158">
        <f t="shared" si="0"/>
        <v>7.72</v>
      </c>
      <c r="P13" s="159">
        <f t="shared" si="1"/>
      </c>
      <c r="Q13" s="165" t="s">
        <v>68</v>
      </c>
    </row>
    <row r="14" spans="1:17" s="166" customFormat="1" ht="18" customHeight="1">
      <c r="A14" s="159">
        <v>7</v>
      </c>
      <c r="B14" s="168" t="s">
        <v>226</v>
      </c>
      <c r="C14" s="169" t="s">
        <v>297</v>
      </c>
      <c r="D14" s="170" t="s">
        <v>298</v>
      </c>
      <c r="E14" s="171" t="s">
        <v>45</v>
      </c>
      <c r="F14" s="171" t="s">
        <v>46</v>
      </c>
      <c r="G14" s="171"/>
      <c r="H14" s="172">
        <v>6.84</v>
      </c>
      <c r="I14" s="172">
        <v>6.89</v>
      </c>
      <c r="J14" s="172">
        <v>7.08</v>
      </c>
      <c r="K14" s="172"/>
      <c r="L14" s="172">
        <v>6.49</v>
      </c>
      <c r="M14" s="172">
        <v>6.3</v>
      </c>
      <c r="N14" s="172">
        <v>6.57</v>
      </c>
      <c r="O14" s="173">
        <f t="shared" si="0"/>
        <v>7.08</v>
      </c>
      <c r="P14" s="159">
        <f t="shared" si="1"/>
      </c>
      <c r="Q14" s="174" t="s">
        <v>68</v>
      </c>
    </row>
    <row r="15" spans="1:17" s="166" customFormat="1" ht="18" customHeight="1">
      <c r="A15" s="159">
        <v>8</v>
      </c>
      <c r="B15" s="160" t="s">
        <v>310</v>
      </c>
      <c r="C15" s="161" t="s">
        <v>311</v>
      </c>
      <c r="D15" s="162" t="s">
        <v>312</v>
      </c>
      <c r="E15" s="163" t="s">
        <v>45</v>
      </c>
      <c r="F15" s="163" t="s">
        <v>46</v>
      </c>
      <c r="G15" s="163" t="s">
        <v>47</v>
      </c>
      <c r="H15" s="164">
        <v>5.83</v>
      </c>
      <c r="I15" s="164">
        <v>6.22</v>
      </c>
      <c r="J15" s="164">
        <v>5.67</v>
      </c>
      <c r="K15" s="164"/>
      <c r="L15" s="164">
        <v>5.99</v>
      </c>
      <c r="M15" s="164">
        <v>5.69</v>
      </c>
      <c r="N15" s="164">
        <v>5.92</v>
      </c>
      <c r="O15" s="158">
        <f t="shared" si="0"/>
        <v>6.22</v>
      </c>
      <c r="P15" s="159">
        <f t="shared" si="1"/>
      </c>
      <c r="Q15" s="165" t="s">
        <v>320</v>
      </c>
    </row>
    <row r="16" spans="1:17" s="166" customFormat="1" ht="18" customHeight="1">
      <c r="A16" s="159">
        <v>9</v>
      </c>
      <c r="B16" s="175" t="s">
        <v>144</v>
      </c>
      <c r="C16" s="176" t="s">
        <v>209</v>
      </c>
      <c r="D16" s="177" t="s">
        <v>210</v>
      </c>
      <c r="E16" s="178" t="s">
        <v>45</v>
      </c>
      <c r="F16" s="178" t="s">
        <v>46</v>
      </c>
      <c r="G16" s="178" t="s">
        <v>47</v>
      </c>
      <c r="H16" s="179">
        <v>6.08</v>
      </c>
      <c r="I16" s="179">
        <v>5.52</v>
      </c>
      <c r="J16" s="179">
        <v>5.95</v>
      </c>
      <c r="K16" s="179"/>
      <c r="L16" s="179"/>
      <c r="M16" s="179"/>
      <c r="N16" s="179"/>
      <c r="O16" s="180">
        <f t="shared" si="0"/>
        <v>6.08</v>
      </c>
      <c r="P16" s="159">
        <f t="shared" si="1"/>
      </c>
      <c r="Q16" s="181" t="s">
        <v>320</v>
      </c>
    </row>
    <row r="17" spans="1:17" s="166" customFormat="1" ht="18" customHeight="1">
      <c r="A17" s="159">
        <v>10</v>
      </c>
      <c r="B17" s="160" t="s">
        <v>343</v>
      </c>
      <c r="C17" s="161" t="s">
        <v>344</v>
      </c>
      <c r="D17" s="162" t="s">
        <v>345</v>
      </c>
      <c r="E17" s="163" t="s">
        <v>62</v>
      </c>
      <c r="F17" s="163" t="s">
        <v>231</v>
      </c>
      <c r="G17" s="163" t="s">
        <v>333</v>
      </c>
      <c r="H17" s="164">
        <v>5.5</v>
      </c>
      <c r="I17" s="164">
        <v>5.89</v>
      </c>
      <c r="J17" s="164">
        <v>5.91</v>
      </c>
      <c r="K17" s="164"/>
      <c r="L17" s="164"/>
      <c r="M17" s="164"/>
      <c r="N17" s="164"/>
      <c r="O17" s="158">
        <f t="shared" si="0"/>
        <v>5.91</v>
      </c>
      <c r="P17" s="159">
        <f t="shared" si="1"/>
      </c>
      <c r="Q17" s="165" t="s">
        <v>334</v>
      </c>
    </row>
    <row r="18" spans="1:17" s="166" customFormat="1" ht="18" customHeight="1">
      <c r="A18" s="159">
        <v>11</v>
      </c>
      <c r="B18" s="160" t="s">
        <v>458</v>
      </c>
      <c r="C18" s="161" t="s">
        <v>459</v>
      </c>
      <c r="D18" s="162" t="s">
        <v>460</v>
      </c>
      <c r="E18" s="163" t="s">
        <v>39</v>
      </c>
      <c r="F18" s="163" t="s">
        <v>40</v>
      </c>
      <c r="G18" s="163"/>
      <c r="H18" s="164">
        <v>3.2</v>
      </c>
      <c r="I18" s="164">
        <v>3.46</v>
      </c>
      <c r="J18" s="164" t="s">
        <v>513</v>
      </c>
      <c r="K18" s="164"/>
      <c r="L18" s="164"/>
      <c r="M18" s="164"/>
      <c r="N18" s="164"/>
      <c r="O18" s="158">
        <f t="shared" si="0"/>
        <v>3.46</v>
      </c>
      <c r="P18" s="159">
        <f t="shared" si="1"/>
      </c>
      <c r="Q18" s="165" t="s">
        <v>190</v>
      </c>
    </row>
  </sheetData>
  <sheetProtection/>
  <mergeCells count="1">
    <mergeCell ref="H6:N6"/>
  </mergeCells>
  <printOptions horizontalCentered="1"/>
  <pageMargins left="0.15694444444444444" right="0.15694444444444444" top="0.2361111111111111" bottom="0.15694444444444444" header="0.39305555555555555" footer="0.393055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3" customWidth="1"/>
    <col min="2" max="2" width="15.00390625" style="3" customWidth="1"/>
    <col min="3" max="3" width="15.421875" style="3" bestFit="1" customWidth="1"/>
    <col min="4" max="4" width="10.7109375" style="4" customWidth="1"/>
    <col min="5" max="5" width="15.00390625" style="5" customWidth="1"/>
    <col min="6" max="6" width="15.140625" style="5" bestFit="1" customWidth="1"/>
    <col min="7" max="7" width="15.7109375" style="5" bestFit="1" customWidth="1"/>
    <col min="8" max="8" width="8.140625" style="7" customWidth="1"/>
    <col min="9" max="9" width="20.8515625" style="1" bestFit="1" customWidth="1"/>
    <col min="10" max="16384" width="9.140625" style="3" customWidth="1"/>
  </cols>
  <sheetData>
    <row r="1" spans="1:8" s="68" customFormat="1" ht="15.75">
      <c r="A1" s="8" t="s">
        <v>248</v>
      </c>
      <c r="C1" s="69"/>
      <c r="D1" s="70"/>
      <c r="E1" s="71"/>
      <c r="F1" s="71"/>
      <c r="G1" s="72"/>
      <c r="H1" s="73"/>
    </row>
    <row r="2" spans="1:9" s="68" customFormat="1" ht="15.75">
      <c r="A2" s="68" t="s">
        <v>249</v>
      </c>
      <c r="C2" s="69"/>
      <c r="D2" s="70"/>
      <c r="E2" s="71"/>
      <c r="F2" s="72"/>
      <c r="G2" s="72"/>
      <c r="H2" s="73"/>
      <c r="I2" s="74"/>
    </row>
    <row r="3" spans="1:9" s="1" customFormat="1" ht="12" customHeight="1">
      <c r="A3" s="3"/>
      <c r="B3" s="3"/>
      <c r="C3" s="9"/>
      <c r="D3" s="10"/>
      <c r="E3" s="11"/>
      <c r="F3" s="11"/>
      <c r="G3" s="11"/>
      <c r="H3" s="24"/>
      <c r="I3" s="25"/>
    </row>
    <row r="4" ht="12.75">
      <c r="B4" s="9"/>
    </row>
    <row r="5" spans="2:9" s="75" customFormat="1" ht="15.75">
      <c r="B5" s="68" t="s">
        <v>8</v>
      </c>
      <c r="C5" s="68"/>
      <c r="D5" s="10"/>
      <c r="E5" s="76" t="s">
        <v>9</v>
      </c>
      <c r="F5" s="12"/>
      <c r="G5" s="5"/>
      <c r="H5" s="7"/>
      <c r="I5" s="1"/>
    </row>
    <row r="6" spans="2:6" ht="13.5" thickBot="1">
      <c r="B6" s="9">
        <v>1</v>
      </c>
      <c r="C6" s="9" t="s">
        <v>512</v>
      </c>
      <c r="D6" s="10"/>
      <c r="E6" s="12"/>
      <c r="F6" s="12"/>
    </row>
    <row r="7" spans="1:9" s="2" customFormat="1" ht="18" customHeight="1" thickBot="1">
      <c r="A7" s="13" t="s">
        <v>10</v>
      </c>
      <c r="B7" s="15" t="s">
        <v>11</v>
      </c>
      <c r="C7" s="16" t="s">
        <v>12</v>
      </c>
      <c r="D7" s="17" t="s">
        <v>13</v>
      </c>
      <c r="E7" s="18" t="s">
        <v>14</v>
      </c>
      <c r="F7" s="18" t="s">
        <v>15</v>
      </c>
      <c r="G7" s="18" t="s">
        <v>16</v>
      </c>
      <c r="H7" s="26" t="s">
        <v>17</v>
      </c>
      <c r="I7" s="27" t="s">
        <v>20</v>
      </c>
    </row>
    <row r="8" spans="1:9" ht="18" customHeight="1">
      <c r="A8" s="51">
        <v>1</v>
      </c>
      <c r="B8" s="20" t="s">
        <v>200</v>
      </c>
      <c r="C8" s="21" t="s">
        <v>276</v>
      </c>
      <c r="D8" s="22">
        <v>37993</v>
      </c>
      <c r="E8" s="23" t="s">
        <v>35</v>
      </c>
      <c r="F8" s="23" t="s">
        <v>36</v>
      </c>
      <c r="G8" s="23" t="s">
        <v>266</v>
      </c>
      <c r="H8" s="43">
        <v>11.05</v>
      </c>
      <c r="I8" s="28" t="s">
        <v>303</v>
      </c>
    </row>
    <row r="9" spans="1:9" s="29" customFormat="1" ht="18" customHeight="1">
      <c r="A9" s="51">
        <v>2</v>
      </c>
      <c r="B9" s="20" t="s">
        <v>107</v>
      </c>
      <c r="C9" s="21" t="s">
        <v>108</v>
      </c>
      <c r="D9" s="22">
        <v>38013</v>
      </c>
      <c r="E9" s="23" t="s">
        <v>39</v>
      </c>
      <c r="F9" s="23" t="s">
        <v>40</v>
      </c>
      <c r="G9" s="23"/>
      <c r="H9" s="55" t="s">
        <v>521</v>
      </c>
      <c r="I9" s="28" t="s">
        <v>394</v>
      </c>
    </row>
    <row r="10" spans="1:9" s="29" customFormat="1" ht="18" customHeight="1">
      <c r="A10" s="51">
        <v>3</v>
      </c>
      <c r="B10" s="20" t="s">
        <v>263</v>
      </c>
      <c r="C10" s="21" t="s">
        <v>128</v>
      </c>
      <c r="D10" s="22">
        <v>38028</v>
      </c>
      <c r="E10" s="23" t="s">
        <v>35</v>
      </c>
      <c r="F10" s="23" t="s">
        <v>36</v>
      </c>
      <c r="G10" s="23" t="s">
        <v>264</v>
      </c>
      <c r="H10" s="77">
        <v>9.78</v>
      </c>
      <c r="I10" s="28" t="s">
        <v>53</v>
      </c>
    </row>
    <row r="11" spans="1:9" s="29" customFormat="1" ht="18" customHeight="1">
      <c r="A11" s="51">
        <v>4</v>
      </c>
      <c r="B11" s="20" t="s">
        <v>380</v>
      </c>
      <c r="C11" s="21" t="s">
        <v>381</v>
      </c>
      <c r="D11" s="22">
        <v>38049</v>
      </c>
      <c r="E11" s="23" t="s">
        <v>137</v>
      </c>
      <c r="F11" s="23"/>
      <c r="G11" s="23" t="s">
        <v>137</v>
      </c>
      <c r="H11" s="43">
        <v>9.03</v>
      </c>
      <c r="I11" s="28" t="s">
        <v>138</v>
      </c>
    </row>
    <row r="12" spans="1:9" s="29" customFormat="1" ht="18" customHeight="1">
      <c r="A12" s="51">
        <v>5</v>
      </c>
      <c r="B12" s="20" t="s">
        <v>262</v>
      </c>
      <c r="C12" s="21" t="s">
        <v>261</v>
      </c>
      <c r="D12" s="22">
        <v>38062</v>
      </c>
      <c r="E12" s="23" t="s">
        <v>35</v>
      </c>
      <c r="F12" s="23" t="s">
        <v>36</v>
      </c>
      <c r="G12" s="23" t="s">
        <v>264</v>
      </c>
      <c r="H12" s="43">
        <v>9.63</v>
      </c>
      <c r="I12" s="28" t="s">
        <v>53</v>
      </c>
    </row>
    <row r="13" spans="1:9" s="29" customFormat="1" ht="18" customHeight="1">
      <c r="A13" s="51">
        <v>6</v>
      </c>
      <c r="B13" s="20" t="s">
        <v>147</v>
      </c>
      <c r="C13" s="21" t="s">
        <v>239</v>
      </c>
      <c r="D13" s="22">
        <v>38084</v>
      </c>
      <c r="E13" s="23" t="s">
        <v>30</v>
      </c>
      <c r="F13" s="23" t="s">
        <v>31</v>
      </c>
      <c r="G13" s="23"/>
      <c r="H13" s="43">
        <v>9.2</v>
      </c>
      <c r="I13" s="28" t="s">
        <v>32</v>
      </c>
    </row>
    <row r="14" spans="2:6" ht="13.5" thickBot="1">
      <c r="B14" s="9">
        <v>2</v>
      </c>
      <c r="C14" s="9" t="s">
        <v>512</v>
      </c>
      <c r="D14" s="10"/>
      <c r="E14" s="12"/>
      <c r="F14" s="12"/>
    </row>
    <row r="15" spans="1:9" s="2" customFormat="1" ht="18" customHeight="1" thickBot="1">
      <c r="A15" s="13" t="s">
        <v>10</v>
      </c>
      <c r="B15" s="15" t="s">
        <v>11</v>
      </c>
      <c r="C15" s="16" t="s">
        <v>12</v>
      </c>
      <c r="D15" s="17" t="s">
        <v>13</v>
      </c>
      <c r="E15" s="18" t="s">
        <v>14</v>
      </c>
      <c r="F15" s="18" t="s">
        <v>15</v>
      </c>
      <c r="G15" s="18" t="s">
        <v>16</v>
      </c>
      <c r="H15" s="26" t="s">
        <v>17</v>
      </c>
      <c r="I15" s="27" t="s">
        <v>20</v>
      </c>
    </row>
    <row r="16" spans="1:9" ht="18" customHeight="1">
      <c r="A16" s="51">
        <v>1</v>
      </c>
      <c r="B16" s="20" t="s">
        <v>109</v>
      </c>
      <c r="C16" s="21" t="s">
        <v>506</v>
      </c>
      <c r="D16" s="22">
        <v>38103</v>
      </c>
      <c r="E16" s="23" t="s">
        <v>39</v>
      </c>
      <c r="F16" s="23" t="s">
        <v>40</v>
      </c>
      <c r="G16" s="23"/>
      <c r="H16" s="43">
        <v>9.45</v>
      </c>
      <c r="I16" s="28" t="s">
        <v>505</v>
      </c>
    </row>
    <row r="17" spans="1:9" s="29" customFormat="1" ht="18" customHeight="1">
      <c r="A17" s="51">
        <v>2</v>
      </c>
      <c r="B17" s="20" t="s">
        <v>220</v>
      </c>
      <c r="C17" s="21" t="s">
        <v>245</v>
      </c>
      <c r="D17" s="22">
        <v>38111</v>
      </c>
      <c r="E17" s="23" t="s">
        <v>35</v>
      </c>
      <c r="F17" s="23" t="s">
        <v>36</v>
      </c>
      <c r="G17" s="23" t="s">
        <v>264</v>
      </c>
      <c r="H17" s="77">
        <v>10.21</v>
      </c>
      <c r="I17" s="28" t="s">
        <v>53</v>
      </c>
    </row>
    <row r="18" spans="1:9" s="29" customFormat="1" ht="18" customHeight="1">
      <c r="A18" s="51">
        <v>3</v>
      </c>
      <c r="B18" s="20" t="s">
        <v>211</v>
      </c>
      <c r="C18" s="21" t="s">
        <v>368</v>
      </c>
      <c r="D18" s="22">
        <v>38124</v>
      </c>
      <c r="E18" s="23" t="s">
        <v>236</v>
      </c>
      <c r="F18" s="23" t="s">
        <v>240</v>
      </c>
      <c r="G18" s="23"/>
      <c r="H18" s="77" t="s">
        <v>521</v>
      </c>
      <c r="I18" s="28" t="s">
        <v>365</v>
      </c>
    </row>
    <row r="19" spans="1:9" s="29" customFormat="1" ht="18" customHeight="1">
      <c r="A19" s="51">
        <v>4</v>
      </c>
      <c r="B19" s="20" t="s">
        <v>106</v>
      </c>
      <c r="C19" s="21" t="s">
        <v>282</v>
      </c>
      <c r="D19" s="22">
        <v>38211</v>
      </c>
      <c r="E19" s="23" t="s">
        <v>35</v>
      </c>
      <c r="F19" s="23" t="s">
        <v>36</v>
      </c>
      <c r="G19" s="23" t="s">
        <v>266</v>
      </c>
      <c r="H19" s="77">
        <v>10.52</v>
      </c>
      <c r="I19" s="28" t="s">
        <v>303</v>
      </c>
    </row>
    <row r="20" spans="1:9" s="29" customFormat="1" ht="18" customHeight="1">
      <c r="A20" s="51">
        <v>5</v>
      </c>
      <c r="B20" s="20" t="s">
        <v>107</v>
      </c>
      <c r="C20" s="21" t="s">
        <v>157</v>
      </c>
      <c r="D20" s="22">
        <v>38264</v>
      </c>
      <c r="E20" s="23" t="s">
        <v>35</v>
      </c>
      <c r="F20" s="23"/>
      <c r="G20" s="23" t="s">
        <v>55</v>
      </c>
      <c r="H20" s="77">
        <v>10.22</v>
      </c>
      <c r="I20" s="28" t="s">
        <v>56</v>
      </c>
    </row>
    <row r="21" spans="1:9" s="29" customFormat="1" ht="18" customHeight="1">
      <c r="A21" s="51">
        <v>6</v>
      </c>
      <c r="B21" s="20" t="s">
        <v>270</v>
      </c>
      <c r="C21" s="21" t="s">
        <v>271</v>
      </c>
      <c r="D21" s="22">
        <v>38391</v>
      </c>
      <c r="E21" s="23" t="s">
        <v>35</v>
      </c>
      <c r="F21" s="23" t="s">
        <v>36</v>
      </c>
      <c r="G21" s="23" t="s">
        <v>266</v>
      </c>
      <c r="H21" s="55">
        <v>9.7</v>
      </c>
      <c r="I21" s="28" t="s">
        <v>303</v>
      </c>
    </row>
    <row r="22" spans="2:6" ht="13.5" thickBot="1">
      <c r="B22" s="9">
        <v>3</v>
      </c>
      <c r="C22" s="9" t="s">
        <v>512</v>
      </c>
      <c r="D22" s="10"/>
      <c r="E22" s="12"/>
      <c r="F22" s="12"/>
    </row>
    <row r="23" spans="1:9" s="2" customFormat="1" ht="18" customHeight="1" thickBot="1">
      <c r="A23" s="13" t="s">
        <v>10</v>
      </c>
      <c r="B23" s="15" t="s">
        <v>11</v>
      </c>
      <c r="C23" s="16" t="s">
        <v>12</v>
      </c>
      <c r="D23" s="17" t="s">
        <v>13</v>
      </c>
      <c r="E23" s="18" t="s">
        <v>14</v>
      </c>
      <c r="F23" s="18" t="s">
        <v>15</v>
      </c>
      <c r="G23" s="18" t="s">
        <v>16</v>
      </c>
      <c r="H23" s="26" t="s">
        <v>17</v>
      </c>
      <c r="I23" s="27" t="s">
        <v>20</v>
      </c>
    </row>
    <row r="24" spans="1:9" ht="18" customHeight="1">
      <c r="A24" s="51">
        <v>1</v>
      </c>
      <c r="B24" s="20" t="s">
        <v>274</v>
      </c>
      <c r="C24" s="21" t="s">
        <v>275</v>
      </c>
      <c r="D24" s="22">
        <v>38426</v>
      </c>
      <c r="E24" s="23" t="s">
        <v>35</v>
      </c>
      <c r="F24" s="23" t="s">
        <v>36</v>
      </c>
      <c r="G24" s="23" t="s">
        <v>266</v>
      </c>
      <c r="H24" s="77">
        <v>9.38</v>
      </c>
      <c r="I24" s="28" t="s">
        <v>303</v>
      </c>
    </row>
    <row r="25" spans="1:9" ht="18" customHeight="1">
      <c r="A25" s="51">
        <v>2</v>
      </c>
      <c r="B25" s="20" t="s">
        <v>109</v>
      </c>
      <c r="C25" s="21" t="s">
        <v>152</v>
      </c>
      <c r="D25" s="22">
        <v>38435</v>
      </c>
      <c r="E25" s="23" t="s">
        <v>35</v>
      </c>
      <c r="F25" s="23"/>
      <c r="G25" s="23" t="s">
        <v>55</v>
      </c>
      <c r="H25" s="43">
        <v>10.39</v>
      </c>
      <c r="I25" s="28" t="s">
        <v>56</v>
      </c>
    </row>
    <row r="26" spans="1:9" ht="18" customHeight="1">
      <c r="A26" s="51">
        <v>3</v>
      </c>
      <c r="B26" s="20" t="s">
        <v>270</v>
      </c>
      <c r="C26" s="21" t="s">
        <v>278</v>
      </c>
      <c r="D26" s="22">
        <v>38452</v>
      </c>
      <c r="E26" s="23" t="s">
        <v>35</v>
      </c>
      <c r="F26" s="23" t="s">
        <v>36</v>
      </c>
      <c r="G26" s="23" t="s">
        <v>266</v>
      </c>
      <c r="H26" s="55">
        <v>10.5</v>
      </c>
      <c r="I26" s="28" t="s">
        <v>303</v>
      </c>
    </row>
    <row r="27" spans="1:9" ht="18" customHeight="1">
      <c r="A27" s="51">
        <v>4</v>
      </c>
      <c r="B27" s="20" t="s">
        <v>272</v>
      </c>
      <c r="C27" s="21" t="s">
        <v>371</v>
      </c>
      <c r="D27" s="22">
        <v>38576</v>
      </c>
      <c r="E27" s="23" t="s">
        <v>236</v>
      </c>
      <c r="F27" s="23" t="s">
        <v>240</v>
      </c>
      <c r="G27" s="23"/>
      <c r="H27" s="78">
        <v>10.93</v>
      </c>
      <c r="I27" s="28" t="s">
        <v>241</v>
      </c>
    </row>
    <row r="28" spans="1:9" ht="18" customHeight="1">
      <c r="A28" s="51">
        <v>5</v>
      </c>
      <c r="B28" s="20" t="s">
        <v>373</v>
      </c>
      <c r="C28" s="21" t="s">
        <v>374</v>
      </c>
      <c r="D28" s="22">
        <v>38718</v>
      </c>
      <c r="E28" s="23" t="s">
        <v>236</v>
      </c>
      <c r="F28" s="23" t="s">
        <v>240</v>
      </c>
      <c r="G28" s="23"/>
      <c r="H28" s="43">
        <v>10.8</v>
      </c>
      <c r="I28" s="28" t="s">
        <v>241</v>
      </c>
    </row>
    <row r="29" spans="1:9" ht="18" customHeight="1">
      <c r="A29" s="51">
        <v>6</v>
      </c>
      <c r="B29" s="20" t="s">
        <v>145</v>
      </c>
      <c r="C29" s="21" t="s">
        <v>509</v>
      </c>
      <c r="D29" s="22">
        <v>38718</v>
      </c>
      <c r="E29" s="23" t="s">
        <v>39</v>
      </c>
      <c r="F29" s="23" t="s">
        <v>40</v>
      </c>
      <c r="G29" s="23"/>
      <c r="H29" s="43" t="s">
        <v>521</v>
      </c>
      <c r="I29" s="28" t="s">
        <v>222</v>
      </c>
    </row>
    <row r="30" spans="2:6" ht="13.5" thickBot="1">
      <c r="B30" s="9">
        <v>4</v>
      </c>
      <c r="C30" s="9" t="s">
        <v>512</v>
      </c>
      <c r="D30" s="10"/>
      <c r="E30" s="12"/>
      <c r="F30" s="12"/>
    </row>
    <row r="31" spans="1:9" s="2" customFormat="1" ht="18" customHeight="1" thickBot="1">
      <c r="A31" s="13" t="s">
        <v>10</v>
      </c>
      <c r="B31" s="15" t="s">
        <v>11</v>
      </c>
      <c r="C31" s="16" t="s">
        <v>12</v>
      </c>
      <c r="D31" s="17" t="s">
        <v>13</v>
      </c>
      <c r="E31" s="18" t="s">
        <v>14</v>
      </c>
      <c r="F31" s="18" t="s">
        <v>15</v>
      </c>
      <c r="G31" s="18" t="s">
        <v>16</v>
      </c>
      <c r="H31" s="26" t="s">
        <v>17</v>
      </c>
      <c r="I31" s="27" t="s">
        <v>20</v>
      </c>
    </row>
    <row r="32" spans="1:9" ht="18" customHeight="1">
      <c r="A32" s="51">
        <v>1</v>
      </c>
      <c r="B32" s="20" t="s">
        <v>204</v>
      </c>
      <c r="C32" s="21" t="s">
        <v>205</v>
      </c>
      <c r="D32" s="22" t="s">
        <v>206</v>
      </c>
      <c r="E32" s="23" t="s">
        <v>45</v>
      </c>
      <c r="F32" s="23" t="s">
        <v>46</v>
      </c>
      <c r="G32" s="23" t="s">
        <v>47</v>
      </c>
      <c r="H32" s="43">
        <v>9.87</v>
      </c>
      <c r="I32" s="28" t="s">
        <v>320</v>
      </c>
    </row>
    <row r="33" spans="1:9" ht="18" customHeight="1">
      <c r="A33" s="51">
        <v>2</v>
      </c>
      <c r="B33" s="20" t="s">
        <v>109</v>
      </c>
      <c r="C33" s="21" t="s">
        <v>110</v>
      </c>
      <c r="D33" s="22" t="s">
        <v>403</v>
      </c>
      <c r="E33" s="23" t="s">
        <v>39</v>
      </c>
      <c r="F33" s="23" t="s">
        <v>40</v>
      </c>
      <c r="G33" s="23"/>
      <c r="H33" s="43">
        <v>9.11</v>
      </c>
      <c r="I33" s="28" t="s">
        <v>394</v>
      </c>
    </row>
    <row r="34" spans="1:9" s="29" customFormat="1" ht="18" customHeight="1">
      <c r="A34" s="51">
        <v>3</v>
      </c>
      <c r="B34" s="20" t="s">
        <v>486</v>
      </c>
      <c r="C34" s="21" t="s">
        <v>487</v>
      </c>
      <c r="D34" s="22" t="s">
        <v>403</v>
      </c>
      <c r="E34" s="23" t="s">
        <v>39</v>
      </c>
      <c r="F34" s="23" t="s">
        <v>40</v>
      </c>
      <c r="G34" s="23"/>
      <c r="H34" s="43">
        <v>9.51</v>
      </c>
      <c r="I34" s="28" t="s">
        <v>394</v>
      </c>
    </row>
    <row r="35" spans="1:9" ht="18" customHeight="1">
      <c r="A35" s="51">
        <v>4</v>
      </c>
      <c r="B35" s="20" t="s">
        <v>489</v>
      </c>
      <c r="C35" s="21" t="s">
        <v>490</v>
      </c>
      <c r="D35" s="22" t="s">
        <v>286</v>
      </c>
      <c r="E35" s="23" t="s">
        <v>39</v>
      </c>
      <c r="F35" s="23" t="s">
        <v>40</v>
      </c>
      <c r="G35" s="23"/>
      <c r="H35" s="43">
        <v>10.92</v>
      </c>
      <c r="I35" s="28" t="s">
        <v>394</v>
      </c>
    </row>
    <row r="36" spans="1:9" ht="18" customHeight="1">
      <c r="A36" s="51">
        <v>5</v>
      </c>
      <c r="B36" s="20" t="s">
        <v>287</v>
      </c>
      <c r="C36" s="21" t="s">
        <v>288</v>
      </c>
      <c r="D36" s="22" t="s">
        <v>230</v>
      </c>
      <c r="E36" s="23" t="s">
        <v>45</v>
      </c>
      <c r="F36" s="23" t="s">
        <v>46</v>
      </c>
      <c r="G36" s="23" t="s">
        <v>51</v>
      </c>
      <c r="H36" s="55" t="s">
        <v>521</v>
      </c>
      <c r="I36" s="28" t="s">
        <v>52</v>
      </c>
    </row>
    <row r="37" spans="1:9" ht="18" customHeight="1">
      <c r="A37" s="51">
        <v>6</v>
      </c>
      <c r="B37" s="20" t="s">
        <v>304</v>
      </c>
      <c r="C37" s="21" t="s">
        <v>301</v>
      </c>
      <c r="D37" s="22" t="s">
        <v>302</v>
      </c>
      <c r="E37" s="23" t="s">
        <v>45</v>
      </c>
      <c r="F37" s="23" t="s">
        <v>46</v>
      </c>
      <c r="G37" s="23"/>
      <c r="H37" s="77">
        <v>9.45</v>
      </c>
      <c r="I37" s="28" t="s">
        <v>68</v>
      </c>
    </row>
    <row r="38" spans="2:6" ht="13.5" thickBot="1">
      <c r="B38" s="9">
        <v>5</v>
      </c>
      <c r="C38" s="9" t="s">
        <v>512</v>
      </c>
      <c r="D38" s="10"/>
      <c r="E38" s="12"/>
      <c r="F38" s="12"/>
    </row>
    <row r="39" spans="1:9" s="2" customFormat="1" ht="18" customHeight="1" thickBot="1">
      <c r="A39" s="13" t="s">
        <v>10</v>
      </c>
      <c r="B39" s="15" t="s">
        <v>11</v>
      </c>
      <c r="C39" s="16" t="s">
        <v>12</v>
      </c>
      <c r="D39" s="17" t="s">
        <v>13</v>
      </c>
      <c r="E39" s="18" t="s">
        <v>14</v>
      </c>
      <c r="F39" s="18" t="s">
        <v>15</v>
      </c>
      <c r="G39" s="18" t="s">
        <v>16</v>
      </c>
      <c r="H39" s="26" t="s">
        <v>17</v>
      </c>
      <c r="I39" s="27" t="s">
        <v>20</v>
      </c>
    </row>
    <row r="40" spans="1:9" ht="18" customHeight="1">
      <c r="A40" s="51">
        <v>1</v>
      </c>
      <c r="B40" s="20" t="s">
        <v>124</v>
      </c>
      <c r="C40" s="21" t="s">
        <v>501</v>
      </c>
      <c r="D40" s="22" t="s">
        <v>502</v>
      </c>
      <c r="E40" s="23" t="s">
        <v>39</v>
      </c>
      <c r="F40" s="23" t="s">
        <v>40</v>
      </c>
      <c r="G40" s="23"/>
      <c r="H40" s="43" t="s">
        <v>521</v>
      </c>
      <c r="I40" s="28" t="s">
        <v>44</v>
      </c>
    </row>
    <row r="41" spans="1:9" ht="18" customHeight="1">
      <c r="A41" s="51">
        <v>2</v>
      </c>
      <c r="B41" s="20" t="s">
        <v>415</v>
      </c>
      <c r="C41" s="21" t="s">
        <v>416</v>
      </c>
      <c r="D41" s="22" t="s">
        <v>417</v>
      </c>
      <c r="E41" s="23" t="s">
        <v>39</v>
      </c>
      <c r="F41" s="23" t="s">
        <v>40</v>
      </c>
      <c r="G41" s="23"/>
      <c r="H41" s="43">
        <v>9.03</v>
      </c>
      <c r="I41" s="28" t="s">
        <v>165</v>
      </c>
    </row>
    <row r="42" spans="1:9" ht="18" customHeight="1">
      <c r="A42" s="51">
        <v>3</v>
      </c>
      <c r="B42" s="20" t="s">
        <v>124</v>
      </c>
      <c r="C42" s="21" t="s">
        <v>522</v>
      </c>
      <c r="D42" s="22" t="s">
        <v>488</v>
      </c>
      <c r="E42" s="23" t="s">
        <v>39</v>
      </c>
      <c r="F42" s="23" t="s">
        <v>40</v>
      </c>
      <c r="G42" s="23"/>
      <c r="H42" s="43">
        <v>10.6</v>
      </c>
      <c r="I42" s="28" t="s">
        <v>394</v>
      </c>
    </row>
    <row r="43" spans="1:9" ht="18" customHeight="1">
      <c r="A43" s="51">
        <v>4</v>
      </c>
      <c r="B43" s="20" t="s">
        <v>127</v>
      </c>
      <c r="C43" s="21" t="s">
        <v>128</v>
      </c>
      <c r="D43" s="22" t="s">
        <v>129</v>
      </c>
      <c r="E43" s="23" t="s">
        <v>45</v>
      </c>
      <c r="F43" s="23" t="s">
        <v>46</v>
      </c>
      <c r="G43" s="23"/>
      <c r="H43" s="77">
        <v>9.37</v>
      </c>
      <c r="I43" s="28" t="s">
        <v>68</v>
      </c>
    </row>
    <row r="44" spans="1:9" ht="18" customHeight="1">
      <c r="A44" s="51">
        <v>5</v>
      </c>
      <c r="B44" s="20" t="s">
        <v>188</v>
      </c>
      <c r="C44" s="21" t="s">
        <v>338</v>
      </c>
      <c r="D44" s="22" t="s">
        <v>339</v>
      </c>
      <c r="E44" s="23" t="s">
        <v>62</v>
      </c>
      <c r="F44" s="23" t="s">
        <v>231</v>
      </c>
      <c r="G44" s="23" t="s">
        <v>333</v>
      </c>
      <c r="H44" s="78">
        <v>11.14</v>
      </c>
      <c r="I44" s="28" t="s">
        <v>334</v>
      </c>
    </row>
    <row r="45" spans="1:9" ht="18" customHeight="1">
      <c r="A45" s="51">
        <v>6</v>
      </c>
      <c r="B45" s="20" t="s">
        <v>423</v>
      </c>
      <c r="C45" s="21" t="s">
        <v>424</v>
      </c>
      <c r="D45" s="22" t="s">
        <v>425</v>
      </c>
      <c r="E45" s="23" t="s">
        <v>39</v>
      </c>
      <c r="F45" s="23" t="s">
        <v>40</v>
      </c>
      <c r="G45" s="23"/>
      <c r="H45" s="43" t="s">
        <v>521</v>
      </c>
      <c r="I45" s="28" t="s">
        <v>165</v>
      </c>
    </row>
    <row r="46" spans="2:6" ht="13.5" thickBot="1">
      <c r="B46" s="9">
        <v>6</v>
      </c>
      <c r="C46" s="9" t="s">
        <v>512</v>
      </c>
      <c r="D46" s="10"/>
      <c r="E46" s="12"/>
      <c r="F46" s="12"/>
    </row>
    <row r="47" spans="1:9" s="2" customFormat="1" ht="18" customHeight="1" thickBot="1">
      <c r="A47" s="13" t="s">
        <v>10</v>
      </c>
      <c r="B47" s="15" t="s">
        <v>11</v>
      </c>
      <c r="C47" s="16" t="s">
        <v>12</v>
      </c>
      <c r="D47" s="17" t="s">
        <v>13</v>
      </c>
      <c r="E47" s="18" t="s">
        <v>14</v>
      </c>
      <c r="F47" s="18" t="s">
        <v>15</v>
      </c>
      <c r="G47" s="18" t="s">
        <v>16</v>
      </c>
      <c r="H47" s="26" t="s">
        <v>17</v>
      </c>
      <c r="I47" s="27" t="s">
        <v>20</v>
      </c>
    </row>
    <row r="48" spans="1:9" ht="18" customHeight="1">
      <c r="A48" s="51">
        <v>1</v>
      </c>
      <c r="B48" s="20" t="s">
        <v>479</v>
      </c>
      <c r="C48" s="21" t="s">
        <v>480</v>
      </c>
      <c r="D48" s="22" t="s">
        <v>481</v>
      </c>
      <c r="E48" s="23" t="s">
        <v>39</v>
      </c>
      <c r="F48" s="23" t="s">
        <v>40</v>
      </c>
      <c r="G48" s="23"/>
      <c r="H48" s="43">
        <v>11.33</v>
      </c>
      <c r="I48" s="28" t="s">
        <v>178</v>
      </c>
    </row>
    <row r="49" spans="1:9" ht="18" customHeight="1">
      <c r="A49" s="51">
        <v>2</v>
      </c>
      <c r="B49" s="20" t="s">
        <v>107</v>
      </c>
      <c r="C49" s="21" t="s">
        <v>440</v>
      </c>
      <c r="D49" s="22" t="s">
        <v>441</v>
      </c>
      <c r="E49" s="23" t="s">
        <v>39</v>
      </c>
      <c r="F49" s="23" t="s">
        <v>40</v>
      </c>
      <c r="G49" s="23"/>
      <c r="H49" s="43" t="s">
        <v>521</v>
      </c>
      <c r="I49" s="28" t="s">
        <v>165</v>
      </c>
    </row>
    <row r="50" spans="1:9" ht="18" customHeight="1">
      <c r="A50" s="51">
        <v>3</v>
      </c>
      <c r="B50" s="20" t="s">
        <v>112</v>
      </c>
      <c r="C50" s="21" t="s">
        <v>113</v>
      </c>
      <c r="D50" s="22" t="s">
        <v>406</v>
      </c>
      <c r="E50" s="23" t="s">
        <v>39</v>
      </c>
      <c r="F50" s="23" t="s">
        <v>40</v>
      </c>
      <c r="G50" s="23"/>
      <c r="H50" s="43" t="s">
        <v>521</v>
      </c>
      <c r="I50" s="28" t="s">
        <v>394</v>
      </c>
    </row>
    <row r="51" spans="1:9" ht="18" customHeight="1">
      <c r="A51" s="51">
        <v>4</v>
      </c>
      <c r="B51" s="20" t="s">
        <v>407</v>
      </c>
      <c r="C51" s="21" t="s">
        <v>113</v>
      </c>
      <c r="D51" s="22" t="s">
        <v>406</v>
      </c>
      <c r="E51" s="23" t="s">
        <v>39</v>
      </c>
      <c r="F51" s="23" t="s">
        <v>40</v>
      </c>
      <c r="G51" s="23"/>
      <c r="H51" s="43" t="s">
        <v>521</v>
      </c>
      <c r="I51" s="28" t="s">
        <v>394</v>
      </c>
    </row>
    <row r="52" spans="1:9" ht="18" customHeight="1">
      <c r="A52" s="51">
        <v>5</v>
      </c>
      <c r="B52" s="20" t="s">
        <v>497</v>
      </c>
      <c r="C52" s="21" t="s">
        <v>498</v>
      </c>
      <c r="D52" s="22" t="s">
        <v>499</v>
      </c>
      <c r="E52" s="23" t="s">
        <v>39</v>
      </c>
      <c r="F52" s="23" t="s">
        <v>40</v>
      </c>
      <c r="G52" s="23"/>
      <c r="H52" s="43" t="s">
        <v>521</v>
      </c>
      <c r="I52" s="28" t="s">
        <v>44</v>
      </c>
    </row>
    <row r="53" spans="1:9" ht="18" customHeight="1">
      <c r="A53" s="51">
        <v>6</v>
      </c>
      <c r="B53" s="20" t="s">
        <v>500</v>
      </c>
      <c r="C53" s="21" t="s">
        <v>498</v>
      </c>
      <c r="D53" s="22" t="s">
        <v>499</v>
      </c>
      <c r="E53" s="23" t="s">
        <v>39</v>
      </c>
      <c r="F53" s="23" t="s">
        <v>40</v>
      </c>
      <c r="G53" s="23"/>
      <c r="H53" s="43" t="s">
        <v>521</v>
      </c>
      <c r="I53" s="28" t="s">
        <v>44</v>
      </c>
    </row>
    <row r="54" spans="2:6" ht="13.5" thickBot="1">
      <c r="B54" s="9">
        <v>7</v>
      </c>
      <c r="C54" s="9" t="s">
        <v>512</v>
      </c>
      <c r="D54" s="10"/>
      <c r="E54" s="12"/>
      <c r="F54" s="12"/>
    </row>
    <row r="55" spans="1:9" s="2" customFormat="1" ht="18" customHeight="1" thickBot="1">
      <c r="A55" s="13" t="s">
        <v>10</v>
      </c>
      <c r="B55" s="15" t="s">
        <v>11</v>
      </c>
      <c r="C55" s="16" t="s">
        <v>12</v>
      </c>
      <c r="D55" s="17" t="s">
        <v>13</v>
      </c>
      <c r="E55" s="18" t="s">
        <v>14</v>
      </c>
      <c r="F55" s="18" t="s">
        <v>15</v>
      </c>
      <c r="G55" s="18" t="s">
        <v>16</v>
      </c>
      <c r="H55" s="26" t="s">
        <v>17</v>
      </c>
      <c r="I55" s="27" t="s">
        <v>20</v>
      </c>
    </row>
    <row r="56" spans="1:9" ht="18" customHeight="1">
      <c r="A56" s="51">
        <v>1</v>
      </c>
      <c r="B56" s="20" t="s">
        <v>472</v>
      </c>
      <c r="C56" s="21" t="s">
        <v>473</v>
      </c>
      <c r="D56" s="22" t="s">
        <v>474</v>
      </c>
      <c r="E56" s="23" t="s">
        <v>39</v>
      </c>
      <c r="F56" s="23" t="s">
        <v>40</v>
      </c>
      <c r="G56" s="23"/>
      <c r="H56" s="43">
        <v>9.33</v>
      </c>
      <c r="I56" s="28" t="s">
        <v>178</v>
      </c>
    </row>
    <row r="57" spans="1:9" ht="18" customHeight="1">
      <c r="A57" s="51">
        <v>2</v>
      </c>
      <c r="B57" s="20" t="s">
        <v>199</v>
      </c>
      <c r="C57" s="21" t="s">
        <v>468</v>
      </c>
      <c r="D57" s="22" t="s">
        <v>469</v>
      </c>
      <c r="E57" s="23" t="s">
        <v>39</v>
      </c>
      <c r="F57" s="23" t="s">
        <v>40</v>
      </c>
      <c r="G57" s="23"/>
      <c r="H57" s="43">
        <v>10.35</v>
      </c>
      <c r="I57" s="28" t="s">
        <v>222</v>
      </c>
    </row>
    <row r="58" spans="1:9" ht="18" customHeight="1">
      <c r="A58" s="51">
        <v>3</v>
      </c>
      <c r="B58" s="20" t="s">
        <v>117</v>
      </c>
      <c r="C58" s="21" t="s">
        <v>408</v>
      </c>
      <c r="D58" s="22" t="s">
        <v>409</v>
      </c>
      <c r="E58" s="23" t="s">
        <v>39</v>
      </c>
      <c r="F58" s="23" t="s">
        <v>40</v>
      </c>
      <c r="G58" s="23"/>
      <c r="H58" s="43" t="s">
        <v>521</v>
      </c>
      <c r="I58" s="28" t="s">
        <v>394</v>
      </c>
    </row>
    <row r="59" spans="1:9" ht="18" customHeight="1">
      <c r="A59" s="51">
        <v>4</v>
      </c>
      <c r="B59" s="20" t="s">
        <v>145</v>
      </c>
      <c r="C59" s="21" t="s">
        <v>438</v>
      </c>
      <c r="D59" s="22" t="s">
        <v>439</v>
      </c>
      <c r="E59" s="23" t="s">
        <v>39</v>
      </c>
      <c r="F59" s="23" t="s">
        <v>40</v>
      </c>
      <c r="G59" s="23"/>
      <c r="H59" s="43">
        <v>10.97</v>
      </c>
      <c r="I59" s="28" t="s">
        <v>165</v>
      </c>
    </row>
    <row r="60" spans="1:9" ht="18" customHeight="1">
      <c r="A60" s="51">
        <v>5</v>
      </c>
      <c r="B60" s="20" t="s">
        <v>380</v>
      </c>
      <c r="C60" s="21" t="s">
        <v>413</v>
      </c>
      <c r="D60" s="22" t="s">
        <v>414</v>
      </c>
      <c r="E60" s="23" t="s">
        <v>39</v>
      </c>
      <c r="F60" s="23" t="s">
        <v>40</v>
      </c>
      <c r="G60" s="23"/>
      <c r="H60" s="43">
        <v>9.41</v>
      </c>
      <c r="I60" s="28" t="s">
        <v>165</v>
      </c>
    </row>
    <row r="61" spans="1:9" ht="18" customHeight="1">
      <c r="A61" s="51">
        <v>6</v>
      </c>
      <c r="B61" s="20" t="s">
        <v>450</v>
      </c>
      <c r="C61" s="21" t="s">
        <v>451</v>
      </c>
      <c r="D61" s="22" t="s">
        <v>452</v>
      </c>
      <c r="E61" s="23" t="s">
        <v>39</v>
      </c>
      <c r="F61" s="23" t="s">
        <v>40</v>
      </c>
      <c r="G61" s="23"/>
      <c r="H61" s="43">
        <v>9.85</v>
      </c>
      <c r="I61" s="28" t="s">
        <v>190</v>
      </c>
    </row>
    <row r="62" spans="2:6" ht="13.5" thickBot="1">
      <c r="B62" s="9">
        <v>8</v>
      </c>
      <c r="C62" s="9" t="s">
        <v>512</v>
      </c>
      <c r="D62" s="10"/>
      <c r="E62" s="12"/>
      <c r="F62" s="12"/>
    </row>
    <row r="63" spans="1:9" s="2" customFormat="1" ht="18" customHeight="1" thickBot="1">
      <c r="A63" s="13" t="s">
        <v>10</v>
      </c>
      <c r="B63" s="15" t="s">
        <v>11</v>
      </c>
      <c r="C63" s="16" t="s">
        <v>12</v>
      </c>
      <c r="D63" s="17" t="s">
        <v>13</v>
      </c>
      <c r="E63" s="18" t="s">
        <v>14</v>
      </c>
      <c r="F63" s="18" t="s">
        <v>15</v>
      </c>
      <c r="G63" s="18" t="s">
        <v>16</v>
      </c>
      <c r="H63" s="26" t="s">
        <v>17</v>
      </c>
      <c r="I63" s="27" t="s">
        <v>20</v>
      </c>
    </row>
    <row r="64" spans="1:9" ht="18" customHeight="1">
      <c r="A64" s="51">
        <v>1</v>
      </c>
      <c r="B64" s="20" t="s">
        <v>191</v>
      </c>
      <c r="C64" s="21" t="s">
        <v>192</v>
      </c>
      <c r="D64" s="22" t="s">
        <v>193</v>
      </c>
      <c r="E64" s="23" t="s">
        <v>39</v>
      </c>
      <c r="F64" s="23" t="s">
        <v>40</v>
      </c>
      <c r="G64" s="23"/>
      <c r="H64" s="43">
        <v>9.84</v>
      </c>
      <c r="I64" s="28" t="s">
        <v>190</v>
      </c>
    </row>
    <row r="65" spans="1:9" ht="18" customHeight="1">
      <c r="A65" s="51">
        <v>2</v>
      </c>
      <c r="B65" s="20" t="s">
        <v>324</v>
      </c>
      <c r="C65" s="21" t="s">
        <v>325</v>
      </c>
      <c r="D65" s="22" t="s">
        <v>326</v>
      </c>
      <c r="E65" s="23" t="s">
        <v>62</v>
      </c>
      <c r="F65" s="23" t="s">
        <v>231</v>
      </c>
      <c r="G65" s="23"/>
      <c r="H65" s="43">
        <v>10.14</v>
      </c>
      <c r="I65" s="28" t="s">
        <v>63</v>
      </c>
    </row>
    <row r="66" spans="1:9" ht="18" customHeight="1">
      <c r="A66" s="51">
        <v>3</v>
      </c>
      <c r="B66" s="20" t="s">
        <v>114</v>
      </c>
      <c r="C66" s="21" t="s">
        <v>115</v>
      </c>
      <c r="D66" s="22" t="s">
        <v>393</v>
      </c>
      <c r="E66" s="23" t="s">
        <v>39</v>
      </c>
      <c r="F66" s="23" t="s">
        <v>40</v>
      </c>
      <c r="G66" s="23"/>
      <c r="H66" s="77" t="s">
        <v>521</v>
      </c>
      <c r="I66" s="28" t="s">
        <v>394</v>
      </c>
    </row>
    <row r="67" spans="1:9" ht="18" customHeight="1">
      <c r="A67" s="51">
        <v>4</v>
      </c>
      <c r="B67" s="20" t="s">
        <v>283</v>
      </c>
      <c r="C67" s="21" t="s">
        <v>284</v>
      </c>
      <c r="D67" s="22" t="s">
        <v>285</v>
      </c>
      <c r="E67" s="23" t="s">
        <v>45</v>
      </c>
      <c r="F67" s="23" t="s">
        <v>46</v>
      </c>
      <c r="G67" s="23" t="s">
        <v>51</v>
      </c>
      <c r="H67" s="77" t="s">
        <v>521</v>
      </c>
      <c r="I67" s="28" t="s">
        <v>52</v>
      </c>
    </row>
    <row r="68" spans="1:9" ht="18" customHeight="1">
      <c r="A68" s="51">
        <v>5</v>
      </c>
      <c r="B68" s="20" t="s">
        <v>170</v>
      </c>
      <c r="C68" s="21" t="s">
        <v>418</v>
      </c>
      <c r="D68" s="22" t="s">
        <v>171</v>
      </c>
      <c r="E68" s="23" t="s">
        <v>39</v>
      </c>
      <c r="F68" s="23" t="s">
        <v>40</v>
      </c>
      <c r="G68" s="23"/>
      <c r="H68" s="43">
        <v>10.62</v>
      </c>
      <c r="I68" s="28" t="s">
        <v>165</v>
      </c>
    </row>
    <row r="69" spans="1:9" ht="18" customHeight="1">
      <c r="A69" s="51">
        <v>6</v>
      </c>
      <c r="B69" s="20" t="s">
        <v>168</v>
      </c>
      <c r="C69" s="21" t="s">
        <v>169</v>
      </c>
      <c r="D69" s="22" t="s">
        <v>412</v>
      </c>
      <c r="E69" s="23" t="s">
        <v>39</v>
      </c>
      <c r="F69" s="23" t="s">
        <v>40</v>
      </c>
      <c r="G69" s="23"/>
      <c r="H69" s="43">
        <v>9.89</v>
      </c>
      <c r="I69" s="28" t="s">
        <v>165</v>
      </c>
    </row>
    <row r="70" spans="2:6" ht="13.5" thickBot="1">
      <c r="B70" s="9">
        <v>9</v>
      </c>
      <c r="C70" s="9" t="s">
        <v>512</v>
      </c>
      <c r="D70" s="10"/>
      <c r="E70" s="12"/>
      <c r="F70" s="12"/>
    </row>
    <row r="71" spans="1:9" s="2" customFormat="1" ht="18" customHeight="1" thickBot="1">
      <c r="A71" s="13" t="s">
        <v>10</v>
      </c>
      <c r="B71" s="15" t="s">
        <v>11</v>
      </c>
      <c r="C71" s="16" t="s">
        <v>12</v>
      </c>
      <c r="D71" s="17" t="s">
        <v>13</v>
      </c>
      <c r="E71" s="18" t="s">
        <v>14</v>
      </c>
      <c r="F71" s="18" t="s">
        <v>15</v>
      </c>
      <c r="G71" s="18" t="s">
        <v>16</v>
      </c>
      <c r="H71" s="26" t="s">
        <v>17</v>
      </c>
      <c r="I71" s="27" t="s">
        <v>20</v>
      </c>
    </row>
    <row r="72" spans="1:9" ht="18" customHeight="1">
      <c r="A72" s="51">
        <v>1</v>
      </c>
      <c r="B72" s="20"/>
      <c r="C72" s="21"/>
      <c r="D72" s="22"/>
      <c r="E72" s="23"/>
      <c r="F72" s="23"/>
      <c r="G72" s="23"/>
      <c r="H72" s="78"/>
      <c r="I72" s="28"/>
    </row>
    <row r="73" spans="1:9" ht="18" customHeight="1">
      <c r="A73" s="51">
        <v>2</v>
      </c>
      <c r="B73" s="20" t="s">
        <v>287</v>
      </c>
      <c r="C73" s="21" t="s">
        <v>313</v>
      </c>
      <c r="D73" s="22" t="s">
        <v>314</v>
      </c>
      <c r="E73" s="23" t="s">
        <v>45</v>
      </c>
      <c r="F73" s="23" t="s">
        <v>46</v>
      </c>
      <c r="G73" s="23" t="s">
        <v>47</v>
      </c>
      <c r="H73" s="78">
        <v>11.03</v>
      </c>
      <c r="I73" s="28" t="s">
        <v>320</v>
      </c>
    </row>
    <row r="74" spans="1:9" ht="18" customHeight="1">
      <c r="A74" s="51">
        <v>3</v>
      </c>
      <c r="B74" s="20" t="s">
        <v>410</v>
      </c>
      <c r="C74" s="21" t="s">
        <v>221</v>
      </c>
      <c r="D74" s="22" t="s">
        <v>411</v>
      </c>
      <c r="E74" s="23" t="s">
        <v>39</v>
      </c>
      <c r="F74" s="23" t="s">
        <v>40</v>
      </c>
      <c r="G74" s="23"/>
      <c r="H74" s="43">
        <v>9.9</v>
      </c>
      <c r="I74" s="28" t="s">
        <v>394</v>
      </c>
    </row>
    <row r="75" spans="1:9" ht="18" customHeight="1">
      <c r="A75" s="51">
        <v>4</v>
      </c>
      <c r="B75" s="20" t="s">
        <v>207</v>
      </c>
      <c r="C75" s="21" t="s">
        <v>203</v>
      </c>
      <c r="D75" s="22" t="s">
        <v>208</v>
      </c>
      <c r="E75" s="23" t="s">
        <v>45</v>
      </c>
      <c r="F75" s="23" t="s">
        <v>46</v>
      </c>
      <c r="G75" s="23" t="s">
        <v>47</v>
      </c>
      <c r="H75" s="43">
        <v>10.43</v>
      </c>
      <c r="I75" s="28" t="s">
        <v>320</v>
      </c>
    </row>
    <row r="76" spans="1:9" ht="18" customHeight="1">
      <c r="A76" s="51">
        <v>5</v>
      </c>
      <c r="B76" s="20" t="s">
        <v>148</v>
      </c>
      <c r="C76" s="21" t="s">
        <v>172</v>
      </c>
      <c r="D76" s="22" t="s">
        <v>173</v>
      </c>
      <c r="E76" s="23" t="s">
        <v>39</v>
      </c>
      <c r="F76" s="23" t="s">
        <v>40</v>
      </c>
      <c r="G76" s="23"/>
      <c r="H76" s="43">
        <v>9.87</v>
      </c>
      <c r="I76" s="28" t="s">
        <v>165</v>
      </c>
    </row>
    <row r="77" spans="1:9" ht="18" customHeight="1">
      <c r="A77" s="51">
        <v>6</v>
      </c>
      <c r="B77" s="20" t="s">
        <v>148</v>
      </c>
      <c r="C77" s="21" t="s">
        <v>440</v>
      </c>
      <c r="D77" s="22" t="s">
        <v>463</v>
      </c>
      <c r="E77" s="23" t="s">
        <v>39</v>
      </c>
      <c r="F77" s="23" t="s">
        <v>40</v>
      </c>
      <c r="G77" s="23"/>
      <c r="H77" s="43">
        <v>10.14</v>
      </c>
      <c r="I77" s="28" t="s">
        <v>464</v>
      </c>
    </row>
    <row r="78" spans="2:6" ht="13.5" thickBot="1">
      <c r="B78" s="9">
        <v>10</v>
      </c>
      <c r="C78" s="9" t="s">
        <v>512</v>
      </c>
      <c r="D78" s="10"/>
      <c r="E78" s="12"/>
      <c r="F78" s="12"/>
    </row>
    <row r="79" spans="1:9" s="2" customFormat="1" ht="18" customHeight="1" thickBot="1">
      <c r="A79" s="13" t="s">
        <v>10</v>
      </c>
      <c r="B79" s="15" t="s">
        <v>11</v>
      </c>
      <c r="C79" s="16" t="s">
        <v>12</v>
      </c>
      <c r="D79" s="17" t="s">
        <v>13</v>
      </c>
      <c r="E79" s="18" t="s">
        <v>14</v>
      </c>
      <c r="F79" s="18" t="s">
        <v>15</v>
      </c>
      <c r="G79" s="18" t="s">
        <v>16</v>
      </c>
      <c r="H79" s="26" t="s">
        <v>17</v>
      </c>
      <c r="I79" s="27" t="s">
        <v>20</v>
      </c>
    </row>
    <row r="80" spans="1:9" ht="18" customHeight="1">
      <c r="A80" s="51">
        <v>1</v>
      </c>
      <c r="B80" s="20" t="s">
        <v>207</v>
      </c>
      <c r="C80" s="21" t="s">
        <v>523</v>
      </c>
      <c r="D80" s="22">
        <v>39436</v>
      </c>
      <c r="E80" s="23" t="s">
        <v>39</v>
      </c>
      <c r="F80" s="23" t="s">
        <v>40</v>
      </c>
      <c r="G80" s="23"/>
      <c r="H80" s="78">
        <v>10.69</v>
      </c>
      <c r="I80" s="28" t="s">
        <v>212</v>
      </c>
    </row>
    <row r="81" spans="1:9" ht="18" customHeight="1">
      <c r="A81" s="51">
        <v>2</v>
      </c>
      <c r="B81" s="20" t="s">
        <v>124</v>
      </c>
      <c r="C81" s="21" t="s">
        <v>318</v>
      </c>
      <c r="D81" s="22" t="s">
        <v>319</v>
      </c>
      <c r="E81" s="23" t="s">
        <v>45</v>
      </c>
      <c r="F81" s="23" t="s">
        <v>46</v>
      </c>
      <c r="G81" s="23" t="s">
        <v>47</v>
      </c>
      <c r="H81" s="55" t="s">
        <v>524</v>
      </c>
      <c r="I81" s="28" t="s">
        <v>320</v>
      </c>
    </row>
    <row r="82" spans="1:9" ht="18" customHeight="1">
      <c r="A82" s="51">
        <v>3</v>
      </c>
      <c r="B82" s="20" t="s">
        <v>270</v>
      </c>
      <c r="C82" s="21" t="s">
        <v>359</v>
      </c>
      <c r="D82" s="22" t="s">
        <v>360</v>
      </c>
      <c r="E82" s="23" t="s">
        <v>62</v>
      </c>
      <c r="F82" s="23" t="s">
        <v>231</v>
      </c>
      <c r="G82" s="23" t="s">
        <v>333</v>
      </c>
      <c r="H82" s="43" t="s">
        <v>525</v>
      </c>
      <c r="I82" s="28" t="s">
        <v>334</v>
      </c>
    </row>
    <row r="83" spans="1:9" ht="18" customHeight="1">
      <c r="A83" s="51">
        <v>4</v>
      </c>
      <c r="B83" s="20" t="s">
        <v>453</v>
      </c>
      <c r="C83" s="21" t="s">
        <v>454</v>
      </c>
      <c r="D83" s="22" t="s">
        <v>455</v>
      </c>
      <c r="E83" s="23" t="s">
        <v>39</v>
      </c>
      <c r="F83" s="23" t="s">
        <v>40</v>
      </c>
      <c r="G83" s="23"/>
      <c r="H83" s="43" t="s">
        <v>526</v>
      </c>
      <c r="I83" s="28" t="s">
        <v>190</v>
      </c>
    </row>
    <row r="84" spans="1:9" ht="18" customHeight="1">
      <c r="A84" s="51">
        <v>5</v>
      </c>
      <c r="B84" s="20" t="s">
        <v>198</v>
      </c>
      <c r="C84" s="21" t="s">
        <v>398</v>
      </c>
      <c r="D84" s="22" t="s">
        <v>399</v>
      </c>
      <c r="E84" s="23" t="s">
        <v>39</v>
      </c>
      <c r="F84" s="23" t="s">
        <v>40</v>
      </c>
      <c r="G84" s="23"/>
      <c r="H84" s="77" t="s">
        <v>521</v>
      </c>
      <c r="I84" s="28" t="s">
        <v>394</v>
      </c>
    </row>
    <row r="85" spans="1:9" ht="18" customHeight="1">
      <c r="A85" s="51">
        <v>6</v>
      </c>
      <c r="B85" s="20" t="s">
        <v>423</v>
      </c>
      <c r="C85" s="21" t="s">
        <v>288</v>
      </c>
      <c r="D85" s="22" t="s">
        <v>434</v>
      </c>
      <c r="E85" s="23" t="s">
        <v>39</v>
      </c>
      <c r="F85" s="23" t="s">
        <v>40</v>
      </c>
      <c r="G85" s="23"/>
      <c r="H85" s="43" t="s">
        <v>521</v>
      </c>
      <c r="I85" s="28" t="s">
        <v>165</v>
      </c>
    </row>
  </sheetData>
  <sheetProtection/>
  <printOptions horizontalCentered="1"/>
  <pageMargins left="0.39305555555555555" right="0.39305555555555555" top="0.30972222222222223" bottom="0.36944444444444446" header="0.16944444444444445" footer="0.319444444444444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4">
      <selection activeCell="A6" sqref="A6"/>
    </sheetView>
  </sheetViews>
  <sheetFormatPr defaultColWidth="9.140625" defaultRowHeight="12.75"/>
  <cols>
    <col min="1" max="1" width="5.7109375" style="3" customWidth="1"/>
    <col min="2" max="2" width="15.00390625" style="3" customWidth="1"/>
    <col min="3" max="3" width="15.421875" style="3" bestFit="1" customWidth="1"/>
    <col min="4" max="4" width="10.7109375" style="4" customWidth="1"/>
    <col min="5" max="5" width="15.00390625" style="5" customWidth="1"/>
    <col min="6" max="6" width="15.140625" style="5" bestFit="1" customWidth="1"/>
    <col min="7" max="7" width="15.7109375" style="5" bestFit="1" customWidth="1"/>
    <col min="8" max="9" width="8.140625" style="7" customWidth="1"/>
    <col min="10" max="10" width="5.7109375" style="38" customWidth="1"/>
    <col min="11" max="11" width="20.8515625" style="1" bestFit="1" customWidth="1"/>
    <col min="12" max="16384" width="9.140625" style="3" customWidth="1"/>
  </cols>
  <sheetData>
    <row r="1" spans="1:10" s="68" customFormat="1" ht="15.75">
      <c r="A1" s="8" t="s">
        <v>248</v>
      </c>
      <c r="C1" s="69"/>
      <c r="D1" s="70"/>
      <c r="E1" s="71"/>
      <c r="F1" s="71"/>
      <c r="G1" s="72"/>
      <c r="H1" s="73"/>
      <c r="I1" s="73"/>
      <c r="J1" s="74"/>
    </row>
    <row r="2" spans="1:11" s="68" customFormat="1" ht="15.75">
      <c r="A2" s="68" t="s">
        <v>249</v>
      </c>
      <c r="C2" s="69"/>
      <c r="D2" s="70"/>
      <c r="E2" s="71"/>
      <c r="F2" s="72"/>
      <c r="G2" s="72"/>
      <c r="H2" s="73"/>
      <c r="I2" s="73"/>
      <c r="J2" s="74"/>
      <c r="K2" s="74"/>
    </row>
    <row r="3" spans="1:11" s="1" customFormat="1" ht="12" customHeight="1">
      <c r="A3" s="3"/>
      <c r="B3" s="3"/>
      <c r="C3" s="9"/>
      <c r="D3" s="10"/>
      <c r="E3" s="11"/>
      <c r="F3" s="11"/>
      <c r="G3" s="11"/>
      <c r="H3" s="24"/>
      <c r="I3" s="24"/>
      <c r="J3" s="30"/>
      <c r="K3" s="25"/>
    </row>
    <row r="4" ht="12.75">
      <c r="B4" s="9"/>
    </row>
    <row r="5" spans="2:11" s="75" customFormat="1" ht="15.75">
      <c r="B5" s="68" t="s">
        <v>8</v>
      </c>
      <c r="C5" s="68"/>
      <c r="D5" s="10"/>
      <c r="E5" s="76" t="s">
        <v>9</v>
      </c>
      <c r="F5" s="12"/>
      <c r="G5" s="5"/>
      <c r="H5" s="7"/>
      <c r="I5" s="7"/>
      <c r="J5" s="38"/>
      <c r="K5" s="1"/>
    </row>
    <row r="6" spans="2:6" ht="13.5" thickBot="1">
      <c r="B6" s="9"/>
      <c r="C6" s="9"/>
      <c r="D6" s="10"/>
      <c r="E6" s="12"/>
      <c r="F6" s="12"/>
    </row>
    <row r="7" spans="1:11" s="2" customFormat="1" ht="18" customHeight="1" thickBot="1">
      <c r="A7" s="13" t="s">
        <v>514</v>
      </c>
      <c r="B7" s="15" t="s">
        <v>11</v>
      </c>
      <c r="C7" s="16" t="s">
        <v>12</v>
      </c>
      <c r="D7" s="17" t="s">
        <v>13</v>
      </c>
      <c r="E7" s="18" t="s">
        <v>14</v>
      </c>
      <c r="F7" s="18" t="s">
        <v>15</v>
      </c>
      <c r="G7" s="18" t="s">
        <v>16</v>
      </c>
      <c r="H7" s="26" t="s">
        <v>17</v>
      </c>
      <c r="I7" s="26" t="s">
        <v>18</v>
      </c>
      <c r="J7" s="42" t="s">
        <v>19</v>
      </c>
      <c r="K7" s="27" t="s">
        <v>20</v>
      </c>
    </row>
    <row r="8" spans="1:11" ht="18" customHeight="1">
      <c r="A8" s="51">
        <v>1</v>
      </c>
      <c r="B8" s="20" t="s">
        <v>415</v>
      </c>
      <c r="C8" s="21" t="s">
        <v>416</v>
      </c>
      <c r="D8" s="22" t="s">
        <v>417</v>
      </c>
      <c r="E8" s="23" t="s">
        <v>39</v>
      </c>
      <c r="F8" s="23" t="s">
        <v>40</v>
      </c>
      <c r="G8" s="23"/>
      <c r="H8" s="198">
        <v>9.03</v>
      </c>
      <c r="I8" s="43">
        <v>8.9</v>
      </c>
      <c r="J8" s="79" t="str">
        <f>IF(ISBLANK(H8),"",IF(H8&lt;=8.44,"II A",IF(H8&lt;=9.04,"III A",IF(H8&lt;=9.64,"I JA",IF(H8&lt;=10.04,"II JA",IF(H8&lt;=10.34,"III JA"))))))</f>
        <v>III A</v>
      </c>
      <c r="K8" s="28" t="s">
        <v>165</v>
      </c>
    </row>
    <row r="9" spans="1:11" s="29" customFormat="1" ht="18" customHeight="1">
      <c r="A9" s="51">
        <v>2</v>
      </c>
      <c r="B9" s="20" t="s">
        <v>380</v>
      </c>
      <c r="C9" s="21" t="s">
        <v>381</v>
      </c>
      <c r="D9" s="22">
        <v>38049</v>
      </c>
      <c r="E9" s="23" t="s">
        <v>137</v>
      </c>
      <c r="F9" s="23"/>
      <c r="G9" s="23" t="s">
        <v>137</v>
      </c>
      <c r="H9" s="198">
        <v>9.03</v>
      </c>
      <c r="I9" s="43">
        <v>9</v>
      </c>
      <c r="J9" s="79" t="str">
        <f>IF(ISBLANK(H9),"",IF(H9&lt;=8.44,"II A",IF(H9&lt;=9.04,"III A",IF(H9&lt;=9.64,"I JA",IF(H9&lt;=10.04,"II JA",IF(H9&lt;=10.34,"III JA"))))))</f>
        <v>III A</v>
      </c>
      <c r="K9" s="28" t="s">
        <v>138</v>
      </c>
    </row>
    <row r="10" spans="1:11" s="29" customFormat="1" ht="18" customHeight="1">
      <c r="A10" s="51">
        <v>3</v>
      </c>
      <c r="B10" s="20" t="s">
        <v>109</v>
      </c>
      <c r="C10" s="21" t="s">
        <v>110</v>
      </c>
      <c r="D10" s="22" t="s">
        <v>403</v>
      </c>
      <c r="E10" s="23" t="s">
        <v>39</v>
      </c>
      <c r="F10" s="23" t="s">
        <v>40</v>
      </c>
      <c r="G10" s="23"/>
      <c r="H10" s="198">
        <v>9.11</v>
      </c>
      <c r="I10" s="43">
        <v>9.03</v>
      </c>
      <c r="J10" s="79" t="s">
        <v>543</v>
      </c>
      <c r="K10" s="28" t="s">
        <v>394</v>
      </c>
    </row>
    <row r="11" spans="1:11" s="29" customFormat="1" ht="18" customHeight="1">
      <c r="A11" s="51">
        <v>4</v>
      </c>
      <c r="B11" s="20" t="s">
        <v>127</v>
      </c>
      <c r="C11" s="21" t="s">
        <v>128</v>
      </c>
      <c r="D11" s="22" t="s">
        <v>129</v>
      </c>
      <c r="E11" s="23" t="s">
        <v>45</v>
      </c>
      <c r="F11" s="23" t="s">
        <v>46</v>
      </c>
      <c r="G11" s="23"/>
      <c r="H11" s="195">
        <v>9.37</v>
      </c>
      <c r="I11" s="43">
        <v>9.23</v>
      </c>
      <c r="J11" s="79" t="str">
        <f aca="true" t="shared" si="0" ref="J11:J31">IF(ISBLANK(H11),"",IF(H11&lt;=8.44,"II A",IF(H11&lt;=9.04,"III A",IF(H11&lt;=9.64,"I JA",IF(H11&lt;=10.04,"II JA",IF(H11&lt;=10.34,"III JA"))))))</f>
        <v>I JA</v>
      </c>
      <c r="K11" s="28" t="s">
        <v>68</v>
      </c>
    </row>
    <row r="12" spans="1:11" s="29" customFormat="1" ht="18" customHeight="1">
      <c r="A12" s="51">
        <v>5</v>
      </c>
      <c r="B12" s="20" t="s">
        <v>472</v>
      </c>
      <c r="C12" s="21" t="s">
        <v>473</v>
      </c>
      <c r="D12" s="22" t="s">
        <v>474</v>
      </c>
      <c r="E12" s="23" t="s">
        <v>39</v>
      </c>
      <c r="F12" s="23" t="s">
        <v>40</v>
      </c>
      <c r="G12" s="23"/>
      <c r="H12" s="198">
        <v>9.33</v>
      </c>
      <c r="I12" s="43">
        <v>9.24</v>
      </c>
      <c r="J12" s="79" t="str">
        <f t="shared" si="0"/>
        <v>I JA</v>
      </c>
      <c r="K12" s="28" t="s">
        <v>178</v>
      </c>
    </row>
    <row r="13" spans="1:11" s="29" customFormat="1" ht="18" customHeight="1">
      <c r="A13" s="51">
        <v>6</v>
      </c>
      <c r="B13" s="20" t="s">
        <v>147</v>
      </c>
      <c r="C13" s="21" t="s">
        <v>239</v>
      </c>
      <c r="D13" s="22">
        <v>38084</v>
      </c>
      <c r="E13" s="23" t="s">
        <v>30</v>
      </c>
      <c r="F13" s="23" t="s">
        <v>31</v>
      </c>
      <c r="G13" s="23"/>
      <c r="H13" s="43">
        <v>9.2</v>
      </c>
      <c r="I13" s="198">
        <v>9.34</v>
      </c>
      <c r="J13" s="79" t="str">
        <f t="shared" si="0"/>
        <v>I JA</v>
      </c>
      <c r="K13" s="28" t="s">
        <v>32</v>
      </c>
    </row>
    <row r="14" spans="1:11" ht="18" customHeight="1">
      <c r="A14" s="51">
        <v>7</v>
      </c>
      <c r="B14" s="20" t="s">
        <v>274</v>
      </c>
      <c r="C14" s="21" t="s">
        <v>275</v>
      </c>
      <c r="D14" s="22">
        <v>38426</v>
      </c>
      <c r="E14" s="23" t="s">
        <v>35</v>
      </c>
      <c r="F14" s="23" t="s">
        <v>36</v>
      </c>
      <c r="G14" s="23" t="s">
        <v>266</v>
      </c>
      <c r="H14" s="77">
        <v>9.38</v>
      </c>
      <c r="I14" s="43"/>
      <c r="J14" s="79" t="str">
        <f t="shared" si="0"/>
        <v>I JA</v>
      </c>
      <c r="K14" s="28" t="s">
        <v>303</v>
      </c>
    </row>
    <row r="15" spans="1:11" s="29" customFormat="1" ht="18" customHeight="1">
      <c r="A15" s="51">
        <v>8</v>
      </c>
      <c r="B15" s="20" t="s">
        <v>380</v>
      </c>
      <c r="C15" s="21" t="s">
        <v>413</v>
      </c>
      <c r="D15" s="22" t="s">
        <v>414</v>
      </c>
      <c r="E15" s="23" t="s">
        <v>39</v>
      </c>
      <c r="F15" s="23" t="s">
        <v>40</v>
      </c>
      <c r="G15" s="23"/>
      <c r="H15" s="43">
        <v>9.41</v>
      </c>
      <c r="I15" s="43"/>
      <c r="J15" s="79" t="str">
        <f t="shared" si="0"/>
        <v>I JA</v>
      </c>
      <c r="K15" s="28" t="s">
        <v>165</v>
      </c>
    </row>
    <row r="16" spans="1:11" s="29" customFormat="1" ht="18" customHeight="1">
      <c r="A16" s="51">
        <v>9</v>
      </c>
      <c r="B16" s="20" t="s">
        <v>109</v>
      </c>
      <c r="C16" s="21" t="s">
        <v>506</v>
      </c>
      <c r="D16" s="22">
        <v>38103</v>
      </c>
      <c r="E16" s="23" t="s">
        <v>39</v>
      </c>
      <c r="F16" s="23" t="s">
        <v>40</v>
      </c>
      <c r="G16" s="23"/>
      <c r="H16" s="43">
        <v>9.45</v>
      </c>
      <c r="I16" s="43"/>
      <c r="J16" s="79" t="str">
        <f t="shared" si="0"/>
        <v>I JA</v>
      </c>
      <c r="K16" s="28" t="s">
        <v>505</v>
      </c>
    </row>
    <row r="17" spans="1:11" s="29" customFormat="1" ht="18" customHeight="1">
      <c r="A17" s="51">
        <v>9</v>
      </c>
      <c r="B17" s="20" t="s">
        <v>304</v>
      </c>
      <c r="C17" s="21" t="s">
        <v>301</v>
      </c>
      <c r="D17" s="22" t="s">
        <v>302</v>
      </c>
      <c r="E17" s="23" t="s">
        <v>45</v>
      </c>
      <c r="F17" s="23" t="s">
        <v>46</v>
      </c>
      <c r="G17" s="23"/>
      <c r="H17" s="77">
        <v>9.45</v>
      </c>
      <c r="I17" s="43"/>
      <c r="J17" s="79" t="str">
        <f t="shared" si="0"/>
        <v>I JA</v>
      </c>
      <c r="K17" s="28" t="s">
        <v>68</v>
      </c>
    </row>
    <row r="18" spans="1:11" s="29" customFormat="1" ht="18" customHeight="1">
      <c r="A18" s="51">
        <v>11</v>
      </c>
      <c r="B18" s="20" t="s">
        <v>486</v>
      </c>
      <c r="C18" s="21" t="s">
        <v>487</v>
      </c>
      <c r="D18" s="22" t="s">
        <v>403</v>
      </c>
      <c r="E18" s="23" t="s">
        <v>39</v>
      </c>
      <c r="F18" s="23" t="s">
        <v>40</v>
      </c>
      <c r="G18" s="23"/>
      <c r="H18" s="43">
        <v>9.51</v>
      </c>
      <c r="I18" s="43"/>
      <c r="J18" s="79" t="str">
        <f t="shared" si="0"/>
        <v>I JA</v>
      </c>
      <c r="K18" s="28" t="s">
        <v>394</v>
      </c>
    </row>
    <row r="19" spans="1:11" s="29" customFormat="1" ht="18" customHeight="1">
      <c r="A19" s="51">
        <v>12</v>
      </c>
      <c r="B19" s="20" t="s">
        <v>262</v>
      </c>
      <c r="C19" s="21" t="s">
        <v>261</v>
      </c>
      <c r="D19" s="22">
        <v>38062</v>
      </c>
      <c r="E19" s="23" t="s">
        <v>35</v>
      </c>
      <c r="F19" s="23" t="s">
        <v>36</v>
      </c>
      <c r="G19" s="23" t="s">
        <v>264</v>
      </c>
      <c r="H19" s="43">
        <v>9.63</v>
      </c>
      <c r="I19" s="55"/>
      <c r="J19" s="79" t="str">
        <f t="shared" si="0"/>
        <v>I JA</v>
      </c>
      <c r="K19" s="28" t="s">
        <v>53</v>
      </c>
    </row>
    <row r="20" spans="1:11" ht="18" customHeight="1">
      <c r="A20" s="51">
        <v>13</v>
      </c>
      <c r="B20" s="20" t="s">
        <v>270</v>
      </c>
      <c r="C20" s="21" t="s">
        <v>271</v>
      </c>
      <c r="D20" s="22">
        <v>38391</v>
      </c>
      <c r="E20" s="23" t="s">
        <v>35</v>
      </c>
      <c r="F20" s="23" t="s">
        <v>36</v>
      </c>
      <c r="G20" s="23" t="s">
        <v>266</v>
      </c>
      <c r="H20" s="55">
        <v>9.7</v>
      </c>
      <c r="I20" s="55"/>
      <c r="J20" s="79" t="str">
        <f t="shared" si="0"/>
        <v>II JA</v>
      </c>
      <c r="K20" s="28" t="s">
        <v>303</v>
      </c>
    </row>
    <row r="21" spans="1:11" ht="18" customHeight="1">
      <c r="A21" s="51">
        <v>14</v>
      </c>
      <c r="B21" s="20" t="s">
        <v>263</v>
      </c>
      <c r="C21" s="21" t="s">
        <v>128</v>
      </c>
      <c r="D21" s="22">
        <v>38028</v>
      </c>
      <c r="E21" s="23" t="s">
        <v>35</v>
      </c>
      <c r="F21" s="23" t="s">
        <v>36</v>
      </c>
      <c r="G21" s="23" t="s">
        <v>264</v>
      </c>
      <c r="H21" s="77">
        <v>9.78</v>
      </c>
      <c r="I21" s="43"/>
      <c r="J21" s="79" t="str">
        <f t="shared" si="0"/>
        <v>II JA</v>
      </c>
      <c r="K21" s="28" t="s">
        <v>53</v>
      </c>
    </row>
    <row r="22" spans="1:11" ht="18" customHeight="1">
      <c r="A22" s="51">
        <v>15</v>
      </c>
      <c r="B22" s="20" t="s">
        <v>191</v>
      </c>
      <c r="C22" s="21" t="s">
        <v>192</v>
      </c>
      <c r="D22" s="22" t="s">
        <v>193</v>
      </c>
      <c r="E22" s="23" t="s">
        <v>39</v>
      </c>
      <c r="F22" s="23" t="s">
        <v>40</v>
      </c>
      <c r="G22" s="23"/>
      <c r="H22" s="43">
        <v>9.84</v>
      </c>
      <c r="I22" s="43"/>
      <c r="J22" s="79" t="str">
        <f t="shared" si="0"/>
        <v>II JA</v>
      </c>
      <c r="K22" s="28" t="s">
        <v>190</v>
      </c>
    </row>
    <row r="23" spans="1:11" ht="18" customHeight="1">
      <c r="A23" s="51">
        <v>16</v>
      </c>
      <c r="B23" s="20" t="s">
        <v>450</v>
      </c>
      <c r="C23" s="21" t="s">
        <v>451</v>
      </c>
      <c r="D23" s="22" t="s">
        <v>452</v>
      </c>
      <c r="E23" s="23" t="s">
        <v>39</v>
      </c>
      <c r="F23" s="23" t="s">
        <v>40</v>
      </c>
      <c r="G23" s="23"/>
      <c r="H23" s="43">
        <v>9.85</v>
      </c>
      <c r="I23" s="43"/>
      <c r="J23" s="79" t="str">
        <f t="shared" si="0"/>
        <v>II JA</v>
      </c>
      <c r="K23" s="28" t="s">
        <v>190</v>
      </c>
    </row>
    <row r="24" spans="1:11" ht="18" customHeight="1">
      <c r="A24" s="51">
        <v>17</v>
      </c>
      <c r="B24" s="20" t="s">
        <v>204</v>
      </c>
      <c r="C24" s="21" t="s">
        <v>205</v>
      </c>
      <c r="D24" s="22" t="s">
        <v>206</v>
      </c>
      <c r="E24" s="23" t="s">
        <v>45</v>
      </c>
      <c r="F24" s="23" t="s">
        <v>46</v>
      </c>
      <c r="G24" s="23" t="s">
        <v>47</v>
      </c>
      <c r="H24" s="43">
        <v>9.87</v>
      </c>
      <c r="I24" s="43"/>
      <c r="J24" s="79" t="str">
        <f t="shared" si="0"/>
        <v>II JA</v>
      </c>
      <c r="K24" s="28" t="s">
        <v>320</v>
      </c>
    </row>
    <row r="25" spans="1:11" ht="18" customHeight="1">
      <c r="A25" s="51">
        <v>17</v>
      </c>
      <c r="B25" s="20" t="s">
        <v>148</v>
      </c>
      <c r="C25" s="21" t="s">
        <v>172</v>
      </c>
      <c r="D25" s="22" t="s">
        <v>173</v>
      </c>
      <c r="E25" s="23" t="s">
        <v>39</v>
      </c>
      <c r="F25" s="23" t="s">
        <v>40</v>
      </c>
      <c r="G25" s="23"/>
      <c r="H25" s="43">
        <v>9.87</v>
      </c>
      <c r="I25" s="43"/>
      <c r="J25" s="79" t="str">
        <f t="shared" si="0"/>
        <v>II JA</v>
      </c>
      <c r="K25" s="28" t="s">
        <v>165</v>
      </c>
    </row>
    <row r="26" spans="1:11" ht="18" customHeight="1">
      <c r="A26" s="51">
        <v>19</v>
      </c>
      <c r="B26" s="20" t="s">
        <v>168</v>
      </c>
      <c r="C26" s="21" t="s">
        <v>169</v>
      </c>
      <c r="D26" s="22" t="s">
        <v>412</v>
      </c>
      <c r="E26" s="23" t="s">
        <v>39</v>
      </c>
      <c r="F26" s="23" t="s">
        <v>40</v>
      </c>
      <c r="G26" s="23"/>
      <c r="H26" s="43">
        <v>9.89</v>
      </c>
      <c r="I26" s="43"/>
      <c r="J26" s="79" t="str">
        <f t="shared" si="0"/>
        <v>II JA</v>
      </c>
      <c r="K26" s="28" t="s">
        <v>165</v>
      </c>
    </row>
    <row r="27" spans="1:11" ht="18" customHeight="1">
      <c r="A27" s="51">
        <v>20</v>
      </c>
      <c r="B27" s="20" t="s">
        <v>410</v>
      </c>
      <c r="C27" s="21" t="s">
        <v>221</v>
      </c>
      <c r="D27" s="22" t="s">
        <v>411</v>
      </c>
      <c r="E27" s="23" t="s">
        <v>39</v>
      </c>
      <c r="F27" s="23" t="s">
        <v>40</v>
      </c>
      <c r="G27" s="23"/>
      <c r="H27" s="43">
        <v>9.9</v>
      </c>
      <c r="I27" s="43"/>
      <c r="J27" s="79" t="str">
        <f t="shared" si="0"/>
        <v>II JA</v>
      </c>
      <c r="K27" s="28" t="s">
        <v>394</v>
      </c>
    </row>
    <row r="28" spans="1:11" s="29" customFormat="1" ht="18" customHeight="1">
      <c r="A28" s="51">
        <v>21</v>
      </c>
      <c r="B28" s="20" t="s">
        <v>324</v>
      </c>
      <c r="C28" s="21" t="s">
        <v>325</v>
      </c>
      <c r="D28" s="22" t="s">
        <v>326</v>
      </c>
      <c r="E28" s="23" t="s">
        <v>62</v>
      </c>
      <c r="F28" s="23" t="s">
        <v>231</v>
      </c>
      <c r="G28" s="23"/>
      <c r="H28" s="43">
        <v>10.14</v>
      </c>
      <c r="I28" s="43"/>
      <c r="J28" s="79" t="str">
        <f t="shared" si="0"/>
        <v>III JA</v>
      </c>
      <c r="K28" s="28" t="s">
        <v>63</v>
      </c>
    </row>
    <row r="29" spans="1:11" ht="18" customHeight="1">
      <c r="A29" s="51">
        <v>21</v>
      </c>
      <c r="B29" s="20" t="s">
        <v>148</v>
      </c>
      <c r="C29" s="21" t="s">
        <v>440</v>
      </c>
      <c r="D29" s="22" t="s">
        <v>463</v>
      </c>
      <c r="E29" s="23" t="s">
        <v>39</v>
      </c>
      <c r="F29" s="23" t="s">
        <v>40</v>
      </c>
      <c r="G29" s="23"/>
      <c r="H29" s="43">
        <v>10.14</v>
      </c>
      <c r="I29" s="43"/>
      <c r="J29" s="79" t="str">
        <f t="shared" si="0"/>
        <v>III JA</v>
      </c>
      <c r="K29" s="28" t="s">
        <v>464</v>
      </c>
    </row>
    <row r="30" spans="1:11" ht="18" customHeight="1">
      <c r="A30" s="51">
        <v>23</v>
      </c>
      <c r="B30" s="20" t="s">
        <v>220</v>
      </c>
      <c r="C30" s="21" t="s">
        <v>245</v>
      </c>
      <c r="D30" s="22">
        <v>38111</v>
      </c>
      <c r="E30" s="23" t="s">
        <v>35</v>
      </c>
      <c r="F30" s="23" t="s">
        <v>36</v>
      </c>
      <c r="G30" s="23" t="s">
        <v>264</v>
      </c>
      <c r="H30" s="77">
        <v>10.21</v>
      </c>
      <c r="I30" s="43"/>
      <c r="J30" s="79" t="str">
        <f t="shared" si="0"/>
        <v>III JA</v>
      </c>
      <c r="K30" s="28" t="s">
        <v>53</v>
      </c>
    </row>
    <row r="31" spans="1:11" ht="18" customHeight="1">
      <c r="A31" s="51">
        <v>24</v>
      </c>
      <c r="B31" s="20" t="s">
        <v>107</v>
      </c>
      <c r="C31" s="21" t="s">
        <v>157</v>
      </c>
      <c r="D31" s="22">
        <v>38264</v>
      </c>
      <c r="E31" s="23" t="s">
        <v>35</v>
      </c>
      <c r="F31" s="23"/>
      <c r="G31" s="23" t="s">
        <v>55</v>
      </c>
      <c r="H31" s="77">
        <v>10.22</v>
      </c>
      <c r="I31" s="43"/>
      <c r="J31" s="79" t="str">
        <f t="shared" si="0"/>
        <v>III JA</v>
      </c>
      <c r="K31" s="28" t="s">
        <v>56</v>
      </c>
    </row>
    <row r="32" spans="1:11" ht="18" customHeight="1">
      <c r="A32" s="51">
        <v>25</v>
      </c>
      <c r="B32" s="20" t="s">
        <v>199</v>
      </c>
      <c r="C32" s="21" t="s">
        <v>468</v>
      </c>
      <c r="D32" s="22" t="s">
        <v>469</v>
      </c>
      <c r="E32" s="23" t="s">
        <v>39</v>
      </c>
      <c r="F32" s="23" t="s">
        <v>40</v>
      </c>
      <c r="G32" s="23"/>
      <c r="H32" s="43">
        <v>10.35</v>
      </c>
      <c r="I32" s="43"/>
      <c r="J32" s="79"/>
      <c r="K32" s="28" t="s">
        <v>222</v>
      </c>
    </row>
    <row r="33" spans="1:10" s="68" customFormat="1" ht="15.75">
      <c r="A33" s="8" t="s">
        <v>248</v>
      </c>
      <c r="C33" s="69"/>
      <c r="D33" s="70"/>
      <c r="E33" s="71"/>
      <c r="F33" s="71"/>
      <c r="G33" s="72"/>
      <c r="H33" s="73"/>
      <c r="I33" s="73"/>
      <c r="J33" s="74"/>
    </row>
    <row r="34" spans="1:11" s="68" customFormat="1" ht="15.75">
      <c r="A34" s="68" t="s">
        <v>249</v>
      </c>
      <c r="C34" s="69"/>
      <c r="D34" s="70"/>
      <c r="E34" s="71"/>
      <c r="F34" s="72"/>
      <c r="G34" s="72"/>
      <c r="H34" s="73"/>
      <c r="I34" s="73"/>
      <c r="J34" s="74"/>
      <c r="K34" s="74"/>
    </row>
    <row r="35" spans="1:11" s="1" customFormat="1" ht="12" customHeight="1">
      <c r="A35" s="3"/>
      <c r="B35" s="3"/>
      <c r="C35" s="9"/>
      <c r="D35" s="10"/>
      <c r="E35" s="11"/>
      <c r="F35" s="11"/>
      <c r="G35" s="11"/>
      <c r="H35" s="24"/>
      <c r="I35" s="24"/>
      <c r="J35" s="30"/>
      <c r="K35" s="25"/>
    </row>
    <row r="36" ht="12.75">
      <c r="B36" s="9"/>
    </row>
    <row r="37" spans="2:11" s="75" customFormat="1" ht="15.75">
      <c r="B37" s="68" t="s">
        <v>8</v>
      </c>
      <c r="C37" s="68"/>
      <c r="D37" s="10"/>
      <c r="E37" s="76" t="s">
        <v>9</v>
      </c>
      <c r="F37" s="12"/>
      <c r="G37" s="5"/>
      <c r="H37" s="7"/>
      <c r="I37" s="7"/>
      <c r="J37" s="38"/>
      <c r="K37" s="1"/>
    </row>
    <row r="38" spans="2:6" ht="13.5" thickBot="1">
      <c r="B38" s="9"/>
      <c r="C38" s="9"/>
      <c r="D38" s="10"/>
      <c r="E38" s="12"/>
      <c r="F38" s="12"/>
    </row>
    <row r="39" spans="1:11" s="2" customFormat="1" ht="18" customHeight="1" thickBot="1">
      <c r="A39" s="13" t="s">
        <v>514</v>
      </c>
      <c r="B39" s="15" t="s">
        <v>11</v>
      </c>
      <c r="C39" s="16" t="s">
        <v>12</v>
      </c>
      <c r="D39" s="17" t="s">
        <v>13</v>
      </c>
      <c r="E39" s="18" t="s">
        <v>14</v>
      </c>
      <c r="F39" s="18" t="s">
        <v>15</v>
      </c>
      <c r="G39" s="18" t="s">
        <v>16</v>
      </c>
      <c r="H39" s="26" t="s">
        <v>17</v>
      </c>
      <c r="I39" s="26" t="s">
        <v>18</v>
      </c>
      <c r="J39" s="42" t="s">
        <v>19</v>
      </c>
      <c r="K39" s="27" t="s">
        <v>20</v>
      </c>
    </row>
    <row r="40" spans="1:11" ht="18" customHeight="1">
      <c r="A40" s="51">
        <v>26</v>
      </c>
      <c r="B40" s="20" t="s">
        <v>109</v>
      </c>
      <c r="C40" s="21" t="s">
        <v>152</v>
      </c>
      <c r="D40" s="22">
        <v>38435</v>
      </c>
      <c r="E40" s="23" t="s">
        <v>35</v>
      </c>
      <c r="F40" s="23"/>
      <c r="G40" s="23" t="s">
        <v>55</v>
      </c>
      <c r="H40" s="43">
        <v>10.39</v>
      </c>
      <c r="I40" s="43"/>
      <c r="J40" s="79"/>
      <c r="K40" s="28" t="s">
        <v>56</v>
      </c>
    </row>
    <row r="41" spans="1:11" ht="18" customHeight="1">
      <c r="A41" s="51">
        <v>27</v>
      </c>
      <c r="B41" s="20" t="s">
        <v>207</v>
      </c>
      <c r="C41" s="21" t="s">
        <v>203</v>
      </c>
      <c r="D41" s="22" t="s">
        <v>208</v>
      </c>
      <c r="E41" s="23" t="s">
        <v>45</v>
      </c>
      <c r="F41" s="23" t="s">
        <v>46</v>
      </c>
      <c r="G41" s="23" t="s">
        <v>47</v>
      </c>
      <c r="H41" s="43">
        <v>10.43</v>
      </c>
      <c r="I41" s="43"/>
      <c r="J41" s="79"/>
      <c r="K41" s="28" t="s">
        <v>320</v>
      </c>
    </row>
    <row r="42" spans="1:11" ht="18" customHeight="1">
      <c r="A42" s="51">
        <v>28</v>
      </c>
      <c r="B42" s="20" t="s">
        <v>124</v>
      </c>
      <c r="C42" s="21" t="s">
        <v>318</v>
      </c>
      <c r="D42" s="22" t="s">
        <v>319</v>
      </c>
      <c r="E42" s="23" t="s">
        <v>45</v>
      </c>
      <c r="F42" s="23" t="s">
        <v>46</v>
      </c>
      <c r="G42" s="23" t="s">
        <v>47</v>
      </c>
      <c r="H42" s="55">
        <v>10.46</v>
      </c>
      <c r="I42" s="55"/>
      <c r="J42" s="79"/>
      <c r="K42" s="28" t="s">
        <v>320</v>
      </c>
    </row>
    <row r="43" spans="1:11" ht="18" customHeight="1">
      <c r="A43" s="51">
        <v>29</v>
      </c>
      <c r="B43" s="20" t="s">
        <v>270</v>
      </c>
      <c r="C43" s="21" t="s">
        <v>278</v>
      </c>
      <c r="D43" s="22">
        <v>38452</v>
      </c>
      <c r="E43" s="23" t="s">
        <v>35</v>
      </c>
      <c r="F43" s="23" t="s">
        <v>36</v>
      </c>
      <c r="G43" s="23" t="s">
        <v>266</v>
      </c>
      <c r="H43" s="55">
        <v>10.5</v>
      </c>
      <c r="I43" s="55"/>
      <c r="J43" s="79"/>
      <c r="K43" s="28" t="s">
        <v>303</v>
      </c>
    </row>
    <row r="44" spans="1:11" ht="18" customHeight="1">
      <c r="A44" s="51">
        <v>30</v>
      </c>
      <c r="B44" s="20" t="s">
        <v>106</v>
      </c>
      <c r="C44" s="21" t="s">
        <v>282</v>
      </c>
      <c r="D44" s="22">
        <v>38211</v>
      </c>
      <c r="E44" s="23" t="s">
        <v>35</v>
      </c>
      <c r="F44" s="23" t="s">
        <v>36</v>
      </c>
      <c r="G44" s="23" t="s">
        <v>266</v>
      </c>
      <c r="H44" s="77">
        <v>10.52</v>
      </c>
      <c r="I44" s="43"/>
      <c r="J44" s="79"/>
      <c r="K44" s="28" t="s">
        <v>303</v>
      </c>
    </row>
    <row r="45" spans="1:11" ht="18" customHeight="1">
      <c r="A45" s="51">
        <v>31</v>
      </c>
      <c r="B45" s="20" t="s">
        <v>124</v>
      </c>
      <c r="C45" s="21" t="s">
        <v>522</v>
      </c>
      <c r="D45" s="22" t="s">
        <v>488</v>
      </c>
      <c r="E45" s="23" t="s">
        <v>39</v>
      </c>
      <c r="F45" s="23" t="s">
        <v>40</v>
      </c>
      <c r="G45" s="23"/>
      <c r="H45" s="43">
        <v>10.6</v>
      </c>
      <c r="I45" s="43"/>
      <c r="J45" s="79"/>
      <c r="K45" s="28" t="s">
        <v>394</v>
      </c>
    </row>
    <row r="46" spans="1:11" ht="18" customHeight="1">
      <c r="A46" s="51">
        <v>32</v>
      </c>
      <c r="B46" s="20" t="s">
        <v>170</v>
      </c>
      <c r="C46" s="21" t="s">
        <v>418</v>
      </c>
      <c r="D46" s="22" t="s">
        <v>171</v>
      </c>
      <c r="E46" s="23" t="s">
        <v>39</v>
      </c>
      <c r="F46" s="23" t="s">
        <v>40</v>
      </c>
      <c r="G46" s="23"/>
      <c r="H46" s="43">
        <v>10.62</v>
      </c>
      <c r="I46" s="43"/>
      <c r="J46" s="79"/>
      <c r="K46" s="28" t="s">
        <v>165</v>
      </c>
    </row>
    <row r="47" spans="1:11" ht="18" customHeight="1">
      <c r="A47" s="51">
        <v>33</v>
      </c>
      <c r="B47" s="20" t="s">
        <v>207</v>
      </c>
      <c r="C47" s="21" t="s">
        <v>523</v>
      </c>
      <c r="D47" s="22">
        <v>39436</v>
      </c>
      <c r="E47" s="23" t="s">
        <v>39</v>
      </c>
      <c r="F47" s="23" t="s">
        <v>40</v>
      </c>
      <c r="G47" s="23"/>
      <c r="H47" s="78">
        <v>10.69</v>
      </c>
      <c r="I47" s="55"/>
      <c r="J47" s="79"/>
      <c r="K47" s="28" t="s">
        <v>212</v>
      </c>
    </row>
    <row r="48" spans="1:11" ht="18" customHeight="1">
      <c r="A48" s="51">
        <v>34</v>
      </c>
      <c r="B48" s="20" t="s">
        <v>373</v>
      </c>
      <c r="C48" s="21" t="s">
        <v>374</v>
      </c>
      <c r="D48" s="22">
        <v>38718</v>
      </c>
      <c r="E48" s="23" t="s">
        <v>236</v>
      </c>
      <c r="F48" s="23" t="s">
        <v>240</v>
      </c>
      <c r="G48" s="23"/>
      <c r="H48" s="43">
        <v>10.8</v>
      </c>
      <c r="I48" s="43"/>
      <c r="J48" s="79"/>
      <c r="K48" s="28" t="s">
        <v>241</v>
      </c>
    </row>
    <row r="49" spans="1:11" ht="18" customHeight="1">
      <c r="A49" s="51">
        <v>35</v>
      </c>
      <c r="B49" s="20" t="s">
        <v>489</v>
      </c>
      <c r="C49" s="21" t="s">
        <v>490</v>
      </c>
      <c r="D49" s="22" t="s">
        <v>286</v>
      </c>
      <c r="E49" s="23" t="s">
        <v>39</v>
      </c>
      <c r="F49" s="23" t="s">
        <v>40</v>
      </c>
      <c r="G49" s="23"/>
      <c r="H49" s="43">
        <v>10.92</v>
      </c>
      <c r="I49" s="43"/>
      <c r="J49" s="79"/>
      <c r="K49" s="28" t="s">
        <v>394</v>
      </c>
    </row>
    <row r="50" spans="1:11" ht="18" customHeight="1">
      <c r="A50" s="51">
        <v>36</v>
      </c>
      <c r="B50" s="20" t="s">
        <v>272</v>
      </c>
      <c r="C50" s="21" t="s">
        <v>371</v>
      </c>
      <c r="D50" s="22">
        <v>38576</v>
      </c>
      <c r="E50" s="23" t="s">
        <v>236</v>
      </c>
      <c r="F50" s="23" t="s">
        <v>240</v>
      </c>
      <c r="G50" s="23"/>
      <c r="H50" s="78">
        <v>10.93</v>
      </c>
      <c r="I50" s="43"/>
      <c r="J50" s="79"/>
      <c r="K50" s="28" t="s">
        <v>241</v>
      </c>
    </row>
    <row r="51" spans="1:11" ht="18" customHeight="1">
      <c r="A51" s="51">
        <v>37</v>
      </c>
      <c r="B51" s="20" t="s">
        <v>145</v>
      </c>
      <c r="C51" s="21" t="s">
        <v>438</v>
      </c>
      <c r="D51" s="22" t="s">
        <v>439</v>
      </c>
      <c r="E51" s="23" t="s">
        <v>39</v>
      </c>
      <c r="F51" s="23" t="s">
        <v>40</v>
      </c>
      <c r="G51" s="23"/>
      <c r="H51" s="43">
        <v>10.97</v>
      </c>
      <c r="I51" s="43"/>
      <c r="J51" s="79"/>
      <c r="K51" s="28" t="s">
        <v>165</v>
      </c>
    </row>
    <row r="52" spans="1:11" ht="18" customHeight="1">
      <c r="A52" s="51">
        <v>38</v>
      </c>
      <c r="B52" s="20" t="s">
        <v>287</v>
      </c>
      <c r="C52" s="21" t="s">
        <v>313</v>
      </c>
      <c r="D52" s="22" t="s">
        <v>314</v>
      </c>
      <c r="E52" s="23" t="s">
        <v>45</v>
      </c>
      <c r="F52" s="23" t="s">
        <v>46</v>
      </c>
      <c r="G52" s="23" t="s">
        <v>47</v>
      </c>
      <c r="H52" s="78">
        <v>11.03</v>
      </c>
      <c r="I52" s="55"/>
      <c r="J52" s="79"/>
      <c r="K52" s="28" t="s">
        <v>320</v>
      </c>
    </row>
    <row r="53" spans="1:11" ht="18" customHeight="1">
      <c r="A53" s="51">
        <v>39</v>
      </c>
      <c r="B53" s="20" t="s">
        <v>200</v>
      </c>
      <c r="C53" s="21" t="s">
        <v>276</v>
      </c>
      <c r="D53" s="22">
        <v>37993</v>
      </c>
      <c r="E53" s="23" t="s">
        <v>35</v>
      </c>
      <c r="F53" s="23" t="s">
        <v>36</v>
      </c>
      <c r="G53" s="23" t="s">
        <v>266</v>
      </c>
      <c r="H53" s="43">
        <v>11.05</v>
      </c>
      <c r="I53" s="43"/>
      <c r="J53" s="79"/>
      <c r="K53" s="28" t="s">
        <v>303</v>
      </c>
    </row>
    <row r="54" spans="1:11" ht="18" customHeight="1">
      <c r="A54" s="51">
        <v>40</v>
      </c>
      <c r="B54" s="20" t="s">
        <v>188</v>
      </c>
      <c r="C54" s="21" t="s">
        <v>338</v>
      </c>
      <c r="D54" s="22" t="s">
        <v>339</v>
      </c>
      <c r="E54" s="23" t="s">
        <v>62</v>
      </c>
      <c r="F54" s="23" t="s">
        <v>231</v>
      </c>
      <c r="G54" s="23" t="s">
        <v>333</v>
      </c>
      <c r="H54" s="78">
        <v>11.14</v>
      </c>
      <c r="I54" s="55"/>
      <c r="J54" s="79"/>
      <c r="K54" s="28" t="s">
        <v>334</v>
      </c>
    </row>
    <row r="55" spans="1:11" ht="18" customHeight="1">
      <c r="A55" s="51">
        <v>41</v>
      </c>
      <c r="B55" s="20" t="s">
        <v>479</v>
      </c>
      <c r="C55" s="21" t="s">
        <v>480</v>
      </c>
      <c r="D55" s="22" t="s">
        <v>481</v>
      </c>
      <c r="E55" s="23" t="s">
        <v>39</v>
      </c>
      <c r="F55" s="23" t="s">
        <v>40</v>
      </c>
      <c r="G55" s="23"/>
      <c r="H55" s="43">
        <v>11.33</v>
      </c>
      <c r="I55" s="43"/>
      <c r="J55" s="79"/>
      <c r="K55" s="28" t="s">
        <v>178</v>
      </c>
    </row>
    <row r="56" spans="1:11" ht="18" customHeight="1">
      <c r="A56" s="51">
        <v>42</v>
      </c>
      <c r="B56" s="20" t="s">
        <v>270</v>
      </c>
      <c r="C56" s="21" t="s">
        <v>359</v>
      </c>
      <c r="D56" s="22" t="s">
        <v>360</v>
      </c>
      <c r="E56" s="23" t="s">
        <v>62</v>
      </c>
      <c r="F56" s="23" t="s">
        <v>231</v>
      </c>
      <c r="G56" s="23" t="s">
        <v>333</v>
      </c>
      <c r="H56" s="43">
        <v>11.57</v>
      </c>
      <c r="I56" s="43"/>
      <c r="J56" s="79"/>
      <c r="K56" s="28" t="s">
        <v>334</v>
      </c>
    </row>
    <row r="57" spans="1:11" ht="18" customHeight="1">
      <c r="A57" s="51">
        <v>43</v>
      </c>
      <c r="B57" s="20" t="s">
        <v>453</v>
      </c>
      <c r="C57" s="21" t="s">
        <v>454</v>
      </c>
      <c r="D57" s="22" t="s">
        <v>455</v>
      </c>
      <c r="E57" s="23" t="s">
        <v>39</v>
      </c>
      <c r="F57" s="23" t="s">
        <v>40</v>
      </c>
      <c r="G57" s="23"/>
      <c r="H57" s="43">
        <v>11.65</v>
      </c>
      <c r="I57" s="43"/>
      <c r="J57" s="79"/>
      <c r="K57" s="28" t="s">
        <v>190</v>
      </c>
    </row>
  </sheetData>
  <sheetProtection/>
  <printOptions horizontalCentered="1"/>
  <pageMargins left="0.39305555555555555" right="0.39305555555555555" top="0.30972222222222223" bottom="0.36944444444444446" header="0.16944444444444445" footer="0.319444444444444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3" customWidth="1"/>
    <col min="2" max="2" width="11.140625" style="3" customWidth="1"/>
    <col min="3" max="3" width="15.421875" style="3" bestFit="1" customWidth="1"/>
    <col min="4" max="4" width="10.7109375" style="4" customWidth="1"/>
    <col min="5" max="6" width="15.00390625" style="5" customWidth="1"/>
    <col min="7" max="7" width="13.421875" style="5" bestFit="1" customWidth="1"/>
    <col min="8" max="8" width="8.140625" style="7" customWidth="1"/>
    <col min="9" max="9" width="26.7109375" style="1" customWidth="1"/>
    <col min="10" max="10" width="4.7109375" style="53" customWidth="1"/>
    <col min="11" max="16384" width="9.140625" style="53" customWidth="1"/>
  </cols>
  <sheetData>
    <row r="1" spans="1:8" s="68" customFormat="1" ht="15.75">
      <c r="A1" s="8" t="s">
        <v>248</v>
      </c>
      <c r="C1" s="69"/>
      <c r="D1" s="70"/>
      <c r="E1" s="71"/>
      <c r="F1" s="71"/>
      <c r="G1" s="72"/>
      <c r="H1" s="73"/>
    </row>
    <row r="2" spans="1:9" s="68" customFormat="1" ht="15.75">
      <c r="A2" s="68" t="s">
        <v>249</v>
      </c>
      <c r="C2" s="69"/>
      <c r="D2" s="70"/>
      <c r="E2" s="71"/>
      <c r="F2" s="72"/>
      <c r="G2" s="72"/>
      <c r="H2" s="73"/>
      <c r="I2" s="74"/>
    </row>
    <row r="3" spans="1:8" s="1" customFormat="1" ht="12" customHeight="1">
      <c r="A3" s="3"/>
      <c r="B3" s="3"/>
      <c r="C3" s="9"/>
      <c r="D3" s="10"/>
      <c r="E3" s="11"/>
      <c r="F3" s="11"/>
      <c r="G3" s="11"/>
      <c r="H3" s="24"/>
    </row>
    <row r="4" spans="2:8" s="3" customFormat="1" ht="12.75">
      <c r="B4" s="9"/>
      <c r="D4" s="4"/>
      <c r="E4" s="5"/>
      <c r="F4" s="5"/>
      <c r="G4" s="5"/>
      <c r="H4" s="7"/>
    </row>
    <row r="5" spans="2:8" s="75" customFormat="1" ht="15.75">
      <c r="B5" s="68" t="s">
        <v>21</v>
      </c>
      <c r="C5" s="68"/>
      <c r="D5" s="10"/>
      <c r="E5" s="76" t="s">
        <v>22</v>
      </c>
      <c r="F5" s="12"/>
      <c r="G5" s="5"/>
      <c r="H5" s="7"/>
    </row>
    <row r="6" spans="1:9" s="83" customFormat="1" ht="16.5" thickBot="1">
      <c r="A6" s="75"/>
      <c r="B6" s="68">
        <v>1</v>
      </c>
      <c r="C6" s="9" t="s">
        <v>512</v>
      </c>
      <c r="D6" s="70"/>
      <c r="E6" s="69"/>
      <c r="F6" s="69"/>
      <c r="G6" s="80"/>
      <c r="H6" s="81"/>
      <c r="I6" s="75"/>
    </row>
    <row r="7" spans="1:9" s="56" customFormat="1" ht="18" customHeight="1" thickBot="1">
      <c r="A7" s="13" t="s">
        <v>10</v>
      </c>
      <c r="B7" s="15" t="s">
        <v>11</v>
      </c>
      <c r="C7" s="16" t="s">
        <v>12</v>
      </c>
      <c r="D7" s="17" t="s">
        <v>13</v>
      </c>
      <c r="E7" s="18" t="s">
        <v>14</v>
      </c>
      <c r="F7" s="18" t="s">
        <v>15</v>
      </c>
      <c r="G7" s="18" t="s">
        <v>16</v>
      </c>
      <c r="H7" s="26" t="s">
        <v>17</v>
      </c>
      <c r="I7" s="27" t="s">
        <v>20</v>
      </c>
    </row>
    <row r="8" spans="1:9" ht="18" customHeight="1">
      <c r="A8" s="51">
        <v>1</v>
      </c>
      <c r="B8" s="20" t="s">
        <v>34</v>
      </c>
      <c r="C8" s="21" t="s">
        <v>29</v>
      </c>
      <c r="D8" s="22">
        <v>37990</v>
      </c>
      <c r="E8" s="23" t="s">
        <v>30</v>
      </c>
      <c r="F8" s="23" t="s">
        <v>31</v>
      </c>
      <c r="G8" s="23"/>
      <c r="H8" s="55">
        <v>8.72</v>
      </c>
      <c r="I8" s="28" t="s">
        <v>32</v>
      </c>
    </row>
    <row r="9" spans="1:9" ht="18" customHeight="1">
      <c r="A9" s="51">
        <v>2</v>
      </c>
      <c r="B9" s="20" t="s">
        <v>252</v>
      </c>
      <c r="C9" s="21" t="s">
        <v>162</v>
      </c>
      <c r="D9" s="22">
        <v>37998</v>
      </c>
      <c r="E9" s="23" t="s">
        <v>35</v>
      </c>
      <c r="F9" s="23" t="s">
        <v>36</v>
      </c>
      <c r="G9" s="23" t="s">
        <v>264</v>
      </c>
      <c r="H9" s="55" t="s">
        <v>527</v>
      </c>
      <c r="I9" s="28" t="s">
        <v>53</v>
      </c>
    </row>
    <row r="10" spans="1:9" ht="18.75" customHeight="1">
      <c r="A10" s="51">
        <v>3</v>
      </c>
      <c r="B10" s="20" t="s">
        <v>244</v>
      </c>
      <c r="C10" s="21" t="s">
        <v>281</v>
      </c>
      <c r="D10" s="22">
        <v>38186</v>
      </c>
      <c r="E10" s="23" t="s">
        <v>35</v>
      </c>
      <c r="F10" s="23" t="s">
        <v>36</v>
      </c>
      <c r="G10" s="23" t="s">
        <v>266</v>
      </c>
      <c r="H10" s="43" t="s">
        <v>528</v>
      </c>
      <c r="I10" s="28" t="s">
        <v>303</v>
      </c>
    </row>
    <row r="11" spans="1:9" ht="18" customHeight="1">
      <c r="A11" s="51">
        <v>4</v>
      </c>
      <c r="B11" s="20" t="s">
        <v>143</v>
      </c>
      <c r="C11" s="21" t="s">
        <v>164</v>
      </c>
      <c r="D11" s="22">
        <v>38313</v>
      </c>
      <c r="E11" s="23" t="s">
        <v>35</v>
      </c>
      <c r="F11" s="23"/>
      <c r="G11" s="23" t="s">
        <v>55</v>
      </c>
      <c r="H11" s="43" t="s">
        <v>529</v>
      </c>
      <c r="I11" s="28" t="s">
        <v>56</v>
      </c>
    </row>
    <row r="12" spans="1:9" ht="18" customHeight="1">
      <c r="A12" s="51">
        <v>5</v>
      </c>
      <c r="B12" s="20" t="s">
        <v>37</v>
      </c>
      <c r="C12" s="21" t="s">
        <v>158</v>
      </c>
      <c r="D12" s="22">
        <v>38364</v>
      </c>
      <c r="E12" s="23" t="s">
        <v>35</v>
      </c>
      <c r="F12" s="23"/>
      <c r="G12" s="23" t="s">
        <v>55</v>
      </c>
      <c r="H12" s="55" t="s">
        <v>530</v>
      </c>
      <c r="I12" s="28" t="s">
        <v>56</v>
      </c>
    </row>
    <row r="13" spans="1:9" ht="18" customHeight="1">
      <c r="A13" s="51">
        <v>6</v>
      </c>
      <c r="B13" s="20" t="s">
        <v>37</v>
      </c>
      <c r="C13" s="21" t="s">
        <v>510</v>
      </c>
      <c r="D13" s="22">
        <v>38401</v>
      </c>
      <c r="E13" s="23" t="s">
        <v>45</v>
      </c>
      <c r="F13" s="23" t="s">
        <v>46</v>
      </c>
      <c r="G13" s="23"/>
      <c r="H13" s="55">
        <v>9.97</v>
      </c>
      <c r="I13" s="28" t="s">
        <v>68</v>
      </c>
    </row>
    <row r="14" spans="1:9" ht="18" customHeight="1">
      <c r="A14" s="150"/>
      <c r="B14" s="151"/>
      <c r="C14" s="152"/>
      <c r="D14" s="153"/>
      <c r="E14" s="154"/>
      <c r="F14" s="154"/>
      <c r="G14" s="154"/>
      <c r="H14" s="157"/>
      <c r="I14" s="156"/>
    </row>
    <row r="15" spans="1:9" s="83" customFormat="1" ht="16.5" thickBot="1">
      <c r="A15" s="75"/>
      <c r="B15" s="68">
        <v>2</v>
      </c>
      <c r="C15" s="9" t="s">
        <v>512</v>
      </c>
      <c r="D15" s="70"/>
      <c r="E15" s="69"/>
      <c r="F15" s="69"/>
      <c r="G15" s="80"/>
      <c r="H15" s="81"/>
      <c r="I15" s="75"/>
    </row>
    <row r="16" spans="1:9" s="56" customFormat="1" ht="18" customHeight="1" thickBot="1">
      <c r="A16" s="13" t="s">
        <v>10</v>
      </c>
      <c r="B16" s="15" t="s">
        <v>11</v>
      </c>
      <c r="C16" s="16" t="s">
        <v>12</v>
      </c>
      <c r="D16" s="17" t="s">
        <v>13</v>
      </c>
      <c r="E16" s="18" t="s">
        <v>14</v>
      </c>
      <c r="F16" s="18" t="s">
        <v>15</v>
      </c>
      <c r="G16" s="18" t="s">
        <v>16</v>
      </c>
      <c r="H16" s="26" t="s">
        <v>17</v>
      </c>
      <c r="I16" s="27" t="s">
        <v>20</v>
      </c>
    </row>
    <row r="17" spans="1:9" ht="18" customHeight="1">
      <c r="A17" s="51">
        <v>1</v>
      </c>
      <c r="B17" s="20" t="s">
        <v>54</v>
      </c>
      <c r="C17" s="21" t="s">
        <v>255</v>
      </c>
      <c r="D17" s="22">
        <v>38122</v>
      </c>
      <c r="E17" s="23" t="s">
        <v>35</v>
      </c>
      <c r="F17" s="23" t="s">
        <v>36</v>
      </c>
      <c r="G17" s="23" t="s">
        <v>264</v>
      </c>
      <c r="H17" s="43">
        <v>9</v>
      </c>
      <c r="I17" s="28" t="s">
        <v>53</v>
      </c>
    </row>
    <row r="18" spans="1:9" ht="18" customHeight="1">
      <c r="A18" s="51">
        <v>2</v>
      </c>
      <c r="B18" s="20" t="s">
        <v>102</v>
      </c>
      <c r="C18" s="21" t="s">
        <v>280</v>
      </c>
      <c r="D18" s="22">
        <v>38170</v>
      </c>
      <c r="E18" s="23" t="s">
        <v>35</v>
      </c>
      <c r="F18" s="23" t="s">
        <v>36</v>
      </c>
      <c r="G18" s="23" t="s">
        <v>266</v>
      </c>
      <c r="H18" s="55">
        <v>10.08</v>
      </c>
      <c r="I18" s="28" t="s">
        <v>303</v>
      </c>
    </row>
    <row r="19" spans="1:9" ht="18" customHeight="1">
      <c r="A19" s="51">
        <v>3</v>
      </c>
      <c r="B19" s="20" t="s">
        <v>58</v>
      </c>
      <c r="C19" s="21" t="s">
        <v>267</v>
      </c>
      <c r="D19" s="22">
        <v>38488</v>
      </c>
      <c r="E19" s="23" t="s">
        <v>35</v>
      </c>
      <c r="F19" s="23" t="s">
        <v>36</v>
      </c>
      <c r="G19" s="23" t="s">
        <v>266</v>
      </c>
      <c r="H19" s="43">
        <v>9.97</v>
      </c>
      <c r="I19" s="28" t="s">
        <v>303</v>
      </c>
    </row>
    <row r="20" spans="1:9" ht="18" customHeight="1">
      <c r="A20" s="51">
        <v>4</v>
      </c>
      <c r="B20" s="20" t="s">
        <v>57</v>
      </c>
      <c r="C20" s="21" t="s">
        <v>29</v>
      </c>
      <c r="D20" s="22">
        <v>38610</v>
      </c>
      <c r="E20" s="23" t="s">
        <v>30</v>
      </c>
      <c r="F20" s="23" t="s">
        <v>31</v>
      </c>
      <c r="G20" s="23"/>
      <c r="H20" s="55">
        <v>9.46</v>
      </c>
      <c r="I20" s="28" t="s">
        <v>32</v>
      </c>
    </row>
    <row r="21" spans="1:9" ht="18" customHeight="1">
      <c r="A21" s="51">
        <v>5</v>
      </c>
      <c r="B21" s="20" t="s">
        <v>101</v>
      </c>
      <c r="C21" s="21" t="s">
        <v>364</v>
      </c>
      <c r="D21" s="22">
        <v>38634</v>
      </c>
      <c r="E21" s="23" t="s">
        <v>35</v>
      </c>
      <c r="F21" s="23"/>
      <c r="G21" s="23" t="s">
        <v>55</v>
      </c>
      <c r="H21" s="43">
        <v>9.54</v>
      </c>
      <c r="I21" s="28" t="s">
        <v>56</v>
      </c>
    </row>
    <row r="22" spans="1:9" ht="18" customHeight="1">
      <c r="A22" s="51">
        <v>6</v>
      </c>
      <c r="B22" s="20" t="s">
        <v>201</v>
      </c>
      <c r="C22" s="21" t="s">
        <v>367</v>
      </c>
      <c r="D22" s="22">
        <v>38953</v>
      </c>
      <c r="E22" s="23" t="s">
        <v>236</v>
      </c>
      <c r="F22" s="23" t="s">
        <v>240</v>
      </c>
      <c r="G22" s="23"/>
      <c r="H22" s="55">
        <v>11.62</v>
      </c>
      <c r="I22" s="28" t="s">
        <v>365</v>
      </c>
    </row>
    <row r="23" spans="1:9" ht="18" customHeight="1">
      <c r="A23" s="150"/>
      <c r="B23" s="151"/>
      <c r="C23" s="152"/>
      <c r="D23" s="153"/>
      <c r="E23" s="154"/>
      <c r="F23" s="154"/>
      <c r="G23" s="154"/>
      <c r="H23" s="157"/>
      <c r="I23" s="156"/>
    </row>
    <row r="24" spans="1:9" s="83" customFormat="1" ht="16.5" thickBot="1">
      <c r="A24" s="75"/>
      <c r="B24" s="68">
        <v>3</v>
      </c>
      <c r="C24" s="9" t="s">
        <v>512</v>
      </c>
      <c r="D24" s="70"/>
      <c r="E24" s="69"/>
      <c r="F24" s="69"/>
      <c r="G24" s="80"/>
      <c r="H24" s="81"/>
      <c r="I24" s="75"/>
    </row>
    <row r="25" spans="1:9" s="56" customFormat="1" ht="18" customHeight="1" thickBot="1">
      <c r="A25" s="13" t="s">
        <v>10</v>
      </c>
      <c r="B25" s="15" t="s">
        <v>11</v>
      </c>
      <c r="C25" s="16" t="s">
        <v>12</v>
      </c>
      <c r="D25" s="17" t="s">
        <v>13</v>
      </c>
      <c r="E25" s="18" t="s">
        <v>14</v>
      </c>
      <c r="F25" s="18" t="s">
        <v>15</v>
      </c>
      <c r="G25" s="18" t="s">
        <v>16</v>
      </c>
      <c r="H25" s="26" t="s">
        <v>17</v>
      </c>
      <c r="I25" s="27" t="s">
        <v>20</v>
      </c>
    </row>
    <row r="26" spans="1:9" ht="18" customHeight="1">
      <c r="A26" s="51">
        <v>1</v>
      </c>
      <c r="B26" s="20"/>
      <c r="C26" s="21"/>
      <c r="D26" s="22"/>
      <c r="E26" s="23"/>
      <c r="F26" s="23"/>
      <c r="G26" s="23"/>
      <c r="H26" s="55"/>
      <c r="I26" s="28"/>
    </row>
    <row r="27" spans="1:9" ht="18" customHeight="1">
      <c r="A27" s="51">
        <v>2</v>
      </c>
      <c r="B27" s="20" t="s">
        <v>508</v>
      </c>
      <c r="C27" s="21" t="s">
        <v>305</v>
      </c>
      <c r="D27" s="22" t="s">
        <v>306</v>
      </c>
      <c r="E27" s="23" t="s">
        <v>45</v>
      </c>
      <c r="F27" s="23" t="s">
        <v>46</v>
      </c>
      <c r="G27" s="23" t="s">
        <v>47</v>
      </c>
      <c r="H27" s="55">
        <v>8.18</v>
      </c>
      <c r="I27" s="28" t="s">
        <v>320</v>
      </c>
    </row>
    <row r="28" spans="1:9" ht="18" customHeight="1">
      <c r="A28" s="51">
        <v>3</v>
      </c>
      <c r="B28" s="20" t="s">
        <v>48</v>
      </c>
      <c r="C28" s="21" t="s">
        <v>49</v>
      </c>
      <c r="D28" s="22">
        <v>38037</v>
      </c>
      <c r="E28" s="23" t="s">
        <v>45</v>
      </c>
      <c r="F28" s="23" t="s">
        <v>46</v>
      </c>
      <c r="G28" s="23" t="s">
        <v>51</v>
      </c>
      <c r="H28" s="55">
        <v>9.4</v>
      </c>
      <c r="I28" s="28" t="s">
        <v>52</v>
      </c>
    </row>
    <row r="29" spans="1:9" ht="18" customHeight="1">
      <c r="A29" s="51">
        <v>4</v>
      </c>
      <c r="B29" s="20" t="s">
        <v>121</v>
      </c>
      <c r="C29" s="21" t="s">
        <v>122</v>
      </c>
      <c r="D29" s="22" t="s">
        <v>123</v>
      </c>
      <c r="E29" s="23" t="s">
        <v>45</v>
      </c>
      <c r="F29" s="23" t="s">
        <v>46</v>
      </c>
      <c r="G29" s="23"/>
      <c r="H29" s="43">
        <v>9.61</v>
      </c>
      <c r="I29" s="28" t="s">
        <v>68</v>
      </c>
    </row>
    <row r="30" spans="1:9" ht="18" customHeight="1">
      <c r="A30" s="51">
        <v>5</v>
      </c>
      <c r="B30" s="20" t="s">
        <v>179</v>
      </c>
      <c r="C30" s="21" t="s">
        <v>223</v>
      </c>
      <c r="D30" s="22" t="s">
        <v>116</v>
      </c>
      <c r="E30" s="23" t="s">
        <v>39</v>
      </c>
      <c r="F30" s="23" t="s">
        <v>40</v>
      </c>
      <c r="G30" s="23"/>
      <c r="H30" s="55">
        <v>9.3</v>
      </c>
      <c r="I30" s="28" t="s">
        <v>222</v>
      </c>
    </row>
    <row r="31" spans="1:9" ht="18" customHeight="1">
      <c r="A31" s="51">
        <v>6</v>
      </c>
      <c r="B31" s="20" t="s">
        <v>144</v>
      </c>
      <c r="C31" s="21" t="s">
        <v>209</v>
      </c>
      <c r="D31" s="22" t="s">
        <v>210</v>
      </c>
      <c r="E31" s="23" t="s">
        <v>45</v>
      </c>
      <c r="F31" s="23" t="s">
        <v>46</v>
      </c>
      <c r="G31" s="23" t="s">
        <v>47</v>
      </c>
      <c r="H31" s="43">
        <v>11.23</v>
      </c>
      <c r="I31" s="28" t="s">
        <v>320</v>
      </c>
    </row>
    <row r="32" spans="1:9" ht="18" customHeight="1">
      <c r="A32" s="150"/>
      <c r="B32" s="151"/>
      <c r="C32" s="152"/>
      <c r="D32" s="153"/>
      <c r="E32" s="154"/>
      <c r="F32" s="154"/>
      <c r="G32" s="154"/>
      <c r="H32" s="155"/>
      <c r="I32" s="156"/>
    </row>
    <row r="33" spans="1:9" ht="18" customHeight="1">
      <c r="A33" s="150"/>
      <c r="B33" s="151"/>
      <c r="C33" s="152"/>
      <c r="D33" s="153"/>
      <c r="E33" s="154"/>
      <c r="F33" s="154"/>
      <c r="G33" s="154"/>
      <c r="H33" s="155"/>
      <c r="I33" s="156"/>
    </row>
    <row r="34" spans="1:9" s="83" customFormat="1" ht="16.5" thickBot="1">
      <c r="A34" s="75"/>
      <c r="B34" s="68">
        <v>4</v>
      </c>
      <c r="C34" s="9" t="s">
        <v>512</v>
      </c>
      <c r="D34" s="70"/>
      <c r="E34" s="69"/>
      <c r="F34" s="69"/>
      <c r="G34" s="80"/>
      <c r="H34" s="81"/>
      <c r="I34" s="75"/>
    </row>
    <row r="35" spans="1:9" s="56" customFormat="1" ht="18" customHeight="1" thickBot="1">
      <c r="A35" s="13" t="s">
        <v>10</v>
      </c>
      <c r="B35" s="15" t="s">
        <v>11</v>
      </c>
      <c r="C35" s="16" t="s">
        <v>12</v>
      </c>
      <c r="D35" s="17" t="s">
        <v>13</v>
      </c>
      <c r="E35" s="18" t="s">
        <v>14</v>
      </c>
      <c r="F35" s="18" t="s">
        <v>15</v>
      </c>
      <c r="G35" s="18" t="s">
        <v>16</v>
      </c>
      <c r="H35" s="26" t="s">
        <v>17</v>
      </c>
      <c r="I35" s="27" t="s">
        <v>20</v>
      </c>
    </row>
    <row r="36" spans="1:9" ht="18" customHeight="1">
      <c r="A36" s="51">
        <v>1</v>
      </c>
      <c r="B36" s="20"/>
      <c r="C36" s="21"/>
      <c r="D36" s="22"/>
      <c r="E36" s="23"/>
      <c r="F36" s="23"/>
      <c r="G36" s="23"/>
      <c r="H36" s="55"/>
      <c r="I36" s="28"/>
    </row>
    <row r="37" spans="1:9" ht="18" customHeight="1">
      <c r="A37" s="51">
        <v>2</v>
      </c>
      <c r="B37" s="20" t="s">
        <v>310</v>
      </c>
      <c r="C37" s="21" t="s">
        <v>311</v>
      </c>
      <c r="D37" s="22" t="s">
        <v>312</v>
      </c>
      <c r="E37" s="23" t="s">
        <v>45</v>
      </c>
      <c r="F37" s="23" t="s">
        <v>46</v>
      </c>
      <c r="G37" s="23" t="s">
        <v>47</v>
      </c>
      <c r="H37" s="55">
        <v>10.98</v>
      </c>
      <c r="I37" s="28" t="s">
        <v>320</v>
      </c>
    </row>
    <row r="38" spans="1:9" ht="18" customHeight="1">
      <c r="A38" s="51">
        <v>3</v>
      </c>
      <c r="B38" s="20" t="s">
        <v>419</v>
      </c>
      <c r="C38" s="21" t="s">
        <v>142</v>
      </c>
      <c r="D38" s="22" t="s">
        <v>420</v>
      </c>
      <c r="E38" s="23" t="s">
        <v>39</v>
      </c>
      <c r="F38" s="23" t="s">
        <v>40</v>
      </c>
      <c r="G38" s="23"/>
      <c r="H38" s="55">
        <v>9.56</v>
      </c>
      <c r="I38" s="28" t="s">
        <v>165</v>
      </c>
    </row>
    <row r="39" spans="1:9" ht="18" customHeight="1">
      <c r="A39" s="51">
        <v>4</v>
      </c>
      <c r="B39" s="20" t="s">
        <v>307</v>
      </c>
      <c r="C39" s="21" t="s">
        <v>308</v>
      </c>
      <c r="D39" s="22" t="s">
        <v>309</v>
      </c>
      <c r="E39" s="23" t="s">
        <v>45</v>
      </c>
      <c r="F39" s="23" t="s">
        <v>46</v>
      </c>
      <c r="G39" s="23" t="s">
        <v>47</v>
      </c>
      <c r="H39" s="43">
        <v>11.18</v>
      </c>
      <c r="I39" s="28" t="s">
        <v>320</v>
      </c>
    </row>
    <row r="40" spans="1:9" ht="18.75" customHeight="1">
      <c r="A40" s="51">
        <v>5</v>
      </c>
      <c r="B40" s="20" t="s">
        <v>103</v>
      </c>
      <c r="C40" s="21" t="s">
        <v>125</v>
      </c>
      <c r="D40" s="22" t="s">
        <v>126</v>
      </c>
      <c r="E40" s="23" t="s">
        <v>45</v>
      </c>
      <c r="F40" s="23" t="s">
        <v>46</v>
      </c>
      <c r="G40" s="23"/>
      <c r="H40" s="55">
        <v>9.53</v>
      </c>
      <c r="I40" s="28" t="s">
        <v>68</v>
      </c>
    </row>
    <row r="41" spans="1:9" ht="18" customHeight="1">
      <c r="A41" s="51">
        <v>6</v>
      </c>
      <c r="B41" s="20" t="s">
        <v>67</v>
      </c>
      <c r="C41" s="21" t="s">
        <v>433</v>
      </c>
      <c r="D41" s="22" t="s">
        <v>224</v>
      </c>
      <c r="E41" s="23" t="s">
        <v>39</v>
      </c>
      <c r="F41" s="23" t="s">
        <v>40</v>
      </c>
      <c r="G41" s="23"/>
      <c r="H41" s="43">
        <v>10.45</v>
      </c>
      <c r="I41" s="28" t="s">
        <v>165</v>
      </c>
    </row>
    <row r="42" spans="1:9" s="83" customFormat="1" ht="16.5" thickBot="1">
      <c r="A42" s="75"/>
      <c r="B42" s="68">
        <v>5</v>
      </c>
      <c r="C42" s="9" t="s">
        <v>512</v>
      </c>
      <c r="D42" s="70"/>
      <c r="E42" s="69"/>
      <c r="F42" s="69"/>
      <c r="G42" s="80"/>
      <c r="H42" s="81"/>
      <c r="I42" s="75"/>
    </row>
    <row r="43" spans="1:9" s="56" customFormat="1" ht="18" customHeight="1" thickBot="1">
      <c r="A43" s="13" t="s">
        <v>10</v>
      </c>
      <c r="B43" s="15" t="s">
        <v>11</v>
      </c>
      <c r="C43" s="16" t="s">
        <v>12</v>
      </c>
      <c r="D43" s="17" t="s">
        <v>13</v>
      </c>
      <c r="E43" s="18" t="s">
        <v>14</v>
      </c>
      <c r="F43" s="18" t="s">
        <v>15</v>
      </c>
      <c r="G43" s="18" t="s">
        <v>16</v>
      </c>
      <c r="H43" s="26" t="s">
        <v>17</v>
      </c>
      <c r="I43" s="27" t="s">
        <v>20</v>
      </c>
    </row>
    <row r="44" spans="1:9" ht="18" customHeight="1">
      <c r="A44" s="51">
        <v>1</v>
      </c>
      <c r="B44" s="20"/>
      <c r="C44" s="21"/>
      <c r="D44" s="22"/>
      <c r="E44" s="23"/>
      <c r="F44" s="23"/>
      <c r="G44" s="23"/>
      <c r="H44" s="55"/>
      <c r="I44" s="28"/>
    </row>
    <row r="45" spans="1:9" ht="18" customHeight="1">
      <c r="A45" s="51">
        <v>2</v>
      </c>
      <c r="B45" s="20" t="s">
        <v>69</v>
      </c>
      <c r="C45" s="21" t="s">
        <v>436</v>
      </c>
      <c r="D45" s="22" t="s">
        <v>437</v>
      </c>
      <c r="E45" s="23" t="s">
        <v>39</v>
      </c>
      <c r="F45" s="23" t="s">
        <v>40</v>
      </c>
      <c r="G45" s="23"/>
      <c r="H45" s="55" t="s">
        <v>531</v>
      </c>
      <c r="I45" s="28" t="s">
        <v>165</v>
      </c>
    </row>
    <row r="46" spans="1:9" ht="18" customHeight="1">
      <c r="A46" s="51">
        <v>3</v>
      </c>
      <c r="B46" s="20" t="s">
        <v>315</v>
      </c>
      <c r="C46" s="21" t="s">
        <v>316</v>
      </c>
      <c r="D46" s="22" t="s">
        <v>317</v>
      </c>
      <c r="E46" s="23" t="s">
        <v>45</v>
      </c>
      <c r="F46" s="23" t="s">
        <v>46</v>
      </c>
      <c r="G46" s="23" t="s">
        <v>47</v>
      </c>
      <c r="H46" s="55" t="s">
        <v>532</v>
      </c>
      <c r="I46" s="28" t="s">
        <v>320</v>
      </c>
    </row>
    <row r="47" spans="1:9" ht="18.75" customHeight="1">
      <c r="A47" s="51">
        <v>4</v>
      </c>
      <c r="B47" s="20" t="s">
        <v>447</v>
      </c>
      <c r="C47" s="21" t="s">
        <v>448</v>
      </c>
      <c r="D47" s="22" t="s">
        <v>449</v>
      </c>
      <c r="E47" s="23" t="s">
        <v>39</v>
      </c>
      <c r="F47" s="23" t="s">
        <v>40</v>
      </c>
      <c r="G47" s="23"/>
      <c r="H47" s="55" t="s">
        <v>533</v>
      </c>
      <c r="I47" s="28" t="s">
        <v>165</v>
      </c>
    </row>
    <row r="48" spans="1:9" ht="18.75" customHeight="1">
      <c r="A48" s="51">
        <v>5</v>
      </c>
      <c r="B48" s="20" t="s">
        <v>327</v>
      </c>
      <c r="C48" s="21" t="s">
        <v>328</v>
      </c>
      <c r="D48" s="22" t="s">
        <v>329</v>
      </c>
      <c r="E48" s="23" t="s">
        <v>62</v>
      </c>
      <c r="F48" s="23" t="s">
        <v>231</v>
      </c>
      <c r="G48" s="23"/>
      <c r="H48" s="43" t="s">
        <v>534</v>
      </c>
      <c r="I48" s="28" t="s">
        <v>63</v>
      </c>
    </row>
    <row r="49" spans="1:9" ht="18.75" customHeight="1">
      <c r="A49" s="51">
        <v>6</v>
      </c>
      <c r="B49" s="20" t="s">
        <v>102</v>
      </c>
      <c r="C49" s="21" t="s">
        <v>225</v>
      </c>
      <c r="D49" s="22" t="s">
        <v>467</v>
      </c>
      <c r="E49" s="23" t="s">
        <v>39</v>
      </c>
      <c r="F49" s="23" t="s">
        <v>40</v>
      </c>
      <c r="G49" s="23"/>
      <c r="H49" s="55">
        <v>10.28</v>
      </c>
      <c r="I49" s="28" t="s">
        <v>222</v>
      </c>
    </row>
    <row r="50" spans="1:9" s="83" customFormat="1" ht="16.5" thickBot="1">
      <c r="A50" s="75"/>
      <c r="B50" s="68">
        <v>6</v>
      </c>
      <c r="C50" s="9" t="s">
        <v>512</v>
      </c>
      <c r="D50" s="70"/>
      <c r="E50" s="69"/>
      <c r="F50" s="69"/>
      <c r="G50" s="80"/>
      <c r="H50" s="81"/>
      <c r="I50" s="75"/>
    </row>
    <row r="51" spans="1:9" s="56" customFormat="1" ht="18" customHeight="1" thickBot="1">
      <c r="A51" s="13" t="s">
        <v>10</v>
      </c>
      <c r="B51" s="15" t="s">
        <v>11</v>
      </c>
      <c r="C51" s="16" t="s">
        <v>12</v>
      </c>
      <c r="D51" s="17" t="s">
        <v>13</v>
      </c>
      <c r="E51" s="18" t="s">
        <v>14</v>
      </c>
      <c r="F51" s="18" t="s">
        <v>15</v>
      </c>
      <c r="G51" s="18" t="s">
        <v>16</v>
      </c>
      <c r="H51" s="26" t="s">
        <v>17</v>
      </c>
      <c r="I51" s="27" t="s">
        <v>20</v>
      </c>
    </row>
    <row r="52" spans="1:9" ht="18" customHeight="1">
      <c r="A52" s="51">
        <v>1</v>
      </c>
      <c r="B52" s="20"/>
      <c r="C52" s="21"/>
      <c r="D52" s="22"/>
      <c r="E52" s="23"/>
      <c r="F52" s="23"/>
      <c r="G52" s="23"/>
      <c r="H52" s="55"/>
      <c r="I52" s="28"/>
    </row>
    <row r="53" spans="1:9" ht="18.75" customHeight="1">
      <c r="A53" s="51">
        <v>2</v>
      </c>
      <c r="B53" s="20" t="s">
        <v>356</v>
      </c>
      <c r="C53" s="21" t="s">
        <v>357</v>
      </c>
      <c r="D53" s="22" t="s">
        <v>358</v>
      </c>
      <c r="E53" s="23" t="s">
        <v>62</v>
      </c>
      <c r="F53" s="23" t="s">
        <v>231</v>
      </c>
      <c r="G53" s="23" t="s">
        <v>333</v>
      </c>
      <c r="H53" s="43" t="s">
        <v>535</v>
      </c>
      <c r="I53" s="28" t="s">
        <v>334</v>
      </c>
    </row>
    <row r="54" spans="1:9" ht="18.75" customHeight="1">
      <c r="A54" s="51">
        <v>3</v>
      </c>
      <c r="B54" s="20" t="s">
        <v>445</v>
      </c>
      <c r="C54" s="21" t="s">
        <v>442</v>
      </c>
      <c r="D54" s="22" t="s">
        <v>446</v>
      </c>
      <c r="E54" s="23" t="s">
        <v>39</v>
      </c>
      <c r="F54" s="23" t="s">
        <v>40</v>
      </c>
      <c r="G54" s="23"/>
      <c r="H54" s="55" t="s">
        <v>536</v>
      </c>
      <c r="I54" s="28" t="s">
        <v>165</v>
      </c>
    </row>
    <row r="55" spans="1:9" ht="18" customHeight="1">
      <c r="A55" s="51">
        <v>4</v>
      </c>
      <c r="B55" s="20" t="s">
        <v>58</v>
      </c>
      <c r="C55" s="21" t="s">
        <v>258</v>
      </c>
      <c r="D55" s="22">
        <v>38094</v>
      </c>
      <c r="E55" s="23" t="s">
        <v>35</v>
      </c>
      <c r="F55" s="23" t="s">
        <v>36</v>
      </c>
      <c r="G55" s="23" t="s">
        <v>264</v>
      </c>
      <c r="H55" s="43" t="s">
        <v>537</v>
      </c>
      <c r="I55" s="28" t="s">
        <v>53</v>
      </c>
    </row>
    <row r="56" spans="1:9" ht="18" customHeight="1">
      <c r="A56" s="51">
        <v>5</v>
      </c>
      <c r="B56" s="20" t="s">
        <v>260</v>
      </c>
      <c r="C56" s="21" t="s">
        <v>259</v>
      </c>
      <c r="D56" s="22">
        <v>38184</v>
      </c>
      <c r="E56" s="23" t="s">
        <v>35</v>
      </c>
      <c r="F56" s="23" t="s">
        <v>36</v>
      </c>
      <c r="G56" s="23" t="s">
        <v>264</v>
      </c>
      <c r="H56" s="55" t="s">
        <v>538</v>
      </c>
      <c r="I56" s="28" t="s">
        <v>53</v>
      </c>
    </row>
    <row r="57" spans="1:9" ht="18.75" customHeight="1">
      <c r="A57" s="51">
        <v>6</v>
      </c>
      <c r="B57" s="20" t="s">
        <v>144</v>
      </c>
      <c r="C57" s="21" t="s">
        <v>166</v>
      </c>
      <c r="D57" s="22" t="s">
        <v>167</v>
      </c>
      <c r="E57" s="23" t="s">
        <v>39</v>
      </c>
      <c r="F57" s="23" t="s">
        <v>40</v>
      </c>
      <c r="G57" s="23"/>
      <c r="H57" s="55">
        <v>11.31</v>
      </c>
      <c r="I57" s="28" t="s">
        <v>165</v>
      </c>
    </row>
    <row r="58" spans="1:9" s="83" customFormat="1" ht="16.5" thickBot="1">
      <c r="A58" s="75"/>
      <c r="B58" s="68">
        <v>7</v>
      </c>
      <c r="C58" s="9" t="s">
        <v>512</v>
      </c>
      <c r="D58" s="70"/>
      <c r="E58" s="69"/>
      <c r="F58" s="69"/>
      <c r="G58" s="80"/>
      <c r="H58" s="81"/>
      <c r="I58" s="75"/>
    </row>
    <row r="59" spans="1:9" s="56" customFormat="1" ht="18" customHeight="1" thickBot="1">
      <c r="A59" s="13" t="s">
        <v>10</v>
      </c>
      <c r="B59" s="15" t="s">
        <v>11</v>
      </c>
      <c r="C59" s="16" t="s">
        <v>12</v>
      </c>
      <c r="D59" s="17" t="s">
        <v>13</v>
      </c>
      <c r="E59" s="18" t="s">
        <v>14</v>
      </c>
      <c r="F59" s="18" t="s">
        <v>15</v>
      </c>
      <c r="G59" s="18" t="s">
        <v>16</v>
      </c>
      <c r="H59" s="26" t="s">
        <v>17</v>
      </c>
      <c r="I59" s="27" t="s">
        <v>20</v>
      </c>
    </row>
    <row r="60" spans="1:9" ht="18.75" customHeight="1">
      <c r="A60" s="51">
        <v>1</v>
      </c>
      <c r="B60" s="20" t="s">
        <v>59</v>
      </c>
      <c r="C60" s="21" t="s">
        <v>60</v>
      </c>
      <c r="D60" s="22" t="s">
        <v>61</v>
      </c>
      <c r="E60" s="23" t="s">
        <v>62</v>
      </c>
      <c r="F60" s="23" t="s">
        <v>231</v>
      </c>
      <c r="G60" s="23"/>
      <c r="H60" s="55">
        <v>9.56</v>
      </c>
      <c r="I60" s="28" t="s">
        <v>63</v>
      </c>
    </row>
    <row r="61" spans="1:9" ht="18.75" customHeight="1">
      <c r="A61" s="51">
        <v>2</v>
      </c>
      <c r="B61" s="20" t="s">
        <v>491</v>
      </c>
      <c r="C61" s="21" t="s">
        <v>492</v>
      </c>
      <c r="D61" s="22" t="s">
        <v>493</v>
      </c>
      <c r="E61" s="23" t="s">
        <v>39</v>
      </c>
      <c r="F61" s="23" t="s">
        <v>40</v>
      </c>
      <c r="G61" s="23"/>
      <c r="H61" s="55" t="s">
        <v>539</v>
      </c>
      <c r="I61" s="28" t="s">
        <v>175</v>
      </c>
    </row>
    <row r="62" spans="1:9" ht="18.75" customHeight="1">
      <c r="A62" s="51">
        <v>3</v>
      </c>
      <c r="B62" s="20" t="s">
        <v>228</v>
      </c>
      <c r="C62" s="21" t="s">
        <v>142</v>
      </c>
      <c r="D62" s="22" t="s">
        <v>435</v>
      </c>
      <c r="E62" s="23" t="s">
        <v>39</v>
      </c>
      <c r="F62" s="23" t="s">
        <v>40</v>
      </c>
      <c r="G62" s="23"/>
      <c r="H62" s="43" t="s">
        <v>540</v>
      </c>
      <c r="I62" s="28" t="s">
        <v>165</v>
      </c>
    </row>
    <row r="63" spans="1:9" ht="18.75" customHeight="1">
      <c r="A63" s="51">
        <v>4</v>
      </c>
      <c r="B63" s="20" t="s">
        <v>252</v>
      </c>
      <c r="C63" s="21" t="s">
        <v>442</v>
      </c>
      <c r="D63" s="22" t="s">
        <v>443</v>
      </c>
      <c r="E63" s="23" t="s">
        <v>39</v>
      </c>
      <c r="F63" s="23" t="s">
        <v>40</v>
      </c>
      <c r="G63" s="23"/>
      <c r="H63" s="55">
        <v>10.98</v>
      </c>
      <c r="I63" s="28" t="s">
        <v>165</v>
      </c>
    </row>
    <row r="64" spans="1:9" ht="18.75" customHeight="1">
      <c r="A64" s="51">
        <v>5</v>
      </c>
      <c r="B64" s="20" t="s">
        <v>444</v>
      </c>
      <c r="C64" s="21" t="s">
        <v>442</v>
      </c>
      <c r="D64" s="22" t="s">
        <v>443</v>
      </c>
      <c r="E64" s="23" t="s">
        <v>39</v>
      </c>
      <c r="F64" s="23" t="s">
        <v>40</v>
      </c>
      <c r="G64" s="23"/>
      <c r="H64" s="55">
        <v>11.37</v>
      </c>
      <c r="I64" s="28" t="s">
        <v>165</v>
      </c>
    </row>
    <row r="65" spans="1:9" ht="18.75" customHeight="1">
      <c r="A65" s="51">
        <v>6</v>
      </c>
      <c r="B65" s="20" t="s">
        <v>33</v>
      </c>
      <c r="C65" s="21" t="s">
        <v>461</v>
      </c>
      <c r="D65" s="22" t="s">
        <v>462</v>
      </c>
      <c r="E65" s="23" t="s">
        <v>39</v>
      </c>
      <c r="F65" s="23" t="s">
        <v>40</v>
      </c>
      <c r="G65" s="23"/>
      <c r="H65" s="55" t="s">
        <v>521</v>
      </c>
      <c r="I65" s="28" t="s">
        <v>190</v>
      </c>
    </row>
    <row r="66" spans="1:9" s="83" customFormat="1" ht="16.5" thickBot="1">
      <c r="A66" s="75"/>
      <c r="B66" s="68">
        <v>8</v>
      </c>
      <c r="C66" s="9" t="s">
        <v>512</v>
      </c>
      <c r="D66" s="70"/>
      <c r="E66" s="69"/>
      <c r="F66" s="69"/>
      <c r="G66" s="80"/>
      <c r="H66" s="81"/>
      <c r="I66" s="75"/>
    </row>
    <row r="67" spans="1:9" s="56" customFormat="1" ht="18" customHeight="1" thickBot="1">
      <c r="A67" s="13" t="s">
        <v>10</v>
      </c>
      <c r="B67" s="15" t="s">
        <v>11</v>
      </c>
      <c r="C67" s="16" t="s">
        <v>12</v>
      </c>
      <c r="D67" s="17" t="s">
        <v>13</v>
      </c>
      <c r="E67" s="18" t="s">
        <v>14</v>
      </c>
      <c r="F67" s="18" t="s">
        <v>15</v>
      </c>
      <c r="G67" s="18" t="s">
        <v>16</v>
      </c>
      <c r="H67" s="26" t="s">
        <v>17</v>
      </c>
      <c r="I67" s="27" t="s">
        <v>20</v>
      </c>
    </row>
    <row r="68" spans="1:9" ht="18.75" customHeight="1">
      <c r="A68" s="51">
        <v>1</v>
      </c>
      <c r="B68" s="20" t="s">
        <v>238</v>
      </c>
      <c r="C68" s="21" t="s">
        <v>105</v>
      </c>
      <c r="D68" s="22" t="s">
        <v>397</v>
      </c>
      <c r="E68" s="23" t="s">
        <v>39</v>
      </c>
      <c r="F68" s="23" t="s">
        <v>40</v>
      </c>
      <c r="G68" s="23"/>
      <c r="H68" s="55" t="s">
        <v>521</v>
      </c>
      <c r="I68" s="28" t="s">
        <v>394</v>
      </c>
    </row>
    <row r="69" spans="1:9" ht="18.75" customHeight="1">
      <c r="A69" s="51">
        <v>2</v>
      </c>
      <c r="B69" s="20" t="s">
        <v>74</v>
      </c>
      <c r="C69" s="21" t="s">
        <v>456</v>
      </c>
      <c r="D69" s="22" t="s">
        <v>457</v>
      </c>
      <c r="E69" s="23" t="s">
        <v>39</v>
      </c>
      <c r="F69" s="23" t="s">
        <v>40</v>
      </c>
      <c r="G69" s="23"/>
      <c r="H69" s="55" t="s">
        <v>521</v>
      </c>
      <c r="I69" s="28" t="s">
        <v>190</v>
      </c>
    </row>
    <row r="70" spans="1:9" ht="18.75" customHeight="1">
      <c r="A70" s="51">
        <v>3</v>
      </c>
      <c r="B70" s="20" t="s">
        <v>121</v>
      </c>
      <c r="C70" s="21" t="s">
        <v>426</v>
      </c>
      <c r="D70" s="22" t="s">
        <v>427</v>
      </c>
      <c r="E70" s="23" t="s">
        <v>39</v>
      </c>
      <c r="F70" s="23" t="s">
        <v>40</v>
      </c>
      <c r="G70" s="23"/>
      <c r="H70" s="43" t="s">
        <v>541</v>
      </c>
      <c r="I70" s="28" t="s">
        <v>165</v>
      </c>
    </row>
    <row r="71" spans="1:9" ht="18.75" customHeight="1">
      <c r="A71" s="51">
        <v>4</v>
      </c>
      <c r="B71" s="20" t="s">
        <v>428</v>
      </c>
      <c r="C71" s="21" t="s">
        <v>429</v>
      </c>
      <c r="D71" s="22" t="s">
        <v>430</v>
      </c>
      <c r="E71" s="23" t="s">
        <v>39</v>
      </c>
      <c r="F71" s="23" t="s">
        <v>40</v>
      </c>
      <c r="G71" s="23"/>
      <c r="H71" s="43" t="s">
        <v>542</v>
      </c>
      <c r="I71" s="28" t="s">
        <v>165</v>
      </c>
    </row>
    <row r="72" spans="1:9" ht="18.75" customHeight="1">
      <c r="A72" s="51">
        <v>5</v>
      </c>
      <c r="B72" s="20" t="s">
        <v>494</v>
      </c>
      <c r="C72" s="21" t="s">
        <v>495</v>
      </c>
      <c r="D72" s="22" t="s">
        <v>496</v>
      </c>
      <c r="E72" s="23" t="s">
        <v>39</v>
      </c>
      <c r="F72" s="23" t="s">
        <v>40</v>
      </c>
      <c r="G72" s="23"/>
      <c r="H72" s="55" t="s">
        <v>521</v>
      </c>
      <c r="I72" s="28" t="s">
        <v>175</v>
      </c>
    </row>
    <row r="73" spans="1:9" ht="18.75" customHeight="1">
      <c r="A73" s="51">
        <v>6</v>
      </c>
      <c r="B73" s="20" t="s">
        <v>73</v>
      </c>
      <c r="C73" s="21" t="s">
        <v>431</v>
      </c>
      <c r="D73" s="22" t="s">
        <v>432</v>
      </c>
      <c r="E73" s="23" t="s">
        <v>39</v>
      </c>
      <c r="F73" s="23" t="s">
        <v>40</v>
      </c>
      <c r="G73" s="23"/>
      <c r="H73" s="55">
        <v>12</v>
      </c>
      <c r="I73" s="28" t="s">
        <v>165</v>
      </c>
    </row>
  </sheetData>
  <sheetProtection/>
  <printOptions horizontalCentered="1"/>
  <pageMargins left="0.39305555555555555" right="0.39305555555555555" top="0.2361111111111111" bottom="0.15694444444444444" header="0.2361111111111111" footer="0.1569444444444444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28">
      <selection activeCell="A6" sqref="A6"/>
    </sheetView>
  </sheetViews>
  <sheetFormatPr defaultColWidth="9.140625" defaultRowHeight="12.75"/>
  <cols>
    <col min="1" max="1" width="5.7109375" style="3" customWidth="1"/>
    <col min="2" max="2" width="11.140625" style="3" customWidth="1"/>
    <col min="3" max="3" width="15.421875" style="3" bestFit="1" customWidth="1"/>
    <col min="4" max="4" width="10.7109375" style="4" customWidth="1"/>
    <col min="5" max="6" width="15.00390625" style="5" customWidth="1"/>
    <col min="7" max="7" width="13.421875" style="5" bestFit="1" customWidth="1"/>
    <col min="8" max="9" width="8.140625" style="7" customWidth="1"/>
    <col min="10" max="10" width="5.7109375" style="38" customWidth="1"/>
    <col min="11" max="11" width="26.7109375" style="1" customWidth="1"/>
    <col min="12" max="12" width="4.7109375" style="53" customWidth="1"/>
    <col min="13" max="16384" width="9.140625" style="53" customWidth="1"/>
  </cols>
  <sheetData>
    <row r="1" spans="1:10" s="68" customFormat="1" ht="15.75">
      <c r="A1" s="8" t="s">
        <v>248</v>
      </c>
      <c r="C1" s="69"/>
      <c r="D1" s="70"/>
      <c r="E1" s="71"/>
      <c r="F1" s="71"/>
      <c r="G1" s="72"/>
      <c r="H1" s="73"/>
      <c r="I1" s="73"/>
      <c r="J1" s="74"/>
    </row>
    <row r="2" spans="1:11" s="68" customFormat="1" ht="15.75">
      <c r="A2" s="68" t="s">
        <v>249</v>
      </c>
      <c r="C2" s="69"/>
      <c r="D2" s="70"/>
      <c r="E2" s="71"/>
      <c r="F2" s="72"/>
      <c r="G2" s="72"/>
      <c r="H2" s="73"/>
      <c r="I2" s="73"/>
      <c r="J2" s="74"/>
      <c r="K2" s="74"/>
    </row>
    <row r="3" spans="1:10" s="1" customFormat="1" ht="12" customHeight="1">
      <c r="A3" s="3"/>
      <c r="B3" s="3"/>
      <c r="C3" s="9"/>
      <c r="D3" s="10"/>
      <c r="E3" s="11"/>
      <c r="F3" s="11"/>
      <c r="G3" s="11"/>
      <c r="H3" s="24"/>
      <c r="I3" s="24"/>
      <c r="J3" s="30"/>
    </row>
    <row r="4" spans="2:10" s="3" customFormat="1" ht="12.75">
      <c r="B4" s="9"/>
      <c r="D4" s="4"/>
      <c r="E4" s="5"/>
      <c r="F4" s="5"/>
      <c r="G4" s="5"/>
      <c r="H4" s="7"/>
      <c r="I4" s="7"/>
      <c r="J4" s="38"/>
    </row>
    <row r="5" spans="2:10" s="75" customFormat="1" ht="15.75">
      <c r="B5" s="68" t="s">
        <v>21</v>
      </c>
      <c r="C5" s="68"/>
      <c r="D5" s="10"/>
      <c r="E5" s="76" t="s">
        <v>22</v>
      </c>
      <c r="F5" s="12"/>
      <c r="G5" s="5"/>
      <c r="H5" s="7"/>
      <c r="I5" s="7"/>
      <c r="J5" s="38"/>
    </row>
    <row r="6" spans="1:11" s="83" customFormat="1" ht="16.5" thickBot="1">
      <c r="A6" s="75"/>
      <c r="B6" s="68"/>
      <c r="C6" s="9"/>
      <c r="D6" s="70"/>
      <c r="E6" s="69"/>
      <c r="F6" s="69"/>
      <c r="G6" s="80"/>
      <c r="H6" s="81"/>
      <c r="I6" s="81"/>
      <c r="J6" s="82"/>
      <c r="K6" s="75"/>
    </row>
    <row r="7" spans="1:11" s="56" customFormat="1" ht="18" customHeight="1" thickBot="1">
      <c r="A7" s="13" t="s">
        <v>514</v>
      </c>
      <c r="B7" s="15" t="s">
        <v>11</v>
      </c>
      <c r="C7" s="16" t="s">
        <v>12</v>
      </c>
      <c r="D7" s="17" t="s">
        <v>13</v>
      </c>
      <c r="E7" s="18" t="s">
        <v>14</v>
      </c>
      <c r="F7" s="18" t="s">
        <v>15</v>
      </c>
      <c r="G7" s="18" t="s">
        <v>16</v>
      </c>
      <c r="H7" s="26" t="s">
        <v>17</v>
      </c>
      <c r="I7" s="26" t="s">
        <v>18</v>
      </c>
      <c r="J7" s="42" t="s">
        <v>19</v>
      </c>
      <c r="K7" s="27" t="s">
        <v>20</v>
      </c>
    </row>
    <row r="8" spans="1:11" ht="18" customHeight="1">
      <c r="A8" s="51">
        <v>1</v>
      </c>
      <c r="B8" s="20" t="s">
        <v>508</v>
      </c>
      <c r="C8" s="21" t="s">
        <v>305</v>
      </c>
      <c r="D8" s="22" t="s">
        <v>306</v>
      </c>
      <c r="E8" s="23" t="s">
        <v>45</v>
      </c>
      <c r="F8" s="23" t="s">
        <v>46</v>
      </c>
      <c r="G8" s="23" t="s">
        <v>47</v>
      </c>
      <c r="H8" s="55">
        <v>8.18</v>
      </c>
      <c r="I8" s="199">
        <v>8.25</v>
      </c>
      <c r="J8" s="34" t="str">
        <f>IF(ISBLANK(H8),"",IF(H8&lt;=7.54,"II A",IF(H8&lt;=7.94,"III A",IF(H8&lt;=8.44,"I JA",IF(H8&lt;=8.84,"II JA",IF(H8&lt;=9.14,"III JA"))))))</f>
        <v>I JA</v>
      </c>
      <c r="K8" s="28" t="s">
        <v>320</v>
      </c>
    </row>
    <row r="9" spans="1:11" ht="18" customHeight="1">
      <c r="A9" s="51">
        <v>2</v>
      </c>
      <c r="B9" s="20" t="s">
        <v>34</v>
      </c>
      <c r="C9" s="21" t="s">
        <v>29</v>
      </c>
      <c r="D9" s="22">
        <v>37990</v>
      </c>
      <c r="E9" s="23" t="s">
        <v>30</v>
      </c>
      <c r="F9" s="23" t="s">
        <v>31</v>
      </c>
      <c r="G9" s="23"/>
      <c r="H9">
        <v>8.72</v>
      </c>
      <c r="I9" s="199">
        <v>8.73</v>
      </c>
      <c r="J9" s="34" t="str">
        <f>IF(ISBLANK(H9),"",IF(H9&lt;=7.54,"II A",IF(H9&lt;=7.94,"III A",IF(H9&lt;=8.44,"I JA",IF(H9&lt;=8.84,"II JA",IF(H9&lt;=9.14,"III JA"))))))</f>
        <v>II JA</v>
      </c>
      <c r="K9" s="28" t="s">
        <v>32</v>
      </c>
    </row>
    <row r="10" spans="1:11" ht="18.75" customHeight="1">
      <c r="A10" s="51">
        <v>3</v>
      </c>
      <c r="B10" s="20" t="s">
        <v>54</v>
      </c>
      <c r="C10" s="21" t="s">
        <v>255</v>
      </c>
      <c r="D10" s="22">
        <v>38122</v>
      </c>
      <c r="E10" s="23" t="s">
        <v>35</v>
      </c>
      <c r="F10" s="23" t="s">
        <v>36</v>
      </c>
      <c r="G10" s="23" t="s">
        <v>264</v>
      </c>
      <c r="H10" s="198">
        <v>9</v>
      </c>
      <c r="I10">
        <v>8.98</v>
      </c>
      <c r="J10" s="34" t="str">
        <f>IF(ISBLANK(H10),"",IF(H10&lt;=7.54,"II A",IF(H10&lt;=7.94,"III A",IF(H10&lt;=8.44,"I JA",IF(H10&lt;=8.84,"II JA",IF(H10&lt;=9.14,"III JA"))))))</f>
        <v>III JA</v>
      </c>
      <c r="K10" s="28" t="s">
        <v>53</v>
      </c>
    </row>
    <row r="11" spans="1:11" ht="18" customHeight="1">
      <c r="A11" s="51">
        <v>4</v>
      </c>
      <c r="B11" s="20" t="s">
        <v>252</v>
      </c>
      <c r="C11" s="21" t="s">
        <v>162</v>
      </c>
      <c r="D11" s="22">
        <v>37998</v>
      </c>
      <c r="E11" s="23" t="s">
        <v>35</v>
      </c>
      <c r="F11" s="23" t="s">
        <v>36</v>
      </c>
      <c r="G11" s="23" t="s">
        <v>264</v>
      </c>
      <c r="H11" s="55">
        <v>9.12</v>
      </c>
      <c r="I11" s="199">
        <v>9.18</v>
      </c>
      <c r="J11" s="34" t="str">
        <f>IF(ISBLANK(H11),"",IF(H11&lt;=7.54,"II A",IF(H11&lt;=7.94,"III A",IF(H11&lt;=8.44,"I JA",IF(H11&lt;=8.84,"II JA",IF(H11&lt;=9.14,"III JA"))))))</f>
        <v>III JA</v>
      </c>
      <c r="K11" s="28" t="s">
        <v>53</v>
      </c>
    </row>
    <row r="12" spans="1:11" ht="18" customHeight="1">
      <c r="A12" s="51">
        <v>5</v>
      </c>
      <c r="B12" s="20" t="s">
        <v>260</v>
      </c>
      <c r="C12" s="21" t="s">
        <v>259</v>
      </c>
      <c r="D12" s="22">
        <v>38184</v>
      </c>
      <c r="E12" s="23" t="s">
        <v>35</v>
      </c>
      <c r="F12" s="23" t="s">
        <v>36</v>
      </c>
      <c r="G12" s="23" t="s">
        <v>264</v>
      </c>
      <c r="H12" s="55">
        <v>9.13</v>
      </c>
      <c r="I12" s="199">
        <v>9.35</v>
      </c>
      <c r="J12" s="34" t="str">
        <f>IF(ISBLANK(H12),"",IF(H12&lt;=7.54,"II A",IF(H12&lt;=7.94,"III A",IF(H12&lt;=8.44,"I JA",IF(H12&lt;=8.84,"II JA",IF(H12&lt;=9.14,"III JA"))))))</f>
        <v>III JA</v>
      </c>
      <c r="K12" s="28" t="s">
        <v>53</v>
      </c>
    </row>
    <row r="13" spans="1:11" ht="18" customHeight="1">
      <c r="A13" s="51">
        <v>6</v>
      </c>
      <c r="B13" s="20" t="s">
        <v>327</v>
      </c>
      <c r="C13" s="21" t="s">
        <v>328</v>
      </c>
      <c r="D13" s="22" t="s">
        <v>329</v>
      </c>
      <c r="E13" s="23" t="s">
        <v>62</v>
      </c>
      <c r="F13" s="23" t="s">
        <v>231</v>
      </c>
      <c r="G13" s="23"/>
      <c r="H13" s="43">
        <v>9.3</v>
      </c>
      <c r="I13" s="198">
        <v>9.35</v>
      </c>
      <c r="J13" s="34"/>
      <c r="K13" s="28" t="s">
        <v>63</v>
      </c>
    </row>
    <row r="14" spans="1:11" ht="18" customHeight="1">
      <c r="A14" s="51">
        <v>7</v>
      </c>
      <c r="B14" s="20" t="s">
        <v>179</v>
      </c>
      <c r="C14" s="21" t="s">
        <v>223</v>
      </c>
      <c r="D14" s="22" t="s">
        <v>116</v>
      </c>
      <c r="E14" s="23" t="s">
        <v>39</v>
      </c>
      <c r="F14" s="23" t="s">
        <v>40</v>
      </c>
      <c r="G14" s="23"/>
      <c r="H14" s="55">
        <v>9.3</v>
      </c>
      <c r="I14" s="55"/>
      <c r="J14" s="34"/>
      <c r="K14" s="28" t="s">
        <v>222</v>
      </c>
    </row>
    <row r="15" spans="1:11" ht="18" customHeight="1">
      <c r="A15" s="51">
        <v>8</v>
      </c>
      <c r="B15" s="20" t="s">
        <v>48</v>
      </c>
      <c r="C15" s="21" t="s">
        <v>49</v>
      </c>
      <c r="D15" s="22">
        <v>38037</v>
      </c>
      <c r="E15" s="23" t="s">
        <v>45</v>
      </c>
      <c r="F15" s="23" t="s">
        <v>46</v>
      </c>
      <c r="G15" s="23" t="s">
        <v>51</v>
      </c>
      <c r="H15" s="55">
        <v>9.4</v>
      </c>
      <c r="I15" s="55"/>
      <c r="J15" s="34"/>
      <c r="K15" s="28" t="s">
        <v>52</v>
      </c>
    </row>
    <row r="16" spans="1:11" ht="18" customHeight="1">
      <c r="A16" s="51">
        <v>9</v>
      </c>
      <c r="B16" s="20" t="s">
        <v>244</v>
      </c>
      <c r="C16" s="21" t="s">
        <v>281</v>
      </c>
      <c r="D16" s="22">
        <v>38186</v>
      </c>
      <c r="E16" s="23" t="s">
        <v>35</v>
      </c>
      <c r="F16" s="23" t="s">
        <v>36</v>
      </c>
      <c r="G16" s="23" t="s">
        <v>266</v>
      </c>
      <c r="H16" s="43">
        <v>9.43</v>
      </c>
      <c r="I16" s="43"/>
      <c r="J16" s="34"/>
      <c r="K16" s="28" t="s">
        <v>303</v>
      </c>
    </row>
    <row r="17" spans="1:11" ht="18" customHeight="1">
      <c r="A17" s="51">
        <v>10</v>
      </c>
      <c r="B17" s="20" t="s">
        <v>57</v>
      </c>
      <c r="C17" s="21" t="s">
        <v>29</v>
      </c>
      <c r="D17" s="22">
        <v>38610</v>
      </c>
      <c r="E17" s="23" t="s">
        <v>30</v>
      </c>
      <c r="F17" s="23" t="s">
        <v>31</v>
      </c>
      <c r="G17" s="23"/>
      <c r="H17" s="55">
        <v>9.46</v>
      </c>
      <c r="I17" s="55"/>
      <c r="J17" s="34"/>
      <c r="K17" s="28" t="s">
        <v>32</v>
      </c>
    </row>
    <row r="18" spans="1:11" ht="18" customHeight="1">
      <c r="A18" s="51">
        <v>11</v>
      </c>
      <c r="B18" s="20" t="s">
        <v>103</v>
      </c>
      <c r="C18" s="21" t="s">
        <v>125</v>
      </c>
      <c r="D18" s="22" t="s">
        <v>126</v>
      </c>
      <c r="E18" s="23" t="s">
        <v>45</v>
      </c>
      <c r="F18" s="23" t="s">
        <v>46</v>
      </c>
      <c r="G18" s="23"/>
      <c r="H18" s="55">
        <v>9.53</v>
      </c>
      <c r="I18" s="55"/>
      <c r="J18" s="34"/>
      <c r="K18" s="28" t="s">
        <v>68</v>
      </c>
    </row>
    <row r="19" spans="1:11" ht="18" customHeight="1">
      <c r="A19" s="51">
        <v>12</v>
      </c>
      <c r="B19" s="20" t="s">
        <v>101</v>
      </c>
      <c r="C19" s="21" t="s">
        <v>364</v>
      </c>
      <c r="D19" s="22">
        <v>38634</v>
      </c>
      <c r="E19" s="23" t="s">
        <v>35</v>
      </c>
      <c r="F19" s="23"/>
      <c r="G19" s="23" t="s">
        <v>55</v>
      </c>
      <c r="H19" s="43">
        <v>9.54</v>
      </c>
      <c r="I19" s="43"/>
      <c r="J19" s="34"/>
      <c r="K19" s="28" t="s">
        <v>56</v>
      </c>
    </row>
    <row r="20" spans="1:11" ht="18" customHeight="1">
      <c r="A20" s="51">
        <v>13</v>
      </c>
      <c r="B20" s="20" t="s">
        <v>59</v>
      </c>
      <c r="C20" s="21" t="s">
        <v>60</v>
      </c>
      <c r="D20" s="22" t="s">
        <v>61</v>
      </c>
      <c r="E20" s="23" t="s">
        <v>62</v>
      </c>
      <c r="F20" s="23" t="s">
        <v>231</v>
      </c>
      <c r="G20" s="23"/>
      <c r="H20" s="55">
        <v>9.56</v>
      </c>
      <c r="I20" s="55"/>
      <c r="J20" s="34"/>
      <c r="K20" s="28" t="s">
        <v>63</v>
      </c>
    </row>
    <row r="21" spans="1:11" ht="18" customHeight="1">
      <c r="A21" s="51">
        <v>13</v>
      </c>
      <c r="B21" s="20" t="s">
        <v>419</v>
      </c>
      <c r="C21" s="21" t="s">
        <v>142</v>
      </c>
      <c r="D21" s="22" t="s">
        <v>420</v>
      </c>
      <c r="E21" s="23" t="s">
        <v>39</v>
      </c>
      <c r="F21" s="23" t="s">
        <v>40</v>
      </c>
      <c r="G21" s="23"/>
      <c r="H21" s="55">
        <v>9.56</v>
      </c>
      <c r="I21" s="55"/>
      <c r="J21" s="34"/>
      <c r="K21" s="28" t="s">
        <v>165</v>
      </c>
    </row>
    <row r="22" spans="1:11" ht="18" customHeight="1">
      <c r="A22" s="51">
        <v>15</v>
      </c>
      <c r="B22" s="20" t="s">
        <v>121</v>
      </c>
      <c r="C22" s="21" t="s">
        <v>122</v>
      </c>
      <c r="D22" s="22" t="s">
        <v>123</v>
      </c>
      <c r="E22" s="23" t="s">
        <v>45</v>
      </c>
      <c r="F22" s="23" t="s">
        <v>46</v>
      </c>
      <c r="G22" s="23"/>
      <c r="H22" s="43">
        <v>9.61</v>
      </c>
      <c r="I22" s="43"/>
      <c r="J22" s="34"/>
      <c r="K22" s="28" t="s">
        <v>68</v>
      </c>
    </row>
    <row r="23" spans="1:11" ht="18" customHeight="1">
      <c r="A23" s="51">
        <v>16</v>
      </c>
      <c r="B23" s="20" t="s">
        <v>69</v>
      </c>
      <c r="C23" s="21" t="s">
        <v>436</v>
      </c>
      <c r="D23" s="22" t="s">
        <v>437</v>
      </c>
      <c r="E23" s="23" t="s">
        <v>39</v>
      </c>
      <c r="F23" s="23" t="s">
        <v>40</v>
      </c>
      <c r="G23" s="23"/>
      <c r="H23" s="55">
        <v>9.84</v>
      </c>
      <c r="I23" s="55"/>
      <c r="J23" s="34"/>
      <c r="K23" s="28" t="s">
        <v>165</v>
      </c>
    </row>
    <row r="24" spans="1:11" ht="18" customHeight="1">
      <c r="A24" s="51">
        <v>17</v>
      </c>
      <c r="B24" s="20" t="s">
        <v>37</v>
      </c>
      <c r="C24" s="21" t="s">
        <v>510</v>
      </c>
      <c r="D24" s="22">
        <v>38401</v>
      </c>
      <c r="E24" s="23" t="s">
        <v>45</v>
      </c>
      <c r="F24" s="23" t="s">
        <v>46</v>
      </c>
      <c r="G24" s="23"/>
      <c r="H24" s="55">
        <v>9.97</v>
      </c>
      <c r="I24" s="55"/>
      <c r="J24" s="34"/>
      <c r="K24" s="28" t="s">
        <v>68</v>
      </c>
    </row>
    <row r="25" spans="1:11" ht="18" customHeight="1">
      <c r="A25" s="51">
        <v>17</v>
      </c>
      <c r="B25" s="20" t="s">
        <v>58</v>
      </c>
      <c r="C25" s="21" t="s">
        <v>267</v>
      </c>
      <c r="D25" s="22">
        <v>38488</v>
      </c>
      <c r="E25" s="23" t="s">
        <v>35</v>
      </c>
      <c r="F25" s="23" t="s">
        <v>36</v>
      </c>
      <c r="G25" s="23" t="s">
        <v>266</v>
      </c>
      <c r="H25" s="43">
        <v>9.97</v>
      </c>
      <c r="I25" s="43"/>
      <c r="J25" s="34"/>
      <c r="K25" s="28" t="s">
        <v>303</v>
      </c>
    </row>
    <row r="26" spans="1:11" ht="18" customHeight="1">
      <c r="A26" s="51">
        <v>19</v>
      </c>
      <c r="B26" s="20" t="s">
        <v>58</v>
      </c>
      <c r="C26" s="21" t="s">
        <v>258</v>
      </c>
      <c r="D26" s="22">
        <v>38094</v>
      </c>
      <c r="E26" s="23" t="s">
        <v>35</v>
      </c>
      <c r="F26" s="23" t="s">
        <v>36</v>
      </c>
      <c r="G26" s="23" t="s">
        <v>264</v>
      </c>
      <c r="H26" s="43">
        <v>9.98</v>
      </c>
      <c r="I26" s="43"/>
      <c r="J26" s="34"/>
      <c r="K26" s="28" t="s">
        <v>53</v>
      </c>
    </row>
    <row r="27" spans="1:11" ht="18" customHeight="1">
      <c r="A27" s="51">
        <v>20</v>
      </c>
      <c r="B27" s="20" t="s">
        <v>102</v>
      </c>
      <c r="C27" s="21" t="s">
        <v>280</v>
      </c>
      <c r="D27" s="22">
        <v>38170</v>
      </c>
      <c r="E27" s="23" t="s">
        <v>35</v>
      </c>
      <c r="F27" s="23" t="s">
        <v>36</v>
      </c>
      <c r="G27" s="23" t="s">
        <v>266</v>
      </c>
      <c r="H27" s="55">
        <v>10.08</v>
      </c>
      <c r="I27" s="55"/>
      <c r="J27" s="34"/>
      <c r="K27" s="28" t="s">
        <v>303</v>
      </c>
    </row>
    <row r="28" spans="1:11" ht="18.75" customHeight="1">
      <c r="A28" s="51">
        <v>21</v>
      </c>
      <c r="B28" s="20" t="s">
        <v>143</v>
      </c>
      <c r="C28" s="21" t="s">
        <v>164</v>
      </c>
      <c r="D28" s="22">
        <v>38313</v>
      </c>
      <c r="E28" s="23" t="s">
        <v>35</v>
      </c>
      <c r="F28" s="23"/>
      <c r="G28" s="23" t="s">
        <v>55</v>
      </c>
      <c r="H28" s="43">
        <v>10.22</v>
      </c>
      <c r="I28" s="43"/>
      <c r="J28" s="34"/>
      <c r="K28" s="28" t="s">
        <v>56</v>
      </c>
    </row>
    <row r="29" spans="1:11" ht="18" customHeight="1">
      <c r="A29" s="51">
        <v>22</v>
      </c>
      <c r="B29" s="20" t="s">
        <v>102</v>
      </c>
      <c r="C29" s="21" t="s">
        <v>225</v>
      </c>
      <c r="D29" s="22" t="s">
        <v>467</v>
      </c>
      <c r="E29" s="23" t="s">
        <v>39</v>
      </c>
      <c r="F29" s="23" t="s">
        <v>40</v>
      </c>
      <c r="G29" s="23"/>
      <c r="H29" s="55">
        <v>10.28</v>
      </c>
      <c r="I29" s="55"/>
      <c r="J29" s="34"/>
      <c r="K29" s="28" t="s">
        <v>222</v>
      </c>
    </row>
    <row r="30" spans="1:11" ht="18" customHeight="1">
      <c r="A30" s="51">
        <v>23</v>
      </c>
      <c r="B30" s="20" t="s">
        <v>37</v>
      </c>
      <c r="C30" s="21" t="s">
        <v>158</v>
      </c>
      <c r="D30" s="22">
        <v>38364</v>
      </c>
      <c r="E30" s="23" t="s">
        <v>35</v>
      </c>
      <c r="F30" s="23"/>
      <c r="G30" s="23" t="s">
        <v>55</v>
      </c>
      <c r="H30" s="55">
        <v>10.35</v>
      </c>
      <c r="I30" s="55"/>
      <c r="J30" s="34"/>
      <c r="K30" s="28" t="s">
        <v>56</v>
      </c>
    </row>
    <row r="31" spans="1:11" ht="18" customHeight="1">
      <c r="A31" s="51">
        <v>24</v>
      </c>
      <c r="B31" s="20" t="s">
        <v>67</v>
      </c>
      <c r="C31" s="21" t="s">
        <v>433</v>
      </c>
      <c r="D31" s="22" t="s">
        <v>224</v>
      </c>
      <c r="E31" s="23" t="s">
        <v>39</v>
      </c>
      <c r="F31" s="23" t="s">
        <v>40</v>
      </c>
      <c r="G31" s="23"/>
      <c r="H31" s="43">
        <v>10.45</v>
      </c>
      <c r="I31" s="43"/>
      <c r="J31" s="34"/>
      <c r="K31" s="28" t="s">
        <v>165</v>
      </c>
    </row>
    <row r="32" spans="1:11" ht="18.75" customHeight="1">
      <c r="A32" s="51">
        <v>25</v>
      </c>
      <c r="B32" s="20" t="s">
        <v>228</v>
      </c>
      <c r="C32" s="21" t="s">
        <v>142</v>
      </c>
      <c r="D32" s="22" t="s">
        <v>435</v>
      </c>
      <c r="E32" s="23" t="s">
        <v>39</v>
      </c>
      <c r="F32" s="23" t="s">
        <v>40</v>
      </c>
      <c r="G32" s="23"/>
      <c r="H32" s="43">
        <v>10.57</v>
      </c>
      <c r="I32" s="43"/>
      <c r="J32" s="34"/>
      <c r="K32" s="28" t="s">
        <v>165</v>
      </c>
    </row>
    <row r="33" spans="1:11" ht="18.75" customHeight="1">
      <c r="A33" s="51">
        <v>26</v>
      </c>
      <c r="B33" s="20" t="s">
        <v>315</v>
      </c>
      <c r="C33" s="21" t="s">
        <v>316</v>
      </c>
      <c r="D33" s="22" t="s">
        <v>317</v>
      </c>
      <c r="E33" s="23" t="s">
        <v>45</v>
      </c>
      <c r="F33" s="23" t="s">
        <v>46</v>
      </c>
      <c r="G33" s="23" t="s">
        <v>47</v>
      </c>
      <c r="H33" s="55">
        <v>10.58</v>
      </c>
      <c r="I33" s="55"/>
      <c r="J33" s="34"/>
      <c r="K33" s="28" t="s">
        <v>320</v>
      </c>
    </row>
    <row r="34" spans="1:10" s="68" customFormat="1" ht="15.75">
      <c r="A34" s="8" t="s">
        <v>248</v>
      </c>
      <c r="C34" s="69"/>
      <c r="D34" s="70"/>
      <c r="E34" s="71"/>
      <c r="F34" s="71"/>
      <c r="G34" s="72"/>
      <c r="H34" s="73"/>
      <c r="I34" s="73"/>
      <c r="J34" s="74"/>
    </row>
    <row r="35" spans="1:11" s="68" customFormat="1" ht="15.75">
      <c r="A35" s="68" t="s">
        <v>249</v>
      </c>
      <c r="C35" s="69"/>
      <c r="D35" s="70"/>
      <c r="E35" s="71"/>
      <c r="F35" s="72"/>
      <c r="G35" s="72"/>
      <c r="H35" s="73"/>
      <c r="I35" s="73"/>
      <c r="J35" s="74"/>
      <c r="K35" s="74"/>
    </row>
    <row r="36" spans="1:10" s="1" customFormat="1" ht="12" customHeight="1">
      <c r="A36" s="3"/>
      <c r="B36" s="3"/>
      <c r="C36" s="9"/>
      <c r="D36" s="10"/>
      <c r="E36" s="11"/>
      <c r="F36" s="11"/>
      <c r="G36" s="11"/>
      <c r="H36" s="24"/>
      <c r="I36" s="24"/>
      <c r="J36" s="30"/>
    </row>
    <row r="37" spans="2:10" s="3" customFormat="1" ht="12.75">
      <c r="B37" s="9"/>
      <c r="D37" s="4"/>
      <c r="E37" s="5"/>
      <c r="F37" s="5"/>
      <c r="G37" s="5"/>
      <c r="H37" s="7"/>
      <c r="I37" s="7"/>
      <c r="J37" s="38"/>
    </row>
    <row r="38" spans="2:10" s="75" customFormat="1" ht="15.75">
      <c r="B38" s="68" t="s">
        <v>21</v>
      </c>
      <c r="C38" s="68"/>
      <c r="D38" s="10"/>
      <c r="E38" s="76" t="s">
        <v>22</v>
      </c>
      <c r="F38" s="12"/>
      <c r="G38" s="5"/>
      <c r="H38" s="7"/>
      <c r="I38" s="7"/>
      <c r="J38" s="38"/>
    </row>
    <row r="39" spans="1:11" s="83" customFormat="1" ht="16.5" thickBot="1">
      <c r="A39" s="75"/>
      <c r="B39" s="68"/>
      <c r="C39" s="9"/>
      <c r="D39" s="70"/>
      <c r="E39" s="69"/>
      <c r="F39" s="69"/>
      <c r="G39" s="80"/>
      <c r="H39" s="81"/>
      <c r="I39" s="81"/>
      <c r="J39" s="82"/>
      <c r="K39" s="75"/>
    </row>
    <row r="40" spans="1:11" ht="18" customHeight="1" thickBot="1">
      <c r="A40" s="13" t="s">
        <v>514</v>
      </c>
      <c r="B40" s="15" t="s">
        <v>11</v>
      </c>
      <c r="C40" s="16" t="s">
        <v>12</v>
      </c>
      <c r="D40" s="17" t="s">
        <v>13</v>
      </c>
      <c r="E40" s="18" t="s">
        <v>14</v>
      </c>
      <c r="F40" s="18" t="s">
        <v>15</v>
      </c>
      <c r="G40" s="18" t="s">
        <v>16</v>
      </c>
      <c r="H40" t="s">
        <v>17</v>
      </c>
      <c r="I40" t="s">
        <v>18</v>
      </c>
      <c r="J40" t="s">
        <v>19</v>
      </c>
      <c r="K40" t="s">
        <v>20</v>
      </c>
    </row>
    <row r="41" spans="1:11" ht="18.75" customHeight="1">
      <c r="A41" s="51">
        <v>27</v>
      </c>
      <c r="B41" s="20" t="s">
        <v>356</v>
      </c>
      <c r="C41" s="21" t="s">
        <v>357</v>
      </c>
      <c r="D41" s="22" t="s">
        <v>358</v>
      </c>
      <c r="E41" s="23" t="s">
        <v>62</v>
      </c>
      <c r="F41" s="23" t="s">
        <v>231</v>
      </c>
      <c r="G41" s="23" t="s">
        <v>333</v>
      </c>
      <c r="H41" s="43">
        <v>10.85</v>
      </c>
      <c r="I41" s="43"/>
      <c r="J41" s="34"/>
      <c r="K41" s="28" t="s">
        <v>334</v>
      </c>
    </row>
    <row r="42" spans="1:11" ht="18.75" customHeight="1">
      <c r="A42" s="51">
        <v>28</v>
      </c>
      <c r="B42" s="20" t="s">
        <v>310</v>
      </c>
      <c r="C42" s="21" t="s">
        <v>311</v>
      </c>
      <c r="D42" s="22" t="s">
        <v>312</v>
      </c>
      <c r="E42" s="23" t="s">
        <v>45</v>
      </c>
      <c r="F42" s="23" t="s">
        <v>46</v>
      </c>
      <c r="G42" s="23" t="s">
        <v>47</v>
      </c>
      <c r="H42" s="55">
        <v>10.98</v>
      </c>
      <c r="I42" s="55"/>
      <c r="J42" s="34"/>
      <c r="K42" s="28" t="s">
        <v>320</v>
      </c>
    </row>
    <row r="43" spans="1:11" ht="18.75" customHeight="1">
      <c r="A43" s="51">
        <v>28</v>
      </c>
      <c r="B43" s="20" t="s">
        <v>252</v>
      </c>
      <c r="C43" s="21" t="s">
        <v>442</v>
      </c>
      <c r="D43" s="22" t="s">
        <v>443</v>
      </c>
      <c r="E43" s="23" t="s">
        <v>39</v>
      </c>
      <c r="F43" s="23" t="s">
        <v>40</v>
      </c>
      <c r="G43" s="23"/>
      <c r="H43" s="55">
        <v>10.98</v>
      </c>
      <c r="I43" s="55"/>
      <c r="J43" s="34"/>
      <c r="K43" s="28" t="s">
        <v>165</v>
      </c>
    </row>
    <row r="44" spans="1:11" ht="18" customHeight="1">
      <c r="A44" s="51">
        <v>30</v>
      </c>
      <c r="B44" s="20" t="s">
        <v>307</v>
      </c>
      <c r="C44" s="21" t="s">
        <v>308</v>
      </c>
      <c r="D44" s="22" t="s">
        <v>309</v>
      </c>
      <c r="E44" s="23" t="s">
        <v>45</v>
      </c>
      <c r="F44" s="23" t="s">
        <v>46</v>
      </c>
      <c r="G44" s="23" t="s">
        <v>47</v>
      </c>
      <c r="H44" s="43">
        <v>11.18</v>
      </c>
      <c r="I44" s="43"/>
      <c r="J44" s="34"/>
      <c r="K44" s="28" t="s">
        <v>320</v>
      </c>
    </row>
    <row r="45" spans="1:11" ht="18" customHeight="1">
      <c r="A45" s="51">
        <v>31</v>
      </c>
      <c r="B45" s="20" t="s">
        <v>144</v>
      </c>
      <c r="C45" s="21" t="s">
        <v>209</v>
      </c>
      <c r="D45" s="22" t="s">
        <v>210</v>
      </c>
      <c r="E45" s="23" t="s">
        <v>45</v>
      </c>
      <c r="F45" s="23" t="s">
        <v>46</v>
      </c>
      <c r="G45" s="23" t="s">
        <v>47</v>
      </c>
      <c r="H45" s="43">
        <v>11.23</v>
      </c>
      <c r="I45" s="43"/>
      <c r="J45" s="34"/>
      <c r="K45" s="28" t="s">
        <v>320</v>
      </c>
    </row>
    <row r="46" spans="1:11" ht="18.75" customHeight="1">
      <c r="A46" s="51">
        <v>32</v>
      </c>
      <c r="B46" s="20" t="s">
        <v>144</v>
      </c>
      <c r="C46" s="21" t="s">
        <v>166</v>
      </c>
      <c r="D46" s="22" t="s">
        <v>167</v>
      </c>
      <c r="E46" s="23" t="s">
        <v>39</v>
      </c>
      <c r="F46" s="23" t="s">
        <v>40</v>
      </c>
      <c r="G46" s="23"/>
      <c r="H46" s="55">
        <v>11.31</v>
      </c>
      <c r="I46" s="55"/>
      <c r="J46" s="34"/>
      <c r="K46" s="28" t="s">
        <v>165</v>
      </c>
    </row>
    <row r="47" spans="1:11" ht="18.75" customHeight="1">
      <c r="A47" s="51">
        <v>33</v>
      </c>
      <c r="B47" s="20" t="s">
        <v>444</v>
      </c>
      <c r="C47" s="21" t="s">
        <v>442</v>
      </c>
      <c r="D47" s="22" t="s">
        <v>443</v>
      </c>
      <c r="E47" s="23" t="s">
        <v>39</v>
      </c>
      <c r="F47" s="23" t="s">
        <v>40</v>
      </c>
      <c r="G47" s="23"/>
      <c r="H47" s="55">
        <v>11.37</v>
      </c>
      <c r="I47" s="55"/>
      <c r="J47" s="34"/>
      <c r="K47" s="28" t="s">
        <v>165</v>
      </c>
    </row>
    <row r="48" spans="1:11" ht="18.75" customHeight="1">
      <c r="A48" s="51">
        <v>34</v>
      </c>
      <c r="B48" s="20" t="s">
        <v>445</v>
      </c>
      <c r="C48" s="21" t="s">
        <v>442</v>
      </c>
      <c r="D48" s="22" t="s">
        <v>446</v>
      </c>
      <c r="E48" s="23" t="s">
        <v>39</v>
      </c>
      <c r="F48" s="23" t="s">
        <v>40</v>
      </c>
      <c r="G48" s="23"/>
      <c r="H48" s="55">
        <v>11.45</v>
      </c>
      <c r="I48" s="55"/>
      <c r="J48" s="34"/>
      <c r="K48" s="28" t="s">
        <v>165</v>
      </c>
    </row>
    <row r="49" spans="1:11" ht="18.75" customHeight="1">
      <c r="A49" s="51">
        <v>35</v>
      </c>
      <c r="B49" s="20" t="s">
        <v>201</v>
      </c>
      <c r="C49" s="21" t="s">
        <v>367</v>
      </c>
      <c r="D49" s="22">
        <v>38953</v>
      </c>
      <c r="E49" s="23" t="s">
        <v>236</v>
      </c>
      <c r="F49" s="23" t="s">
        <v>240</v>
      </c>
      <c r="G49" s="23"/>
      <c r="H49" s="55">
        <v>11.62</v>
      </c>
      <c r="I49" s="55"/>
      <c r="J49" s="34"/>
      <c r="K49" s="28" t="s">
        <v>365</v>
      </c>
    </row>
    <row r="50" spans="1:11" ht="18.75" customHeight="1">
      <c r="A50" s="51">
        <v>35</v>
      </c>
      <c r="B50" s="20" t="s">
        <v>447</v>
      </c>
      <c r="C50" s="21" t="s">
        <v>448</v>
      </c>
      <c r="D50" s="22" t="s">
        <v>449</v>
      </c>
      <c r="E50" s="23" t="s">
        <v>39</v>
      </c>
      <c r="F50" s="23" t="s">
        <v>40</v>
      </c>
      <c r="G50" s="23"/>
      <c r="H50" s="55">
        <v>11.62</v>
      </c>
      <c r="I50" s="55"/>
      <c r="J50" s="34"/>
      <c r="K50" s="28" t="s">
        <v>165</v>
      </c>
    </row>
    <row r="51" spans="1:11" ht="18.75" customHeight="1">
      <c r="A51" s="51">
        <v>37</v>
      </c>
      <c r="B51" s="20" t="s">
        <v>121</v>
      </c>
      <c r="C51" s="21" t="s">
        <v>426</v>
      </c>
      <c r="D51" s="22" t="s">
        <v>427</v>
      </c>
      <c r="E51" s="23" t="s">
        <v>39</v>
      </c>
      <c r="F51" s="23" t="s">
        <v>40</v>
      </c>
      <c r="G51" s="23"/>
      <c r="H51" s="43">
        <v>11.71</v>
      </c>
      <c r="I51" s="43"/>
      <c r="J51" s="34"/>
      <c r="K51" s="28" t="s">
        <v>165</v>
      </c>
    </row>
    <row r="52" spans="1:11" ht="18.75" customHeight="1">
      <c r="A52" s="51">
        <v>38</v>
      </c>
      <c r="B52" s="20" t="s">
        <v>428</v>
      </c>
      <c r="C52" s="21" t="s">
        <v>429</v>
      </c>
      <c r="D52" s="22" t="s">
        <v>430</v>
      </c>
      <c r="E52" s="23" t="s">
        <v>39</v>
      </c>
      <c r="F52" s="23" t="s">
        <v>40</v>
      </c>
      <c r="G52" s="23"/>
      <c r="H52" s="43">
        <v>11.96</v>
      </c>
      <c r="I52" s="43"/>
      <c r="J52" s="34"/>
      <c r="K52" s="28" t="s">
        <v>165</v>
      </c>
    </row>
    <row r="53" spans="1:11" ht="18.75" customHeight="1">
      <c r="A53" s="51">
        <v>39</v>
      </c>
      <c r="B53" s="20" t="s">
        <v>73</v>
      </c>
      <c r="C53" s="21" t="s">
        <v>431</v>
      </c>
      <c r="D53" s="22" t="s">
        <v>432</v>
      </c>
      <c r="E53" s="23" t="s">
        <v>39</v>
      </c>
      <c r="F53" s="23" t="s">
        <v>40</v>
      </c>
      <c r="G53" s="23"/>
      <c r="H53" s="55">
        <v>12</v>
      </c>
      <c r="I53" s="55"/>
      <c r="J53" s="34"/>
      <c r="K53" s="28" t="s">
        <v>165</v>
      </c>
    </row>
    <row r="54" spans="1:11" ht="18.75" customHeight="1">
      <c r="A54" s="51">
        <v>40</v>
      </c>
      <c r="B54" s="20" t="s">
        <v>491</v>
      </c>
      <c r="C54" s="21" t="s">
        <v>492</v>
      </c>
      <c r="D54" s="22" t="s">
        <v>493</v>
      </c>
      <c r="E54" s="23" t="s">
        <v>39</v>
      </c>
      <c r="F54" s="23" t="s">
        <v>40</v>
      </c>
      <c r="G54" s="23"/>
      <c r="H54" s="55">
        <v>12.7</v>
      </c>
      <c r="I54" s="55"/>
      <c r="J54" s="34"/>
      <c r="K54" s="28" t="s">
        <v>175</v>
      </c>
    </row>
  </sheetData>
  <sheetProtection/>
  <printOptions horizontalCentered="1"/>
  <pageMargins left="0.39305555555555555" right="0.39305555555555555" top="0.2361111111111111" bottom="0.15694444444444444" header="0.2361111111111111" footer="0.1569444444444444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3" customWidth="1"/>
    <col min="2" max="2" width="14.57421875" style="3" customWidth="1"/>
    <col min="3" max="3" width="13.28125" style="3" customWidth="1"/>
    <col min="4" max="4" width="10.7109375" style="4" customWidth="1"/>
    <col min="5" max="5" width="13.00390625" style="5" customWidth="1"/>
    <col min="6" max="6" width="15.00390625" style="5" customWidth="1"/>
    <col min="7" max="7" width="15.7109375" style="5" bestFit="1" customWidth="1"/>
    <col min="8" max="8" width="9.140625" style="30" customWidth="1"/>
    <col min="9" max="9" width="20.8515625" style="1" bestFit="1" customWidth="1"/>
    <col min="10" max="16384" width="9.140625" style="3" customWidth="1"/>
  </cols>
  <sheetData>
    <row r="1" spans="1:9" s="68" customFormat="1" ht="15.75">
      <c r="A1" s="8" t="s">
        <v>248</v>
      </c>
      <c r="C1" s="69"/>
      <c r="D1" s="70"/>
      <c r="E1" s="71"/>
      <c r="F1" s="71"/>
      <c r="G1" s="72"/>
      <c r="H1" s="73"/>
      <c r="I1" s="74"/>
    </row>
    <row r="2" spans="1:10" s="68" customFormat="1" ht="15.75">
      <c r="A2" s="68" t="s">
        <v>249</v>
      </c>
      <c r="C2" s="69"/>
      <c r="D2" s="70"/>
      <c r="E2" s="71"/>
      <c r="F2" s="72"/>
      <c r="G2" s="72"/>
      <c r="H2" s="73"/>
      <c r="I2" s="74"/>
      <c r="J2" s="74"/>
    </row>
    <row r="3" spans="1:8" s="1" customFormat="1" ht="12" customHeight="1">
      <c r="A3" s="3"/>
      <c r="B3" s="3"/>
      <c r="C3" s="9"/>
      <c r="D3" s="10"/>
      <c r="E3" s="11"/>
      <c r="F3" s="11"/>
      <c r="G3" s="11"/>
      <c r="H3" s="30"/>
    </row>
    <row r="4" spans="2:9" ht="12.75">
      <c r="B4" s="9"/>
      <c r="I4" s="3"/>
    </row>
    <row r="5" spans="2:8" s="75" customFormat="1" ht="15.75">
      <c r="B5" s="68" t="s">
        <v>23</v>
      </c>
      <c r="C5" s="68"/>
      <c r="D5" s="10"/>
      <c r="E5" s="76" t="s">
        <v>24</v>
      </c>
      <c r="F5" s="12"/>
      <c r="G5" s="5"/>
      <c r="H5" s="30"/>
    </row>
    <row r="6" spans="2:8" s="75" customFormat="1" ht="16.5" thickBot="1">
      <c r="B6" s="68">
        <v>1</v>
      </c>
      <c r="C6" s="9" t="s">
        <v>512</v>
      </c>
      <c r="D6" s="70"/>
      <c r="E6" s="69"/>
      <c r="F6" s="69"/>
      <c r="G6" s="80"/>
      <c r="H6" s="74"/>
    </row>
    <row r="7" spans="1:9" s="2" customFormat="1" ht="18" customHeight="1" thickBot="1">
      <c r="A7" s="13" t="s">
        <v>10</v>
      </c>
      <c r="B7" s="15" t="s">
        <v>11</v>
      </c>
      <c r="C7" s="16" t="s">
        <v>12</v>
      </c>
      <c r="D7" s="17" t="s">
        <v>13</v>
      </c>
      <c r="E7" s="18" t="s">
        <v>14</v>
      </c>
      <c r="F7" s="18" t="s">
        <v>15</v>
      </c>
      <c r="G7" s="18" t="s">
        <v>16</v>
      </c>
      <c r="H7" s="39" t="s">
        <v>25</v>
      </c>
      <c r="I7" t="s">
        <v>20</v>
      </c>
    </row>
    <row r="8" spans="1:9" ht="18" customHeight="1">
      <c r="A8">
        <v>1</v>
      </c>
      <c r="B8" t="s">
        <v>361</v>
      </c>
      <c r="C8" t="s">
        <v>362</v>
      </c>
      <c r="D8" t="s">
        <v>363</v>
      </c>
      <c r="E8" t="s">
        <v>62</v>
      </c>
      <c r="F8" t="s">
        <v>231</v>
      </c>
      <c r="G8" t="s">
        <v>333</v>
      </c>
      <c r="H8">
        <v>42.75</v>
      </c>
      <c r="I8" t="s">
        <v>334</v>
      </c>
    </row>
    <row r="9" spans="1:9" ht="18" customHeight="1">
      <c r="A9">
        <v>2</v>
      </c>
      <c r="B9" t="s">
        <v>127</v>
      </c>
      <c r="C9" t="s">
        <v>354</v>
      </c>
      <c r="D9" t="s">
        <v>355</v>
      </c>
      <c r="E9" t="s">
        <v>62</v>
      </c>
      <c r="F9" t="s">
        <v>231</v>
      </c>
      <c r="G9" t="s">
        <v>333</v>
      </c>
      <c r="H9">
        <v>42.71</v>
      </c>
      <c r="I9" t="s">
        <v>334</v>
      </c>
    </row>
    <row r="10" spans="1:9" ht="18" customHeight="1">
      <c r="A10">
        <v>3</v>
      </c>
      <c r="B10" t="s">
        <v>211</v>
      </c>
      <c r="C10" t="s">
        <v>395</v>
      </c>
      <c r="D10" t="s">
        <v>396</v>
      </c>
      <c r="E10" t="s">
        <v>39</v>
      </c>
      <c r="F10" t="s">
        <v>40</v>
      </c>
      <c r="G10"/>
      <c r="H10">
        <v>38.25</v>
      </c>
      <c r="I10" t="s">
        <v>394</v>
      </c>
    </row>
    <row r="11" spans="1:9" ht="18" customHeight="1">
      <c r="A11">
        <v>4</v>
      </c>
      <c r="B11" t="s">
        <v>148</v>
      </c>
      <c r="C11" t="s">
        <v>172</v>
      </c>
      <c r="D11" t="s">
        <v>173</v>
      </c>
      <c r="E11" t="s">
        <v>39</v>
      </c>
      <c r="F11" t="s">
        <v>40</v>
      </c>
      <c r="G11"/>
      <c r="H11">
        <v>34.14</v>
      </c>
      <c r="I11" t="s">
        <v>165</v>
      </c>
    </row>
    <row r="12" spans="1:9" ht="18" customHeight="1">
      <c r="A12" s="150"/>
      <c r="B12" s="151"/>
      <c r="C12" s="152"/>
      <c r="D12" s="153"/>
      <c r="E12" s="154"/>
      <c r="F12" s="154"/>
      <c r="G12" s="154"/>
      <c r="H12" s="157"/>
      <c r="I12" s="156"/>
    </row>
    <row r="13" spans="2:8" s="75" customFormat="1" ht="16.5" thickBot="1">
      <c r="B13" s="68">
        <v>2</v>
      </c>
      <c r="C13" s="9" t="s">
        <v>512</v>
      </c>
      <c r="D13" s="70"/>
      <c r="E13" s="69"/>
      <c r="F13" s="69"/>
      <c r="G13" s="80"/>
      <c r="H13" s="74"/>
    </row>
    <row r="14" spans="1:9" s="2" customFormat="1" ht="18" customHeight="1" thickBot="1">
      <c r="A14" s="13" t="s">
        <v>10</v>
      </c>
      <c r="B14" s="15" t="s">
        <v>11</v>
      </c>
      <c r="C14" s="16" t="s">
        <v>12</v>
      </c>
      <c r="D14" s="17" t="s">
        <v>13</v>
      </c>
      <c r="E14" s="18" t="s">
        <v>14</v>
      </c>
      <c r="F14" s="18" t="s">
        <v>15</v>
      </c>
      <c r="G14" s="18" t="s">
        <v>16</v>
      </c>
      <c r="H14" s="39" t="s">
        <v>25</v>
      </c>
      <c r="I14" t="s">
        <v>20</v>
      </c>
    </row>
    <row r="15" spans="1:9" ht="18" customHeight="1">
      <c r="A15">
        <v>5</v>
      </c>
      <c r="B15" t="s">
        <v>287</v>
      </c>
      <c r="C15" t="s">
        <v>313</v>
      </c>
      <c r="D15" t="s">
        <v>314</v>
      </c>
      <c r="E15" t="s">
        <v>45</v>
      </c>
      <c r="F15" t="s">
        <v>46</v>
      </c>
      <c r="G15" t="s">
        <v>47</v>
      </c>
      <c r="H15">
        <v>38.96</v>
      </c>
      <c r="I15" t="s">
        <v>320</v>
      </c>
    </row>
    <row r="16" spans="1:9" ht="18" customHeight="1">
      <c r="A16">
        <v>6</v>
      </c>
      <c r="B16" t="s">
        <v>168</v>
      </c>
      <c r="C16" t="s">
        <v>169</v>
      </c>
      <c r="D16" t="s">
        <v>412</v>
      </c>
      <c r="E16" t="s">
        <v>39</v>
      </c>
      <c r="F16" t="s">
        <v>40</v>
      </c>
      <c r="G16"/>
      <c r="H16">
        <v>33.83</v>
      </c>
      <c r="I16" t="s">
        <v>165</v>
      </c>
    </row>
    <row r="17" spans="1:9" ht="18" customHeight="1">
      <c r="A17">
        <v>7</v>
      </c>
      <c r="B17" t="s">
        <v>170</v>
      </c>
      <c r="C17" t="s">
        <v>418</v>
      </c>
      <c r="D17" t="s">
        <v>171</v>
      </c>
      <c r="E17" t="s">
        <v>39</v>
      </c>
      <c r="F17" t="s">
        <v>40</v>
      </c>
      <c r="G17"/>
      <c r="H17">
        <v>37.87</v>
      </c>
      <c r="I17" t="s">
        <v>165</v>
      </c>
    </row>
    <row r="18" spans="1:9" ht="18" customHeight="1">
      <c r="A18">
        <v>8</v>
      </c>
      <c r="B18" t="s">
        <v>324</v>
      </c>
      <c r="C18" t="s">
        <v>325</v>
      </c>
      <c r="D18" t="s">
        <v>326</v>
      </c>
      <c r="E18" t="s">
        <v>62</v>
      </c>
      <c r="F18" t="s">
        <v>231</v>
      </c>
      <c r="G18"/>
      <c r="H18">
        <v>35.11</v>
      </c>
      <c r="I18" t="s">
        <v>63</v>
      </c>
    </row>
    <row r="19" spans="1:9" ht="18" customHeight="1">
      <c r="A19" s="150"/>
      <c r="B19" s="151"/>
      <c r="C19" s="152"/>
      <c r="D19" s="153"/>
      <c r="E19" s="154"/>
      <c r="F19" s="154"/>
      <c r="G19" s="154"/>
      <c r="H19" s="157"/>
      <c r="I19" s="156"/>
    </row>
    <row r="20" spans="2:8" s="75" customFormat="1" ht="16.5" thickBot="1">
      <c r="B20" s="68">
        <v>3</v>
      </c>
      <c r="C20" s="9" t="s">
        <v>512</v>
      </c>
      <c r="D20" s="70"/>
      <c r="E20" s="69"/>
      <c r="F20" s="69"/>
      <c r="G20" s="80"/>
      <c r="H20" s="74"/>
    </row>
    <row r="21" spans="1:9" s="2" customFormat="1" ht="18" customHeight="1" thickBot="1">
      <c r="A21" s="13" t="s">
        <v>10</v>
      </c>
      <c r="B21" s="15" t="s">
        <v>11</v>
      </c>
      <c r="C21" s="16" t="s">
        <v>12</v>
      </c>
      <c r="D21" s="17" t="s">
        <v>13</v>
      </c>
      <c r="E21" s="18" t="s">
        <v>14</v>
      </c>
      <c r="F21" s="18" t="s">
        <v>15</v>
      </c>
      <c r="G21" s="18" t="s">
        <v>16</v>
      </c>
      <c r="H21" s="39" t="s">
        <v>25</v>
      </c>
      <c r="I21" t="s">
        <v>20</v>
      </c>
    </row>
    <row r="22" spans="1:9" ht="18" customHeight="1">
      <c r="A22">
        <v>9</v>
      </c>
      <c r="B22" t="s">
        <v>380</v>
      </c>
      <c r="C22" t="s">
        <v>413</v>
      </c>
      <c r="D22" t="s">
        <v>414</v>
      </c>
      <c r="E22" t="s">
        <v>39</v>
      </c>
      <c r="F22" t="s">
        <v>40</v>
      </c>
      <c r="G22"/>
      <c r="H22">
        <v>32.24</v>
      </c>
      <c r="I22" t="s">
        <v>165</v>
      </c>
    </row>
    <row r="23" spans="1:9" ht="18" customHeight="1">
      <c r="A23">
        <v>10</v>
      </c>
      <c r="B23" t="s">
        <v>199</v>
      </c>
      <c r="C23" t="s">
        <v>468</v>
      </c>
      <c r="D23" t="s">
        <v>469</v>
      </c>
      <c r="E23" t="s">
        <v>39</v>
      </c>
      <c r="F23" t="s">
        <v>40</v>
      </c>
      <c r="G23"/>
      <c r="H23" t="s">
        <v>521</v>
      </c>
      <c r="I23" t="s">
        <v>222</v>
      </c>
    </row>
    <row r="24" spans="1:9" ht="18" customHeight="1">
      <c r="A24">
        <v>11</v>
      </c>
      <c r="B24" t="s">
        <v>107</v>
      </c>
      <c r="C24" t="s">
        <v>108</v>
      </c>
      <c r="D24">
        <v>38013</v>
      </c>
      <c r="E24" t="s">
        <v>39</v>
      </c>
      <c r="F24" t="s">
        <v>40</v>
      </c>
      <c r="G24"/>
      <c r="H24">
        <v>30.4</v>
      </c>
      <c r="I24" t="s">
        <v>394</v>
      </c>
    </row>
    <row r="25" spans="1:9" ht="18" customHeight="1">
      <c r="A25">
        <v>12</v>
      </c>
      <c r="B25" t="s">
        <v>109</v>
      </c>
      <c r="C25" t="s">
        <v>176</v>
      </c>
      <c r="D25" t="s">
        <v>177</v>
      </c>
      <c r="E25" t="s">
        <v>39</v>
      </c>
      <c r="F25" t="s">
        <v>40</v>
      </c>
      <c r="G25"/>
      <c r="H25">
        <v>32.23</v>
      </c>
      <c r="I25" t="s">
        <v>178</v>
      </c>
    </row>
    <row r="26" spans="1:9" ht="18" customHeight="1">
      <c r="A26" s="150"/>
      <c r="B26" s="151"/>
      <c r="C26" s="152"/>
      <c r="D26" s="153"/>
      <c r="E26" s="154"/>
      <c r="F26" s="154"/>
      <c r="G26" s="154"/>
      <c r="H26" s="157"/>
      <c r="I26" s="156"/>
    </row>
    <row r="27" spans="2:8" s="75" customFormat="1" ht="16.5" thickBot="1">
      <c r="B27" s="68">
        <v>4</v>
      </c>
      <c r="C27" s="9" t="s">
        <v>512</v>
      </c>
      <c r="D27" s="70"/>
      <c r="E27" s="69"/>
      <c r="F27" s="69"/>
      <c r="G27" s="80"/>
      <c r="H27" s="74"/>
    </row>
    <row r="28" spans="1:9" s="2" customFormat="1" ht="18" customHeight="1" thickBot="1">
      <c r="A28" s="13" t="s">
        <v>10</v>
      </c>
      <c r="B28" s="15" t="s">
        <v>11</v>
      </c>
      <c r="C28" s="16" t="s">
        <v>12</v>
      </c>
      <c r="D28" s="17" t="s">
        <v>13</v>
      </c>
      <c r="E28" s="18" t="s">
        <v>14</v>
      </c>
      <c r="F28" s="18" t="s">
        <v>15</v>
      </c>
      <c r="G28" s="18" t="s">
        <v>16</v>
      </c>
      <c r="H28" s="39" t="s">
        <v>25</v>
      </c>
      <c r="I28" t="s">
        <v>20</v>
      </c>
    </row>
    <row r="29" spans="1:9" ht="18" customHeight="1">
      <c r="A29">
        <v>13</v>
      </c>
      <c r="B29" t="s">
        <v>186</v>
      </c>
      <c r="C29" t="s">
        <v>176</v>
      </c>
      <c r="D29" t="s">
        <v>475</v>
      </c>
      <c r="E29" t="s">
        <v>39</v>
      </c>
      <c r="F29" t="s">
        <v>40</v>
      </c>
      <c r="G29"/>
      <c r="H29">
        <v>31.44</v>
      </c>
      <c r="I29" t="s">
        <v>178</v>
      </c>
    </row>
    <row r="30" spans="1:9" ht="18" customHeight="1">
      <c r="A30">
        <v>14</v>
      </c>
      <c r="B30" t="s">
        <v>188</v>
      </c>
      <c r="C30" t="s">
        <v>338</v>
      </c>
      <c r="D30" t="s">
        <v>340</v>
      </c>
      <c r="E30" t="s">
        <v>62</v>
      </c>
      <c r="F30" t="s">
        <v>231</v>
      </c>
      <c r="G30" t="s">
        <v>333</v>
      </c>
      <c r="H30">
        <v>40.67</v>
      </c>
      <c r="I30" t="s">
        <v>334</v>
      </c>
    </row>
    <row r="31" spans="1:9" ht="18" customHeight="1">
      <c r="A31">
        <v>15</v>
      </c>
      <c r="B31" t="s">
        <v>415</v>
      </c>
      <c r="C31" t="s">
        <v>416</v>
      </c>
      <c r="D31" t="s">
        <v>417</v>
      </c>
      <c r="E31" t="s">
        <v>39</v>
      </c>
      <c r="F31" t="s">
        <v>40</v>
      </c>
      <c r="G31"/>
      <c r="H31">
        <v>30.21</v>
      </c>
      <c r="I31" t="s">
        <v>165</v>
      </c>
    </row>
    <row r="32" spans="1:9" ht="18" customHeight="1">
      <c r="A32">
        <v>16</v>
      </c>
      <c r="B32" t="s">
        <v>304</v>
      </c>
      <c r="C32" t="s">
        <v>301</v>
      </c>
      <c r="D32" t="s">
        <v>302</v>
      </c>
      <c r="E32" t="s">
        <v>45</v>
      </c>
      <c r="F32" t="s">
        <v>46</v>
      </c>
      <c r="G32"/>
      <c r="H32">
        <v>32.95</v>
      </c>
      <c r="I32" t="s">
        <v>68</v>
      </c>
    </row>
    <row r="33" spans="1:9" ht="18" customHeight="1">
      <c r="A33" s="150"/>
      <c r="B33" s="151"/>
      <c r="C33" s="152"/>
      <c r="D33" s="153"/>
      <c r="E33" s="154"/>
      <c r="F33" s="154"/>
      <c r="G33" s="154"/>
      <c r="H33" s="157"/>
      <c r="I33" s="156"/>
    </row>
    <row r="34" spans="2:8" s="75" customFormat="1" ht="16.5" thickBot="1">
      <c r="B34" s="68">
        <v>5</v>
      </c>
      <c r="C34" s="9" t="s">
        <v>512</v>
      </c>
      <c r="D34" s="70"/>
      <c r="E34" s="69"/>
      <c r="F34" s="69"/>
      <c r="G34" s="80"/>
      <c r="H34" s="74"/>
    </row>
    <row r="35" spans="1:9" s="2" customFormat="1" ht="18" customHeight="1" thickBot="1">
      <c r="A35" s="13" t="s">
        <v>10</v>
      </c>
      <c r="B35" s="15" t="s">
        <v>11</v>
      </c>
      <c r="C35" s="16" t="s">
        <v>12</v>
      </c>
      <c r="D35" s="17" t="s">
        <v>13</v>
      </c>
      <c r="E35" s="18" t="s">
        <v>14</v>
      </c>
      <c r="F35" s="18" t="s">
        <v>15</v>
      </c>
      <c r="G35" s="18" t="s">
        <v>16</v>
      </c>
      <c r="H35" s="39" t="s">
        <v>25</v>
      </c>
      <c r="I35" t="s">
        <v>20</v>
      </c>
    </row>
    <row r="36" spans="1:9" ht="18" customHeight="1">
      <c r="A36">
        <v>17</v>
      </c>
      <c r="B36" t="s">
        <v>109</v>
      </c>
      <c r="C36" t="s">
        <v>110</v>
      </c>
      <c r="D36" t="s">
        <v>403</v>
      </c>
      <c r="E36" t="s">
        <v>39</v>
      </c>
      <c r="F36" t="s">
        <v>40</v>
      </c>
      <c r="G36"/>
      <c r="H36">
        <v>31.15</v>
      </c>
      <c r="I36" t="s">
        <v>394</v>
      </c>
    </row>
    <row r="37" spans="1:9" ht="18" customHeight="1">
      <c r="A37">
        <v>18</v>
      </c>
      <c r="B37" t="s">
        <v>145</v>
      </c>
      <c r="C37" t="s">
        <v>401</v>
      </c>
      <c r="D37" t="s">
        <v>402</v>
      </c>
      <c r="E37" t="s">
        <v>39</v>
      </c>
      <c r="F37" t="s">
        <v>40</v>
      </c>
      <c r="G37"/>
      <c r="H37">
        <v>34.36</v>
      </c>
      <c r="I37" t="s">
        <v>394</v>
      </c>
    </row>
    <row r="38" spans="1:9" ht="18" customHeight="1">
      <c r="A38">
        <v>19</v>
      </c>
      <c r="B38" t="s">
        <v>304</v>
      </c>
      <c r="C38" t="s">
        <v>519</v>
      </c>
      <c r="D38">
        <v>38637</v>
      </c>
      <c r="E38" t="s">
        <v>39</v>
      </c>
      <c r="F38" t="s">
        <v>40</v>
      </c>
      <c r="G38"/>
      <c r="H38">
        <v>33.43</v>
      </c>
      <c r="I38" t="s">
        <v>520</v>
      </c>
    </row>
    <row r="39" spans="1:9" ht="18" customHeight="1">
      <c r="A39">
        <v>20</v>
      </c>
      <c r="B39" t="s">
        <v>109</v>
      </c>
      <c r="C39" t="s">
        <v>277</v>
      </c>
      <c r="D39">
        <v>38542</v>
      </c>
      <c r="E39" t="s">
        <v>35</v>
      </c>
      <c r="F39" t="s">
        <v>36</v>
      </c>
      <c r="G39" t="s">
        <v>266</v>
      </c>
      <c r="H39">
        <v>38.08</v>
      </c>
      <c r="I39" t="s">
        <v>303</v>
      </c>
    </row>
    <row r="40" spans="2:8" s="75" customFormat="1" ht="16.5" thickBot="1">
      <c r="B40" s="68">
        <v>6</v>
      </c>
      <c r="C40" s="9" t="s">
        <v>512</v>
      </c>
      <c r="D40" s="70"/>
      <c r="E40" s="69"/>
      <c r="F40" s="69"/>
      <c r="G40" s="80"/>
      <c r="H40" s="74"/>
    </row>
    <row r="41" spans="1:9" s="2" customFormat="1" ht="18" customHeight="1" thickBot="1">
      <c r="A41" s="13" t="s">
        <v>10</v>
      </c>
      <c r="B41" s="15" t="s">
        <v>11</v>
      </c>
      <c r="C41" s="16" t="s">
        <v>12</v>
      </c>
      <c r="D41" s="17" t="s">
        <v>13</v>
      </c>
      <c r="E41" s="18" t="s">
        <v>14</v>
      </c>
      <c r="F41" s="18" t="s">
        <v>15</v>
      </c>
      <c r="G41" s="18" t="s">
        <v>16</v>
      </c>
      <c r="H41" s="39" t="s">
        <v>25</v>
      </c>
      <c r="I41" t="s">
        <v>20</v>
      </c>
    </row>
    <row r="42" spans="1:9" ht="18" customHeight="1">
      <c r="A42"/>
      <c r="B42"/>
      <c r="C42"/>
      <c r="D42"/>
      <c r="E42"/>
      <c r="F42"/>
      <c r="G42"/>
      <c r="H42"/>
      <c r="I42"/>
    </row>
    <row r="43" spans="1:9" ht="18" customHeight="1">
      <c r="A43">
        <v>21</v>
      </c>
      <c r="B43" t="s">
        <v>270</v>
      </c>
      <c r="C43" t="s">
        <v>278</v>
      </c>
      <c r="D43">
        <v>38452</v>
      </c>
      <c r="E43" t="s">
        <v>35</v>
      </c>
      <c r="F43" t="s">
        <v>36</v>
      </c>
      <c r="G43" t="s">
        <v>266</v>
      </c>
      <c r="H43">
        <v>38.03</v>
      </c>
      <c r="I43" t="s">
        <v>303</v>
      </c>
    </row>
    <row r="44" spans="1:9" ht="18" customHeight="1">
      <c r="A44">
        <v>22</v>
      </c>
      <c r="B44" t="s">
        <v>274</v>
      </c>
      <c r="C44" t="s">
        <v>275</v>
      </c>
      <c r="D44">
        <v>38426</v>
      </c>
      <c r="E44" t="s">
        <v>35</v>
      </c>
      <c r="F44" t="s">
        <v>36</v>
      </c>
      <c r="G44" t="s">
        <v>266</v>
      </c>
      <c r="H44">
        <v>33.46</v>
      </c>
      <c r="I44" t="s">
        <v>303</v>
      </c>
    </row>
    <row r="45" spans="1:9" ht="18" customHeight="1">
      <c r="A45">
        <v>23</v>
      </c>
      <c r="B45" t="s">
        <v>380</v>
      </c>
      <c r="C45" t="s">
        <v>507</v>
      </c>
      <c r="D45">
        <v>38405</v>
      </c>
      <c r="E45" t="s">
        <v>30</v>
      </c>
      <c r="F45" t="s">
        <v>31</v>
      </c>
      <c r="G45"/>
      <c r="H45">
        <v>34.75</v>
      </c>
      <c r="I45" t="s">
        <v>32</v>
      </c>
    </row>
    <row r="46" spans="2:8" s="75" customFormat="1" ht="16.5" thickBot="1">
      <c r="B46" s="68">
        <v>7</v>
      </c>
      <c r="C46" s="9" t="s">
        <v>512</v>
      </c>
      <c r="D46" s="70"/>
      <c r="E46" s="69"/>
      <c r="F46" s="69"/>
      <c r="G46" s="80"/>
      <c r="H46" s="74"/>
    </row>
    <row r="47" spans="1:9" s="2" customFormat="1" ht="18" customHeight="1" thickBot="1">
      <c r="A47" s="13" t="s">
        <v>10</v>
      </c>
      <c r="B47" s="15" t="s">
        <v>11</v>
      </c>
      <c r="C47" s="16" t="s">
        <v>12</v>
      </c>
      <c r="D47" s="17" t="s">
        <v>13</v>
      </c>
      <c r="E47" s="18" t="s">
        <v>14</v>
      </c>
      <c r="F47" s="18" t="s">
        <v>15</v>
      </c>
      <c r="G47" s="18" t="s">
        <v>16</v>
      </c>
      <c r="H47" s="39" t="s">
        <v>25</v>
      </c>
      <c r="I47" t="s">
        <v>20</v>
      </c>
    </row>
    <row r="48" spans="1:9" ht="18" customHeight="1">
      <c r="A48"/>
      <c r="B48"/>
      <c r="C48"/>
      <c r="D48"/>
      <c r="E48"/>
      <c r="F48"/>
      <c r="G48"/>
      <c r="H48"/>
      <c r="I48"/>
    </row>
    <row r="49" spans="1:9" ht="18" customHeight="1">
      <c r="A49">
        <v>24</v>
      </c>
      <c r="B49" t="s">
        <v>106</v>
      </c>
      <c r="C49" t="s">
        <v>282</v>
      </c>
      <c r="D49">
        <v>38211</v>
      </c>
      <c r="E49" t="s">
        <v>35</v>
      </c>
      <c r="F49" t="s">
        <v>36</v>
      </c>
      <c r="G49" t="s">
        <v>266</v>
      </c>
      <c r="H49" t="s">
        <v>544</v>
      </c>
      <c r="I49" t="s">
        <v>303</v>
      </c>
    </row>
    <row r="50" spans="1:9" ht="18" customHeight="1">
      <c r="A50">
        <v>25</v>
      </c>
      <c r="B50" t="s">
        <v>220</v>
      </c>
      <c r="C50" t="s">
        <v>245</v>
      </c>
      <c r="D50">
        <v>38111</v>
      </c>
      <c r="E50" t="s">
        <v>35</v>
      </c>
      <c r="F50" t="s">
        <v>36</v>
      </c>
      <c r="G50" t="s">
        <v>264</v>
      </c>
      <c r="H50">
        <v>35.03</v>
      </c>
      <c r="I50" t="s">
        <v>53</v>
      </c>
    </row>
    <row r="51" spans="1:9" ht="18" customHeight="1">
      <c r="A51">
        <v>26</v>
      </c>
      <c r="B51" t="s">
        <v>147</v>
      </c>
      <c r="C51" t="s">
        <v>239</v>
      </c>
      <c r="D51">
        <v>38084</v>
      </c>
      <c r="E51" t="s">
        <v>30</v>
      </c>
      <c r="F51" t="s">
        <v>31</v>
      </c>
      <c r="G51"/>
      <c r="H51">
        <v>31.96</v>
      </c>
      <c r="I51" t="s">
        <v>32</v>
      </c>
    </row>
    <row r="52" spans="2:8" s="75" customFormat="1" ht="16.5" thickBot="1">
      <c r="B52" s="68">
        <v>8</v>
      </c>
      <c r="C52" s="9" t="s">
        <v>512</v>
      </c>
      <c r="D52" s="70"/>
      <c r="E52" s="69"/>
      <c r="F52" s="69"/>
      <c r="G52" s="80"/>
      <c r="H52" s="74"/>
    </row>
    <row r="53" spans="1:9" s="2" customFormat="1" ht="18" customHeight="1" thickBot="1">
      <c r="A53" s="13" t="s">
        <v>10</v>
      </c>
      <c r="B53" s="15" t="s">
        <v>11</v>
      </c>
      <c r="C53" s="16" t="s">
        <v>12</v>
      </c>
      <c r="D53" s="17" t="s">
        <v>13</v>
      </c>
      <c r="E53" s="18" t="s">
        <v>14</v>
      </c>
      <c r="F53" s="18" t="s">
        <v>15</v>
      </c>
      <c r="G53" s="18" t="s">
        <v>16</v>
      </c>
      <c r="H53" s="39" t="s">
        <v>25</v>
      </c>
      <c r="I53" t="s">
        <v>20</v>
      </c>
    </row>
    <row r="54" spans="1:9" ht="18" customHeight="1">
      <c r="A54"/>
      <c r="B54"/>
      <c r="C54"/>
      <c r="D54"/>
      <c r="E54"/>
      <c r="F54"/>
      <c r="G54"/>
      <c r="H54"/>
      <c r="I54"/>
    </row>
    <row r="55" spans="1:9" ht="18" customHeight="1">
      <c r="A55">
        <v>27</v>
      </c>
      <c r="B55" t="s">
        <v>262</v>
      </c>
      <c r="C55" t="s">
        <v>261</v>
      </c>
      <c r="D55">
        <v>38062</v>
      </c>
      <c r="E55" t="s">
        <v>35</v>
      </c>
      <c r="F55" t="s">
        <v>36</v>
      </c>
      <c r="G55" t="s">
        <v>264</v>
      </c>
      <c r="H55">
        <v>32.92</v>
      </c>
      <c r="I55" t="s">
        <v>53</v>
      </c>
    </row>
    <row r="56" spans="1:9" ht="18" customHeight="1">
      <c r="A56">
        <v>28</v>
      </c>
      <c r="B56" t="s">
        <v>263</v>
      </c>
      <c r="C56" t="s">
        <v>128</v>
      </c>
      <c r="D56">
        <v>38028</v>
      </c>
      <c r="E56" t="s">
        <v>35</v>
      </c>
      <c r="F56" t="s">
        <v>36</v>
      </c>
      <c r="G56" t="s">
        <v>264</v>
      </c>
      <c r="H56">
        <v>34.29</v>
      </c>
      <c r="I56" t="s">
        <v>53</v>
      </c>
    </row>
    <row r="57" spans="1:9" ht="18" customHeight="1">
      <c r="A57">
        <v>29</v>
      </c>
      <c r="B57" t="s">
        <v>200</v>
      </c>
      <c r="C57" t="s">
        <v>276</v>
      </c>
      <c r="D57">
        <v>37993</v>
      </c>
      <c r="E57" t="s">
        <v>35</v>
      </c>
      <c r="F57" t="s">
        <v>36</v>
      </c>
      <c r="G57" t="s">
        <v>266</v>
      </c>
      <c r="H57">
        <v>41.63</v>
      </c>
      <c r="I57" t="s">
        <v>303</v>
      </c>
    </row>
  </sheetData>
  <sheetProtection/>
  <printOptions horizontalCentered="1"/>
  <pageMargins left="0.39305555555555555" right="0.39305555555555555" top="0.3" bottom="0.2298611111111111" header="0.21944444444444444" footer="0.359722222222222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2">
      <selection activeCell="A6" sqref="A6"/>
    </sheetView>
  </sheetViews>
  <sheetFormatPr defaultColWidth="9.140625" defaultRowHeight="12.75"/>
  <cols>
    <col min="1" max="1" width="5.7109375" style="3" customWidth="1"/>
    <col min="2" max="2" width="14.57421875" style="3" customWidth="1"/>
    <col min="3" max="3" width="13.28125" style="3" customWidth="1"/>
    <col min="4" max="4" width="10.7109375" style="4" customWidth="1"/>
    <col min="5" max="5" width="13.00390625" style="5" customWidth="1"/>
    <col min="6" max="6" width="15.00390625" style="5" customWidth="1"/>
    <col min="7" max="7" width="15.7109375" style="5" bestFit="1" customWidth="1"/>
    <col min="8" max="8" width="9.140625" style="30" customWidth="1"/>
    <col min="9" max="9" width="5.7109375" style="38" customWidth="1"/>
    <col min="10" max="10" width="20.8515625" style="1" bestFit="1" customWidth="1"/>
    <col min="11" max="16384" width="9.140625" style="3" customWidth="1"/>
  </cols>
  <sheetData>
    <row r="1" spans="1:10" s="68" customFormat="1" ht="15.75">
      <c r="A1" s="8" t="s">
        <v>248</v>
      </c>
      <c r="C1" s="69"/>
      <c r="D1" s="70"/>
      <c r="E1" s="71"/>
      <c r="F1" s="71"/>
      <c r="G1" s="72"/>
      <c r="H1" s="73"/>
      <c r="I1" s="73"/>
      <c r="J1" s="74"/>
    </row>
    <row r="2" spans="1:11" s="68" customFormat="1" ht="15.75">
      <c r="A2" s="68" t="s">
        <v>249</v>
      </c>
      <c r="C2" s="69"/>
      <c r="D2" s="70"/>
      <c r="E2" s="71"/>
      <c r="F2" s="72"/>
      <c r="G2" s="72"/>
      <c r="H2" s="73"/>
      <c r="I2" s="73"/>
      <c r="J2" s="74"/>
      <c r="K2" s="74"/>
    </row>
    <row r="3" spans="1:9" s="1" customFormat="1" ht="12" customHeight="1">
      <c r="A3" s="3"/>
      <c r="B3" s="3"/>
      <c r="C3" s="9"/>
      <c r="D3" s="10"/>
      <c r="E3" s="11"/>
      <c r="F3" s="11"/>
      <c r="G3" s="11"/>
      <c r="H3" s="30"/>
      <c r="I3" s="30"/>
    </row>
    <row r="4" spans="2:10" ht="12.75">
      <c r="B4" s="9"/>
      <c r="J4" s="3"/>
    </row>
    <row r="5" spans="2:9" s="75" customFormat="1" ht="15.75">
      <c r="B5" s="68" t="s">
        <v>23</v>
      </c>
      <c r="C5" s="68"/>
      <c r="D5" s="10"/>
      <c r="E5" s="76" t="s">
        <v>24</v>
      </c>
      <c r="F5" s="12"/>
      <c r="G5" s="5"/>
      <c r="H5" s="30"/>
      <c r="I5" s="38"/>
    </row>
    <row r="6" spans="2:9" s="75" customFormat="1" ht="16.5" thickBot="1">
      <c r="B6" s="68"/>
      <c r="C6" s="9"/>
      <c r="D6" s="70"/>
      <c r="E6" s="69"/>
      <c r="F6" s="69"/>
      <c r="G6" s="80"/>
      <c r="H6" s="74"/>
      <c r="I6" s="82"/>
    </row>
    <row r="7" spans="1:10" s="2" customFormat="1" ht="18" customHeight="1" thickBot="1">
      <c r="A7" s="13" t="s">
        <v>514</v>
      </c>
      <c r="B7" s="15" t="s">
        <v>11</v>
      </c>
      <c r="C7" s="16" t="s">
        <v>12</v>
      </c>
      <c r="D7" s="17" t="s">
        <v>13</v>
      </c>
      <c r="E7" s="18" t="s">
        <v>14</v>
      </c>
      <c r="F7" s="18" t="s">
        <v>15</v>
      </c>
      <c r="G7" s="18" t="s">
        <v>16</v>
      </c>
      <c r="H7" s="39" t="s">
        <v>25</v>
      </c>
      <c r="I7" t="s">
        <v>19</v>
      </c>
      <c r="J7" t="s">
        <v>20</v>
      </c>
    </row>
    <row r="8" spans="1:10" ht="18" customHeight="1">
      <c r="A8">
        <v>1</v>
      </c>
      <c r="B8" t="s">
        <v>415</v>
      </c>
      <c r="C8" t="s">
        <v>416</v>
      </c>
      <c r="D8" t="s">
        <v>417</v>
      </c>
      <c r="E8" t="s">
        <v>39</v>
      </c>
      <c r="F8" t="s">
        <v>40</v>
      </c>
      <c r="G8"/>
      <c r="H8">
        <v>30.21</v>
      </c>
      <c r="I8" t="str">
        <f aca="true" t="shared" si="0" ref="I8:I25">IF(ISBLANK(H8),"",IF(H8&lt;=29.24,"II A",IF(H8&lt;=31.74,"III A",IF(H8&lt;=33.74,"I JA",IF(H8&lt;=35.44,"II JA",IF(H8&lt;=36.74,"III JA"))))))</f>
        <v>III A</v>
      </c>
      <c r="J8" t="s">
        <v>165</v>
      </c>
    </row>
    <row r="9" spans="1:10" ht="18" customHeight="1">
      <c r="A9">
        <v>2</v>
      </c>
      <c r="B9" t="s">
        <v>107</v>
      </c>
      <c r="C9" t="s">
        <v>108</v>
      </c>
      <c r="D9">
        <v>38013</v>
      </c>
      <c r="E9" t="s">
        <v>39</v>
      </c>
      <c r="F9" t="s">
        <v>40</v>
      </c>
      <c r="G9"/>
      <c r="H9">
        <v>30.4</v>
      </c>
      <c r="I9" t="str">
        <f t="shared" si="0"/>
        <v>III A</v>
      </c>
      <c r="J9" t="s">
        <v>394</v>
      </c>
    </row>
    <row r="10" spans="1:10" ht="18" customHeight="1">
      <c r="A10">
        <v>3</v>
      </c>
      <c r="B10" t="s">
        <v>109</v>
      </c>
      <c r="C10" t="s">
        <v>110</v>
      </c>
      <c r="D10" t="s">
        <v>403</v>
      </c>
      <c r="E10" t="s">
        <v>39</v>
      </c>
      <c r="F10" t="s">
        <v>40</v>
      </c>
      <c r="G10"/>
      <c r="H10">
        <v>31.15</v>
      </c>
      <c r="I10" t="str">
        <f t="shared" si="0"/>
        <v>III A</v>
      </c>
      <c r="J10" t="s">
        <v>394</v>
      </c>
    </row>
    <row r="11" spans="1:10" ht="18" customHeight="1">
      <c r="A11">
        <v>4</v>
      </c>
      <c r="B11" t="s">
        <v>186</v>
      </c>
      <c r="C11" t="s">
        <v>176</v>
      </c>
      <c r="D11" t="s">
        <v>475</v>
      </c>
      <c r="E11" t="s">
        <v>39</v>
      </c>
      <c r="F11" t="s">
        <v>40</v>
      </c>
      <c r="G11"/>
      <c r="H11">
        <v>31.44</v>
      </c>
      <c r="I11" t="str">
        <f t="shared" si="0"/>
        <v>III A</v>
      </c>
      <c r="J11" t="s">
        <v>178</v>
      </c>
    </row>
    <row r="12" spans="1:10" ht="18" customHeight="1">
      <c r="A12">
        <v>5</v>
      </c>
      <c r="B12" t="s">
        <v>147</v>
      </c>
      <c r="C12" t="s">
        <v>239</v>
      </c>
      <c r="D12">
        <v>38084</v>
      </c>
      <c r="E12" t="s">
        <v>30</v>
      </c>
      <c r="F12" t="s">
        <v>31</v>
      </c>
      <c r="G12"/>
      <c r="H12">
        <v>31.96</v>
      </c>
      <c r="I12" t="str">
        <f t="shared" si="0"/>
        <v>I JA</v>
      </c>
      <c r="J12" t="s">
        <v>32</v>
      </c>
    </row>
    <row r="13" spans="1:10" ht="18" customHeight="1">
      <c r="A13">
        <v>6</v>
      </c>
      <c r="B13" t="s">
        <v>109</v>
      </c>
      <c r="C13" t="s">
        <v>176</v>
      </c>
      <c r="D13" t="s">
        <v>177</v>
      </c>
      <c r="E13" t="s">
        <v>39</v>
      </c>
      <c r="F13" t="s">
        <v>40</v>
      </c>
      <c r="G13"/>
      <c r="H13">
        <v>32.23</v>
      </c>
      <c r="I13" t="str">
        <f t="shared" si="0"/>
        <v>I JA</v>
      </c>
      <c r="J13" t="s">
        <v>178</v>
      </c>
    </row>
    <row r="14" spans="1:10" ht="18" customHeight="1">
      <c r="A14">
        <v>7</v>
      </c>
      <c r="B14" t="s">
        <v>380</v>
      </c>
      <c r="C14" t="s">
        <v>413</v>
      </c>
      <c r="D14" t="s">
        <v>414</v>
      </c>
      <c r="E14" t="s">
        <v>39</v>
      </c>
      <c r="F14" t="s">
        <v>40</v>
      </c>
      <c r="G14"/>
      <c r="H14">
        <v>32.24</v>
      </c>
      <c r="I14" t="str">
        <f t="shared" si="0"/>
        <v>I JA</v>
      </c>
      <c r="J14" t="s">
        <v>165</v>
      </c>
    </row>
    <row r="15" spans="1:10" ht="18" customHeight="1">
      <c r="A15">
        <v>8</v>
      </c>
      <c r="B15" t="s">
        <v>262</v>
      </c>
      <c r="C15" t="s">
        <v>261</v>
      </c>
      <c r="D15">
        <v>38062</v>
      </c>
      <c r="E15" t="s">
        <v>35</v>
      </c>
      <c r="F15" t="s">
        <v>36</v>
      </c>
      <c r="G15" t="s">
        <v>264</v>
      </c>
      <c r="H15">
        <v>32.92</v>
      </c>
      <c r="I15" t="str">
        <f t="shared" si="0"/>
        <v>I JA</v>
      </c>
      <c r="J15" t="s">
        <v>53</v>
      </c>
    </row>
    <row r="16" spans="1:10" ht="18" customHeight="1">
      <c r="A16">
        <v>9</v>
      </c>
      <c r="B16" t="s">
        <v>304</v>
      </c>
      <c r="C16" t="s">
        <v>301</v>
      </c>
      <c r="D16" t="s">
        <v>302</v>
      </c>
      <c r="E16" t="s">
        <v>45</v>
      </c>
      <c r="F16" t="s">
        <v>46</v>
      </c>
      <c r="G16"/>
      <c r="H16">
        <v>32.95</v>
      </c>
      <c r="I16" t="str">
        <f t="shared" si="0"/>
        <v>I JA</v>
      </c>
      <c r="J16" t="s">
        <v>68</v>
      </c>
    </row>
    <row r="17" spans="1:10" ht="18" customHeight="1">
      <c r="A17">
        <v>10</v>
      </c>
      <c r="B17" t="s">
        <v>304</v>
      </c>
      <c r="C17" t="s">
        <v>519</v>
      </c>
      <c r="D17">
        <v>38637</v>
      </c>
      <c r="E17" t="s">
        <v>39</v>
      </c>
      <c r="F17" t="s">
        <v>40</v>
      </c>
      <c r="G17"/>
      <c r="H17">
        <v>33.43</v>
      </c>
      <c r="I17" t="str">
        <f t="shared" si="0"/>
        <v>I JA</v>
      </c>
      <c r="J17" t="s">
        <v>520</v>
      </c>
    </row>
    <row r="18" spans="1:10" ht="18" customHeight="1">
      <c r="A18">
        <v>11</v>
      </c>
      <c r="B18" t="s">
        <v>274</v>
      </c>
      <c r="C18" t="s">
        <v>275</v>
      </c>
      <c r="D18">
        <v>38426</v>
      </c>
      <c r="E18" t="s">
        <v>35</v>
      </c>
      <c r="F18" t="s">
        <v>36</v>
      </c>
      <c r="G18" t="s">
        <v>266</v>
      </c>
      <c r="H18">
        <v>33.46</v>
      </c>
      <c r="I18" t="str">
        <f t="shared" si="0"/>
        <v>I JA</v>
      </c>
      <c r="J18" t="s">
        <v>303</v>
      </c>
    </row>
    <row r="19" spans="1:10" ht="18" customHeight="1">
      <c r="A19">
        <v>12</v>
      </c>
      <c r="B19" t="s">
        <v>168</v>
      </c>
      <c r="C19" t="s">
        <v>169</v>
      </c>
      <c r="D19" t="s">
        <v>412</v>
      </c>
      <c r="E19" t="s">
        <v>39</v>
      </c>
      <c r="F19" t="s">
        <v>40</v>
      </c>
      <c r="G19"/>
      <c r="H19">
        <v>33.83</v>
      </c>
      <c r="I19" t="str">
        <f t="shared" si="0"/>
        <v>II JA</v>
      </c>
      <c r="J19" t="s">
        <v>165</v>
      </c>
    </row>
    <row r="20" spans="1:10" ht="18" customHeight="1">
      <c r="A20">
        <v>13</v>
      </c>
      <c r="B20" t="s">
        <v>148</v>
      </c>
      <c r="C20" t="s">
        <v>172</v>
      </c>
      <c r="D20" t="s">
        <v>173</v>
      </c>
      <c r="E20" t="s">
        <v>39</v>
      </c>
      <c r="F20" t="s">
        <v>40</v>
      </c>
      <c r="G20"/>
      <c r="H20">
        <v>34.14</v>
      </c>
      <c r="I20" t="str">
        <f t="shared" si="0"/>
        <v>II JA</v>
      </c>
      <c r="J20" t="s">
        <v>165</v>
      </c>
    </row>
    <row r="21" spans="1:10" ht="18" customHeight="1">
      <c r="A21">
        <v>14</v>
      </c>
      <c r="B21" t="s">
        <v>263</v>
      </c>
      <c r="C21" t="s">
        <v>128</v>
      </c>
      <c r="D21">
        <v>38028</v>
      </c>
      <c r="E21" t="s">
        <v>35</v>
      </c>
      <c r="F21" t="s">
        <v>36</v>
      </c>
      <c r="G21" t="s">
        <v>264</v>
      </c>
      <c r="H21">
        <v>34.29</v>
      </c>
      <c r="I21" t="str">
        <f t="shared" si="0"/>
        <v>II JA</v>
      </c>
      <c r="J21" t="s">
        <v>53</v>
      </c>
    </row>
    <row r="22" spans="1:10" ht="18" customHeight="1">
      <c r="A22">
        <v>15</v>
      </c>
      <c r="B22" t="s">
        <v>145</v>
      </c>
      <c r="C22" t="s">
        <v>401</v>
      </c>
      <c r="D22" t="s">
        <v>402</v>
      </c>
      <c r="E22" t="s">
        <v>39</v>
      </c>
      <c r="F22" t="s">
        <v>40</v>
      </c>
      <c r="G22"/>
      <c r="H22">
        <v>34.36</v>
      </c>
      <c r="I22" t="str">
        <f t="shared" si="0"/>
        <v>II JA</v>
      </c>
      <c r="J22" t="s">
        <v>394</v>
      </c>
    </row>
    <row r="23" spans="1:10" ht="18" customHeight="1">
      <c r="A23">
        <v>16</v>
      </c>
      <c r="B23" t="s">
        <v>380</v>
      </c>
      <c r="C23" t="s">
        <v>507</v>
      </c>
      <c r="D23">
        <v>38405</v>
      </c>
      <c r="E23" t="s">
        <v>30</v>
      </c>
      <c r="F23" t="s">
        <v>31</v>
      </c>
      <c r="G23"/>
      <c r="H23">
        <v>34.75</v>
      </c>
      <c r="I23" t="str">
        <f t="shared" si="0"/>
        <v>II JA</v>
      </c>
      <c r="J23" t="s">
        <v>32</v>
      </c>
    </row>
    <row r="24" spans="1:10" ht="18" customHeight="1">
      <c r="A24">
        <v>17</v>
      </c>
      <c r="B24" t="s">
        <v>220</v>
      </c>
      <c r="C24" t="s">
        <v>245</v>
      </c>
      <c r="D24">
        <v>38111</v>
      </c>
      <c r="E24" t="s">
        <v>35</v>
      </c>
      <c r="F24" t="s">
        <v>36</v>
      </c>
      <c r="G24" t="s">
        <v>264</v>
      </c>
      <c r="H24">
        <v>35.03</v>
      </c>
      <c r="I24" t="str">
        <f t="shared" si="0"/>
        <v>II JA</v>
      </c>
      <c r="J24" t="s">
        <v>53</v>
      </c>
    </row>
    <row r="25" spans="1:10" ht="18" customHeight="1">
      <c r="A25">
        <v>18</v>
      </c>
      <c r="B25" t="s">
        <v>324</v>
      </c>
      <c r="C25" t="s">
        <v>325</v>
      </c>
      <c r="D25" t="s">
        <v>326</v>
      </c>
      <c r="E25" t="s">
        <v>62</v>
      </c>
      <c r="F25" t="s">
        <v>231</v>
      </c>
      <c r="G25"/>
      <c r="H25">
        <v>35.11</v>
      </c>
      <c r="I25" t="str">
        <f t="shared" si="0"/>
        <v>II JA</v>
      </c>
      <c r="J25" t="s">
        <v>63</v>
      </c>
    </row>
    <row r="26" spans="1:10" ht="18" customHeight="1">
      <c r="A26">
        <v>19</v>
      </c>
      <c r="B26" t="s">
        <v>170</v>
      </c>
      <c r="C26" t="s">
        <v>418</v>
      </c>
      <c r="D26" t="s">
        <v>171</v>
      </c>
      <c r="E26" t="s">
        <v>39</v>
      </c>
      <c r="F26" t="s">
        <v>40</v>
      </c>
      <c r="G26"/>
      <c r="H26">
        <v>37.87</v>
      </c>
      <c r="I26"/>
      <c r="J26" t="s">
        <v>165</v>
      </c>
    </row>
    <row r="27" spans="1:10" ht="18" customHeight="1">
      <c r="A27">
        <v>20</v>
      </c>
      <c r="B27" t="s">
        <v>270</v>
      </c>
      <c r="C27" t="s">
        <v>278</v>
      </c>
      <c r="D27">
        <v>38452</v>
      </c>
      <c r="E27" t="s">
        <v>35</v>
      </c>
      <c r="F27" t="s">
        <v>36</v>
      </c>
      <c r="G27" t="s">
        <v>266</v>
      </c>
      <c r="H27">
        <v>38.03</v>
      </c>
      <c r="I27"/>
      <c r="J27" t="s">
        <v>303</v>
      </c>
    </row>
    <row r="28" spans="1:10" ht="18" customHeight="1">
      <c r="A28">
        <v>21</v>
      </c>
      <c r="B28" t="s">
        <v>109</v>
      </c>
      <c r="C28" t="s">
        <v>277</v>
      </c>
      <c r="D28">
        <v>38542</v>
      </c>
      <c r="E28" t="s">
        <v>35</v>
      </c>
      <c r="F28" t="s">
        <v>36</v>
      </c>
      <c r="G28" t="s">
        <v>266</v>
      </c>
      <c r="H28">
        <v>38.08</v>
      </c>
      <c r="I28"/>
      <c r="J28" t="s">
        <v>303</v>
      </c>
    </row>
    <row r="29" spans="1:10" ht="18" customHeight="1">
      <c r="A29">
        <v>22</v>
      </c>
      <c r="B29" t="s">
        <v>211</v>
      </c>
      <c r="C29" t="s">
        <v>395</v>
      </c>
      <c r="D29" t="s">
        <v>396</v>
      </c>
      <c r="E29" t="s">
        <v>39</v>
      </c>
      <c r="F29" t="s">
        <v>40</v>
      </c>
      <c r="G29"/>
      <c r="H29">
        <v>38.25</v>
      </c>
      <c r="I29"/>
      <c r="J29" t="s">
        <v>394</v>
      </c>
    </row>
    <row r="30" spans="1:10" ht="18" customHeight="1">
      <c r="A30">
        <v>23</v>
      </c>
      <c r="B30" t="s">
        <v>287</v>
      </c>
      <c r="C30" t="s">
        <v>313</v>
      </c>
      <c r="D30" t="s">
        <v>314</v>
      </c>
      <c r="E30" t="s">
        <v>45</v>
      </c>
      <c r="F30" t="s">
        <v>46</v>
      </c>
      <c r="G30" t="s">
        <v>47</v>
      </c>
      <c r="H30">
        <v>38.96</v>
      </c>
      <c r="I30"/>
      <c r="J30" t="s">
        <v>320</v>
      </c>
    </row>
    <row r="31" spans="1:10" ht="18" customHeight="1">
      <c r="A31">
        <v>24</v>
      </c>
      <c r="B31" t="s">
        <v>188</v>
      </c>
      <c r="C31" t="s">
        <v>338</v>
      </c>
      <c r="D31" t="s">
        <v>340</v>
      </c>
      <c r="E31" t="s">
        <v>62</v>
      </c>
      <c r="F31" t="s">
        <v>231</v>
      </c>
      <c r="G31" t="s">
        <v>333</v>
      </c>
      <c r="H31">
        <v>40.67</v>
      </c>
      <c r="I31"/>
      <c r="J31" t="s">
        <v>334</v>
      </c>
    </row>
    <row r="32" spans="1:10" ht="18" customHeight="1">
      <c r="A32">
        <v>25</v>
      </c>
      <c r="B32" t="s">
        <v>200</v>
      </c>
      <c r="C32" t="s">
        <v>276</v>
      </c>
      <c r="D32">
        <v>37993</v>
      </c>
      <c r="E32" t="s">
        <v>35</v>
      </c>
      <c r="F32" t="s">
        <v>36</v>
      </c>
      <c r="G32" t="s">
        <v>266</v>
      </c>
      <c r="H32">
        <v>41.63</v>
      </c>
      <c r="I32"/>
      <c r="J32" t="s">
        <v>303</v>
      </c>
    </row>
    <row r="33" spans="1:10" ht="18" customHeight="1">
      <c r="A33">
        <v>26</v>
      </c>
      <c r="B33" t="s">
        <v>127</v>
      </c>
      <c r="C33" t="s">
        <v>354</v>
      </c>
      <c r="D33" t="s">
        <v>355</v>
      </c>
      <c r="E33" t="s">
        <v>62</v>
      </c>
      <c r="F33" t="s">
        <v>231</v>
      </c>
      <c r="G33" t="s">
        <v>333</v>
      </c>
      <c r="H33">
        <v>42.71</v>
      </c>
      <c r="I33"/>
      <c r="J33" t="s">
        <v>334</v>
      </c>
    </row>
    <row r="34" spans="1:10" ht="18" customHeight="1">
      <c r="A34">
        <v>27</v>
      </c>
      <c r="B34" t="s">
        <v>361</v>
      </c>
      <c r="C34" t="s">
        <v>362</v>
      </c>
      <c r="D34" t="s">
        <v>363</v>
      </c>
      <c r="E34" t="s">
        <v>62</v>
      </c>
      <c r="F34" t="s">
        <v>231</v>
      </c>
      <c r="G34" t="s">
        <v>333</v>
      </c>
      <c r="H34">
        <v>42.75</v>
      </c>
      <c r="I34"/>
      <c r="J34" t="s">
        <v>334</v>
      </c>
    </row>
    <row r="35" spans="1:10" ht="18" customHeight="1">
      <c r="A35"/>
      <c r="B35" t="s">
        <v>106</v>
      </c>
      <c r="C35" t="s">
        <v>282</v>
      </c>
      <c r="D35">
        <v>38211</v>
      </c>
      <c r="E35" t="s">
        <v>35</v>
      </c>
      <c r="F35" t="s">
        <v>36</v>
      </c>
      <c r="G35" t="s">
        <v>266</v>
      </c>
      <c r="H35" t="s">
        <v>544</v>
      </c>
      <c r="I35"/>
      <c r="J35" t="s">
        <v>303</v>
      </c>
    </row>
  </sheetData>
  <sheetProtection/>
  <printOptions horizontalCentered="1"/>
  <pageMargins left="0.39305555555555555" right="0.39305555555555555" top="0.3" bottom="0.2298611111111111" header="0.21944444444444444" footer="0.359722222222222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3" customWidth="1"/>
    <col min="2" max="2" width="11.140625" style="3" customWidth="1"/>
    <col min="3" max="3" width="12.00390625" style="3" customWidth="1"/>
    <col min="4" max="4" width="10.7109375" style="4" customWidth="1"/>
    <col min="5" max="6" width="15.00390625" style="5" customWidth="1"/>
    <col min="7" max="7" width="15.7109375" style="5" bestFit="1" customWidth="1"/>
    <col min="8" max="8" width="9.140625" style="30" customWidth="1"/>
    <col min="9" max="9" width="21.8515625" style="54" customWidth="1"/>
    <col min="10" max="16384" width="9.140625" style="3" customWidth="1"/>
  </cols>
  <sheetData>
    <row r="1" spans="1:9" s="68" customFormat="1" ht="15.75">
      <c r="A1" s="8" t="s">
        <v>248</v>
      </c>
      <c r="C1" s="69"/>
      <c r="D1" s="70"/>
      <c r="E1" s="71"/>
      <c r="F1" s="71"/>
      <c r="G1" s="72"/>
      <c r="H1" s="73"/>
      <c r="I1" s="74"/>
    </row>
    <row r="2" spans="1:10" s="68" customFormat="1" ht="15.75">
      <c r="A2" s="68" t="s">
        <v>249</v>
      </c>
      <c r="C2" s="69"/>
      <c r="D2" s="70"/>
      <c r="E2" s="71"/>
      <c r="F2" s="72"/>
      <c r="G2" s="72"/>
      <c r="H2" s="73"/>
      <c r="I2" s="74"/>
      <c r="J2" s="74"/>
    </row>
    <row r="3" spans="1:8" s="1" customFormat="1" ht="12" customHeight="1">
      <c r="A3" s="3"/>
      <c r="B3" s="3"/>
      <c r="C3" s="9"/>
      <c r="D3" s="10"/>
      <c r="E3" s="11"/>
      <c r="F3" s="11"/>
      <c r="G3" s="11"/>
      <c r="H3" s="30"/>
    </row>
    <row r="4" spans="2:9" ht="12.75">
      <c r="B4" s="9"/>
      <c r="I4" s="3"/>
    </row>
    <row r="5" spans="2:8" s="75" customFormat="1" ht="15.75">
      <c r="B5" s="68" t="s">
        <v>26</v>
      </c>
      <c r="C5" s="68"/>
      <c r="D5" s="10"/>
      <c r="E5" s="76" t="s">
        <v>27</v>
      </c>
      <c r="F5" s="12"/>
      <c r="G5" s="5"/>
      <c r="H5" s="30"/>
    </row>
    <row r="6" spans="2:9" s="75" customFormat="1" ht="16.5" thickBot="1">
      <c r="B6" s="68">
        <v>1</v>
      </c>
      <c r="C6" s="9" t="s">
        <v>512</v>
      </c>
      <c r="D6" s="70"/>
      <c r="E6" s="69"/>
      <c r="F6" s="69"/>
      <c r="G6" s="80"/>
      <c r="H6" s="74"/>
      <c r="I6" s="74"/>
    </row>
    <row r="7" spans="1:9" s="2" customFormat="1" ht="18" customHeight="1" thickBot="1">
      <c r="A7" s="13" t="s">
        <v>10</v>
      </c>
      <c r="B7" s="15" t="s">
        <v>11</v>
      </c>
      <c r="C7" s="16" t="s">
        <v>12</v>
      </c>
      <c r="D7" s="17" t="s">
        <v>13</v>
      </c>
      <c r="E7" s="18" t="s">
        <v>14</v>
      </c>
      <c r="F7" s="18" t="s">
        <v>15</v>
      </c>
      <c r="G7" s="18" t="s">
        <v>16</v>
      </c>
      <c r="H7" s="39" t="s">
        <v>25</v>
      </c>
      <c r="I7" t="s">
        <v>20</v>
      </c>
    </row>
    <row r="8" spans="1:9" ht="18" customHeight="1">
      <c r="A8">
        <v>1</v>
      </c>
      <c r="B8" t="s">
        <v>59</v>
      </c>
      <c r="C8" t="s">
        <v>60</v>
      </c>
      <c r="D8" t="s">
        <v>61</v>
      </c>
      <c r="E8" t="s">
        <v>62</v>
      </c>
      <c r="F8" t="s">
        <v>231</v>
      </c>
      <c r="G8"/>
      <c r="H8" t="s">
        <v>554</v>
      </c>
      <c r="I8" t="s">
        <v>63</v>
      </c>
    </row>
    <row r="9" spans="1:9" ht="18" customHeight="1">
      <c r="A9">
        <v>2</v>
      </c>
      <c r="B9" t="s">
        <v>348</v>
      </c>
      <c r="C9" t="s">
        <v>349</v>
      </c>
      <c r="D9" t="s">
        <v>350</v>
      </c>
      <c r="E9" t="s">
        <v>62</v>
      </c>
      <c r="F9" t="s">
        <v>231</v>
      </c>
      <c r="G9" t="s">
        <v>333</v>
      </c>
      <c r="H9" t="s">
        <v>555</v>
      </c>
      <c r="I9" t="s">
        <v>334</v>
      </c>
    </row>
    <row r="10" spans="1:9" ht="18" customHeight="1">
      <c r="A10">
        <v>3</v>
      </c>
      <c r="B10" t="s">
        <v>356</v>
      </c>
      <c r="C10" t="s">
        <v>357</v>
      </c>
      <c r="D10" t="s">
        <v>358</v>
      </c>
      <c r="E10" t="s">
        <v>62</v>
      </c>
      <c r="F10" t="s">
        <v>231</v>
      </c>
      <c r="G10" t="s">
        <v>333</v>
      </c>
      <c r="H10">
        <v>40.49</v>
      </c>
      <c r="I10" t="s">
        <v>334</v>
      </c>
    </row>
    <row r="11" spans="1:9" ht="18" customHeight="1">
      <c r="A11">
        <v>4</v>
      </c>
      <c r="B11" t="s">
        <v>419</v>
      </c>
      <c r="C11" t="s">
        <v>142</v>
      </c>
      <c r="D11" t="s">
        <v>420</v>
      </c>
      <c r="E11" t="s">
        <v>39</v>
      </c>
      <c r="F11" t="s">
        <v>40</v>
      </c>
      <c r="G11"/>
      <c r="H11">
        <v>32.22</v>
      </c>
      <c r="I11" t="s">
        <v>165</v>
      </c>
    </row>
    <row r="12" spans="2:9" s="75" customFormat="1" ht="16.5" thickBot="1">
      <c r="B12" s="68">
        <v>2</v>
      </c>
      <c r="C12" s="9" t="s">
        <v>512</v>
      </c>
      <c r="D12" s="70"/>
      <c r="E12" s="69"/>
      <c r="F12" s="69"/>
      <c r="G12" s="80"/>
      <c r="H12" s="74"/>
      <c r="I12" s="74"/>
    </row>
    <row r="13" spans="1:9" s="2" customFormat="1" ht="18" customHeight="1" thickBot="1">
      <c r="A13" s="13" t="s">
        <v>10</v>
      </c>
      <c r="B13" s="15" t="s">
        <v>11</v>
      </c>
      <c r="C13" s="16" t="s">
        <v>12</v>
      </c>
      <c r="D13" s="17" t="s">
        <v>13</v>
      </c>
      <c r="E13" s="18" t="s">
        <v>14</v>
      </c>
      <c r="F13" s="18" t="s">
        <v>15</v>
      </c>
      <c r="G13" s="18" t="s">
        <v>16</v>
      </c>
      <c r="H13" s="39" t="s">
        <v>25</v>
      </c>
      <c r="I13" t="s">
        <v>20</v>
      </c>
    </row>
    <row r="14" spans="1:9" ht="18" customHeight="1">
      <c r="A14">
        <v>1</v>
      </c>
      <c r="B14" t="s">
        <v>327</v>
      </c>
      <c r="C14" t="s">
        <v>328</v>
      </c>
      <c r="D14" t="s">
        <v>329</v>
      </c>
      <c r="E14" t="s">
        <v>62</v>
      </c>
      <c r="F14" t="s">
        <v>231</v>
      </c>
      <c r="G14"/>
      <c r="H14" t="s">
        <v>552</v>
      </c>
      <c r="I14" t="s">
        <v>63</v>
      </c>
    </row>
    <row r="15" spans="1:9" ht="18" customHeight="1">
      <c r="A15">
        <v>2</v>
      </c>
      <c r="B15" t="s">
        <v>121</v>
      </c>
      <c r="C15" t="s">
        <v>122</v>
      </c>
      <c r="D15" t="s">
        <v>123</v>
      </c>
      <c r="E15" t="s">
        <v>45</v>
      </c>
      <c r="F15" t="s">
        <v>46</v>
      </c>
      <c r="G15"/>
      <c r="H15" t="s">
        <v>521</v>
      </c>
      <c r="I15" t="s">
        <v>68</v>
      </c>
    </row>
    <row r="16" spans="1:9" ht="18" customHeight="1">
      <c r="A16">
        <v>3</v>
      </c>
      <c r="B16" t="s">
        <v>48</v>
      </c>
      <c r="C16" t="s">
        <v>49</v>
      </c>
      <c r="D16" t="s">
        <v>289</v>
      </c>
      <c r="E16" t="s">
        <v>45</v>
      </c>
      <c r="F16" t="s">
        <v>46</v>
      </c>
      <c r="G16" t="s">
        <v>51</v>
      </c>
      <c r="H16">
        <v>30.9</v>
      </c>
      <c r="I16" t="s">
        <v>52</v>
      </c>
    </row>
    <row r="17" spans="1:9" ht="18" customHeight="1">
      <c r="A17">
        <v>4</v>
      </c>
      <c r="B17" t="s">
        <v>508</v>
      </c>
      <c r="C17" t="s">
        <v>305</v>
      </c>
      <c r="D17" t="s">
        <v>306</v>
      </c>
      <c r="E17" t="s">
        <v>45</v>
      </c>
      <c r="F17" t="s">
        <v>46</v>
      </c>
      <c r="G17" t="s">
        <v>47</v>
      </c>
      <c r="H17">
        <v>28.32</v>
      </c>
      <c r="I17" t="s">
        <v>320</v>
      </c>
    </row>
    <row r="18" spans="2:9" s="75" customFormat="1" ht="16.5" thickBot="1">
      <c r="B18" s="68">
        <v>3</v>
      </c>
      <c r="C18" s="9" t="s">
        <v>512</v>
      </c>
      <c r="D18" s="70"/>
      <c r="E18" s="69"/>
      <c r="F18" s="69"/>
      <c r="G18" s="80"/>
      <c r="H18" s="74"/>
      <c r="I18" s="74"/>
    </row>
    <row r="19" spans="1:9" s="2" customFormat="1" ht="18" customHeight="1" thickBot="1">
      <c r="A19" s="13" t="s">
        <v>10</v>
      </c>
      <c r="B19" s="15" t="s">
        <v>11</v>
      </c>
      <c r="C19" s="16" t="s">
        <v>12</v>
      </c>
      <c r="D19" s="17" t="s">
        <v>13</v>
      </c>
      <c r="E19" s="18" t="s">
        <v>14</v>
      </c>
      <c r="F19" s="18" t="s">
        <v>15</v>
      </c>
      <c r="G19" s="18" t="s">
        <v>16</v>
      </c>
      <c r="H19" s="39" t="s">
        <v>25</v>
      </c>
      <c r="I19" t="s">
        <v>20</v>
      </c>
    </row>
    <row r="20" spans="1:9" ht="18" customHeight="1">
      <c r="A20">
        <v>1</v>
      </c>
      <c r="B20" t="s">
        <v>73</v>
      </c>
      <c r="C20" t="s">
        <v>163</v>
      </c>
      <c r="D20">
        <v>38645</v>
      </c>
      <c r="E20" t="s">
        <v>35</v>
      </c>
      <c r="F20"/>
      <c r="G20" t="s">
        <v>55</v>
      </c>
      <c r="H20" t="s">
        <v>556</v>
      </c>
      <c r="I20" t="s">
        <v>56</v>
      </c>
    </row>
    <row r="21" spans="1:9" ht="18" customHeight="1">
      <c r="A21">
        <v>2</v>
      </c>
      <c r="B21" t="s">
        <v>57</v>
      </c>
      <c r="C21" t="s">
        <v>29</v>
      </c>
      <c r="D21">
        <v>38610</v>
      </c>
      <c r="E21" t="s">
        <v>30</v>
      </c>
      <c r="F21" t="s">
        <v>31</v>
      </c>
      <c r="G21"/>
      <c r="H21" t="s">
        <v>557</v>
      </c>
      <c r="I21" t="s">
        <v>32</v>
      </c>
    </row>
    <row r="22" spans="1:9" ht="18" customHeight="1">
      <c r="A22">
        <v>3</v>
      </c>
      <c r="B22" t="s">
        <v>130</v>
      </c>
      <c r="C22" t="s">
        <v>265</v>
      </c>
      <c r="D22">
        <v>38541</v>
      </c>
      <c r="E22" t="s">
        <v>35</v>
      </c>
      <c r="F22" t="s">
        <v>36</v>
      </c>
      <c r="G22" t="s">
        <v>266</v>
      </c>
      <c r="H22">
        <v>35.03</v>
      </c>
      <c r="I22" t="s">
        <v>303</v>
      </c>
    </row>
    <row r="23" spans="1:9" ht="18" customHeight="1">
      <c r="A23">
        <v>4</v>
      </c>
      <c r="B23" t="s">
        <v>268</v>
      </c>
      <c r="C23" t="s">
        <v>269</v>
      </c>
      <c r="D23">
        <v>38503</v>
      </c>
      <c r="E23" t="s">
        <v>35</v>
      </c>
      <c r="F23" t="s">
        <v>36</v>
      </c>
      <c r="G23" t="s">
        <v>266</v>
      </c>
      <c r="H23">
        <v>38.47</v>
      </c>
      <c r="I23" t="s">
        <v>303</v>
      </c>
    </row>
    <row r="24" spans="2:9" s="75" customFormat="1" ht="16.5" thickBot="1">
      <c r="B24" s="68">
        <v>4</v>
      </c>
      <c r="C24" s="9" t="s">
        <v>512</v>
      </c>
      <c r="D24" s="70"/>
      <c r="E24" s="69"/>
      <c r="F24" s="69"/>
      <c r="G24" s="80"/>
      <c r="H24" s="74"/>
      <c r="I24" s="74"/>
    </row>
    <row r="25" spans="1:9" s="2" customFormat="1" ht="18" customHeight="1" thickBot="1">
      <c r="A25" s="13" t="s">
        <v>10</v>
      </c>
      <c r="B25" s="15" t="s">
        <v>11</v>
      </c>
      <c r="C25" s="16" t="s">
        <v>12</v>
      </c>
      <c r="D25" s="17" t="s">
        <v>13</v>
      </c>
      <c r="E25" s="18" t="s">
        <v>14</v>
      </c>
      <c r="F25" s="18" t="s">
        <v>15</v>
      </c>
      <c r="G25" s="18" t="s">
        <v>16</v>
      </c>
      <c r="H25" s="39" t="s">
        <v>25</v>
      </c>
      <c r="I25" t="s">
        <v>20</v>
      </c>
    </row>
    <row r="26" spans="1:9" ht="18" customHeight="1">
      <c r="A26">
        <v>1</v>
      </c>
      <c r="B26"/>
      <c r="C26"/>
      <c r="D26"/>
      <c r="E26"/>
      <c r="F26"/>
      <c r="G26"/>
      <c r="H26"/>
      <c r="I26"/>
    </row>
    <row r="27" spans="1:9" ht="18" customHeight="1">
      <c r="A27">
        <v>2</v>
      </c>
      <c r="B27" t="s">
        <v>37</v>
      </c>
      <c r="C27" t="s">
        <v>158</v>
      </c>
      <c r="D27">
        <v>38364</v>
      </c>
      <c r="E27" t="s">
        <v>35</v>
      </c>
      <c r="F27"/>
      <c r="G27" t="s">
        <v>55</v>
      </c>
      <c r="H27" t="s">
        <v>558</v>
      </c>
      <c r="I27" t="s">
        <v>56</v>
      </c>
    </row>
    <row r="28" spans="1:9" ht="18" customHeight="1">
      <c r="A28">
        <v>3</v>
      </c>
      <c r="B28" t="s">
        <v>143</v>
      </c>
      <c r="C28" t="s">
        <v>164</v>
      </c>
      <c r="D28">
        <v>38313</v>
      </c>
      <c r="E28" t="s">
        <v>35</v>
      </c>
      <c r="F28"/>
      <c r="G28" t="s">
        <v>55</v>
      </c>
      <c r="H28">
        <v>34.79</v>
      </c>
      <c r="I28" t="s">
        <v>56</v>
      </c>
    </row>
    <row r="29" spans="1:9" ht="18" customHeight="1">
      <c r="A29">
        <v>4</v>
      </c>
      <c r="B29" t="s">
        <v>251</v>
      </c>
      <c r="C29" t="s">
        <v>250</v>
      </c>
      <c r="D29">
        <v>38237</v>
      </c>
      <c r="E29" t="s">
        <v>35</v>
      </c>
      <c r="F29" t="s">
        <v>36</v>
      </c>
      <c r="G29" t="s">
        <v>264</v>
      </c>
      <c r="H29">
        <v>29.71</v>
      </c>
      <c r="I29" t="s">
        <v>53</v>
      </c>
    </row>
    <row r="30" spans="2:9" s="75" customFormat="1" ht="16.5" thickBot="1">
      <c r="B30" s="68">
        <v>5</v>
      </c>
      <c r="C30" s="9" t="s">
        <v>512</v>
      </c>
      <c r="D30" s="70"/>
      <c r="E30" s="69"/>
      <c r="F30" s="69"/>
      <c r="G30" s="80"/>
      <c r="H30" s="74"/>
      <c r="I30" s="74"/>
    </row>
    <row r="31" spans="1:9" s="2" customFormat="1" ht="18" customHeight="1" thickBot="1">
      <c r="A31" s="13" t="s">
        <v>10</v>
      </c>
      <c r="B31" s="15" t="s">
        <v>11</v>
      </c>
      <c r="C31" s="16" t="s">
        <v>12</v>
      </c>
      <c r="D31" s="17" t="s">
        <v>13</v>
      </c>
      <c r="E31" s="18" t="s">
        <v>14</v>
      </c>
      <c r="F31" s="18" t="s">
        <v>15</v>
      </c>
      <c r="G31" s="18" t="s">
        <v>16</v>
      </c>
      <c r="H31" s="39" t="s">
        <v>25</v>
      </c>
      <c r="I31" t="s">
        <v>20</v>
      </c>
    </row>
    <row r="32" spans="1:9" ht="18" customHeight="1">
      <c r="A32">
        <v>1</v>
      </c>
      <c r="B32" t="s">
        <v>559</v>
      </c>
      <c r="C32" t="s">
        <v>560</v>
      </c>
      <c r="D32">
        <v>38515</v>
      </c>
      <c r="E32" t="s">
        <v>39</v>
      </c>
      <c r="F32" t="s">
        <v>40</v>
      </c>
      <c r="G32"/>
      <c r="H32">
        <v>36.54</v>
      </c>
      <c r="I32" t="s">
        <v>72</v>
      </c>
    </row>
    <row r="33" spans="1:9" ht="18" customHeight="1">
      <c r="A33">
        <v>2</v>
      </c>
      <c r="B33" t="s">
        <v>58</v>
      </c>
      <c r="C33" t="s">
        <v>133</v>
      </c>
      <c r="D33">
        <v>38182</v>
      </c>
      <c r="E33" t="s">
        <v>35</v>
      </c>
      <c r="F33" t="s">
        <v>36</v>
      </c>
      <c r="G33" t="s">
        <v>266</v>
      </c>
      <c r="H33" t="s">
        <v>561</v>
      </c>
      <c r="I33" t="s">
        <v>303</v>
      </c>
    </row>
    <row r="34" spans="1:9" ht="18" customHeight="1">
      <c r="A34">
        <v>3</v>
      </c>
      <c r="B34" t="s">
        <v>252</v>
      </c>
      <c r="C34" t="s">
        <v>162</v>
      </c>
      <c r="D34">
        <v>37998</v>
      </c>
      <c r="E34" t="s">
        <v>35</v>
      </c>
      <c r="F34" t="s">
        <v>36</v>
      </c>
      <c r="G34" t="s">
        <v>264</v>
      </c>
      <c r="H34">
        <v>31.69</v>
      </c>
      <c r="I34" t="s">
        <v>53</v>
      </c>
    </row>
    <row r="35" spans="1:9" ht="18" customHeight="1">
      <c r="A35">
        <v>4</v>
      </c>
      <c r="B35" t="s">
        <v>34</v>
      </c>
      <c r="C35" t="s">
        <v>29</v>
      </c>
      <c r="D35">
        <v>37990</v>
      </c>
      <c r="E35" t="s">
        <v>30</v>
      </c>
      <c r="F35" t="s">
        <v>31</v>
      </c>
      <c r="G35"/>
      <c r="H35">
        <v>28.65</v>
      </c>
      <c r="I35" t="s">
        <v>32</v>
      </c>
    </row>
  </sheetData>
  <sheetProtection/>
  <printOptions horizontalCentered="1"/>
  <pageMargins left="0.3937007874015748" right="0.3937007874015748" top="0.2755905511811024" bottom="0.15748031496062992" header="0.15748031496062992" footer="0.35433070866141736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9">
      <selection activeCell="A6" sqref="A6"/>
    </sheetView>
  </sheetViews>
  <sheetFormatPr defaultColWidth="9.140625" defaultRowHeight="12.75"/>
  <cols>
    <col min="1" max="1" width="5.7109375" style="3" customWidth="1"/>
    <col min="2" max="2" width="11.140625" style="3" customWidth="1"/>
    <col min="3" max="3" width="12.00390625" style="3" customWidth="1"/>
    <col min="4" max="4" width="10.7109375" style="4" customWidth="1"/>
    <col min="5" max="6" width="15.00390625" style="5" customWidth="1"/>
    <col min="7" max="7" width="15.7109375" style="5" bestFit="1" customWidth="1"/>
    <col min="8" max="8" width="9.140625" style="30" customWidth="1"/>
    <col min="9" max="9" width="6.421875" style="38" bestFit="1" customWidth="1"/>
    <col min="10" max="10" width="21.8515625" style="54" customWidth="1"/>
    <col min="11" max="16384" width="9.140625" style="3" customWidth="1"/>
  </cols>
  <sheetData>
    <row r="1" spans="1:10" s="68" customFormat="1" ht="15.75">
      <c r="A1" s="8" t="s">
        <v>248</v>
      </c>
      <c r="C1" s="69"/>
      <c r="D1" s="70"/>
      <c r="E1" s="71"/>
      <c r="F1" s="71"/>
      <c r="G1" s="72"/>
      <c r="H1" s="73"/>
      <c r="I1" s="73"/>
      <c r="J1" s="74"/>
    </row>
    <row r="2" spans="1:11" s="68" customFormat="1" ht="15.75">
      <c r="A2" s="68" t="s">
        <v>249</v>
      </c>
      <c r="C2" s="69"/>
      <c r="D2" s="70"/>
      <c r="E2" s="71"/>
      <c r="F2" s="72"/>
      <c r="G2" s="72"/>
      <c r="H2" s="73"/>
      <c r="I2" s="73"/>
      <c r="J2" s="74"/>
      <c r="K2" s="74"/>
    </row>
    <row r="3" spans="1:9" s="1" customFormat="1" ht="12" customHeight="1">
      <c r="A3" s="3"/>
      <c r="B3" s="3"/>
      <c r="C3" s="9"/>
      <c r="D3" s="10"/>
      <c r="E3" s="11"/>
      <c r="F3" s="11"/>
      <c r="G3" s="11"/>
      <c r="H3" s="30"/>
      <c r="I3" s="30"/>
    </row>
    <row r="4" spans="2:10" ht="12.75">
      <c r="B4" s="9"/>
      <c r="J4" s="3"/>
    </row>
    <row r="5" spans="2:9" s="75" customFormat="1" ht="15.75">
      <c r="B5" s="68" t="s">
        <v>26</v>
      </c>
      <c r="C5" s="68"/>
      <c r="D5" s="10"/>
      <c r="E5" s="76" t="s">
        <v>27</v>
      </c>
      <c r="F5" s="12"/>
      <c r="G5" s="5"/>
      <c r="H5" s="30"/>
      <c r="I5" s="38"/>
    </row>
    <row r="6" spans="2:10" s="75" customFormat="1" ht="16.5" thickBot="1">
      <c r="B6" s="68"/>
      <c r="C6" s="9"/>
      <c r="D6" s="70"/>
      <c r="E6" s="69"/>
      <c r="F6" s="69"/>
      <c r="G6" s="80"/>
      <c r="H6" s="74"/>
      <c r="I6" s="82"/>
      <c r="J6" s="74"/>
    </row>
    <row r="7" spans="1:10" s="2" customFormat="1" ht="18" customHeight="1" thickBot="1">
      <c r="A7" s="13" t="s">
        <v>514</v>
      </c>
      <c r="B7" s="15" t="s">
        <v>11</v>
      </c>
      <c r="C7" s="16" t="s">
        <v>12</v>
      </c>
      <c r="D7" s="17" t="s">
        <v>13</v>
      </c>
      <c r="E7" s="18" t="s">
        <v>14</v>
      </c>
      <c r="F7" s="18" t="s">
        <v>15</v>
      </c>
      <c r="G7" s="18" t="s">
        <v>16</v>
      </c>
      <c r="H7" s="39" t="s">
        <v>25</v>
      </c>
      <c r="I7" s="18" t="s">
        <v>19</v>
      </c>
      <c r="J7" t="s">
        <v>20</v>
      </c>
    </row>
    <row r="8" spans="1:10" ht="18" customHeight="1">
      <c r="A8">
        <v>1</v>
      </c>
      <c r="B8" t="s">
        <v>508</v>
      </c>
      <c r="C8" t="s">
        <v>305</v>
      </c>
      <c r="D8" t="s">
        <v>306</v>
      </c>
      <c r="E8" t="s">
        <v>45</v>
      </c>
      <c r="F8" t="s">
        <v>46</v>
      </c>
      <c r="G8" t="s">
        <v>47</v>
      </c>
      <c r="H8">
        <v>28.32</v>
      </c>
      <c r="I8" t="str">
        <f>IF(ISBLANK(H8),"",IF(H8&lt;=24.84,"II A",IF(H8&lt;=26.64,"III A",IF(H8&lt;=28.34,"I JA",IF(H8&lt;=29.84,"II JA",IF(H8&lt;=31.24,"III JA"))))))</f>
        <v>I JA</v>
      </c>
      <c r="J8" t="s">
        <v>320</v>
      </c>
    </row>
    <row r="9" spans="1:10" ht="18" customHeight="1">
      <c r="A9">
        <v>2</v>
      </c>
      <c r="B9" t="s">
        <v>34</v>
      </c>
      <c r="C9" t="s">
        <v>29</v>
      </c>
      <c r="D9">
        <v>37990</v>
      </c>
      <c r="E9" t="s">
        <v>30</v>
      </c>
      <c r="F9" t="s">
        <v>31</v>
      </c>
      <c r="G9"/>
      <c r="H9">
        <v>28.65</v>
      </c>
      <c r="I9" t="str">
        <f>IF(ISBLANK(H9),"",IF(H9&lt;=24.84,"II A",IF(H9&lt;=26.64,"III A",IF(H9&lt;=28.34,"I JA",IF(H9&lt;=29.84,"II JA",IF(H9&lt;=31.24,"III JA"))))))</f>
        <v>II JA</v>
      </c>
      <c r="J9" t="s">
        <v>32</v>
      </c>
    </row>
    <row r="10" spans="1:10" ht="18" customHeight="1">
      <c r="A10">
        <v>3</v>
      </c>
      <c r="B10" t="s">
        <v>251</v>
      </c>
      <c r="C10" t="s">
        <v>250</v>
      </c>
      <c r="D10">
        <v>38237</v>
      </c>
      <c r="E10" t="s">
        <v>35</v>
      </c>
      <c r="F10" t="s">
        <v>36</v>
      </c>
      <c r="G10" t="s">
        <v>264</v>
      </c>
      <c r="H10">
        <v>29.71</v>
      </c>
      <c r="I10" t="str">
        <f>IF(ISBLANK(H10),"",IF(H10&lt;=24.84,"II A",IF(H10&lt;=26.64,"III A",IF(H10&lt;=28.34,"I JA",IF(H10&lt;=29.84,"II JA",IF(H10&lt;=31.24,"III JA"))))))</f>
        <v>II JA</v>
      </c>
      <c r="J10" t="s">
        <v>53</v>
      </c>
    </row>
    <row r="11" spans="1:10" ht="18" customHeight="1">
      <c r="A11">
        <v>4</v>
      </c>
      <c r="B11" t="s">
        <v>48</v>
      </c>
      <c r="C11" t="s">
        <v>49</v>
      </c>
      <c r="D11" t="s">
        <v>289</v>
      </c>
      <c r="E11" t="s">
        <v>45</v>
      </c>
      <c r="F11" t="s">
        <v>46</v>
      </c>
      <c r="G11" t="s">
        <v>51</v>
      </c>
      <c r="H11">
        <v>30.9</v>
      </c>
      <c r="I11" t="str">
        <f>IF(ISBLANK(H11),"",IF(H11&lt;=24.84,"II A",IF(H11&lt;=26.64,"III A",IF(H11&lt;=28.34,"I JA",IF(H11&lt;=29.84,"II JA",IF(H11&lt;=31.24,"III JA"))))))</f>
        <v>III JA</v>
      </c>
      <c r="J11" t="s">
        <v>52</v>
      </c>
    </row>
    <row r="12" spans="1:10" ht="18" customHeight="1">
      <c r="A12">
        <v>5</v>
      </c>
      <c r="B12" t="s">
        <v>252</v>
      </c>
      <c r="C12" t="s">
        <v>162</v>
      </c>
      <c r="D12">
        <v>37998</v>
      </c>
      <c r="E12" t="s">
        <v>35</v>
      </c>
      <c r="F12" t="s">
        <v>36</v>
      </c>
      <c r="G12" t="s">
        <v>264</v>
      </c>
      <c r="H12">
        <v>31.69</v>
      </c>
      <c r="I12"/>
      <c r="J12" t="s">
        <v>53</v>
      </c>
    </row>
    <row r="13" spans="1:10" ht="18" customHeight="1">
      <c r="A13">
        <v>6</v>
      </c>
      <c r="B13" t="s">
        <v>419</v>
      </c>
      <c r="C13" t="s">
        <v>142</v>
      </c>
      <c r="D13" t="s">
        <v>420</v>
      </c>
      <c r="E13" t="s">
        <v>39</v>
      </c>
      <c r="F13" t="s">
        <v>40</v>
      </c>
      <c r="G13"/>
      <c r="H13">
        <v>32.22</v>
      </c>
      <c r="I13"/>
      <c r="J13" t="s">
        <v>165</v>
      </c>
    </row>
    <row r="14" spans="1:10" ht="18" customHeight="1">
      <c r="A14">
        <v>7</v>
      </c>
      <c r="B14" t="s">
        <v>57</v>
      </c>
      <c r="C14" t="s">
        <v>29</v>
      </c>
      <c r="D14">
        <v>38610</v>
      </c>
      <c r="E14" t="s">
        <v>30</v>
      </c>
      <c r="F14" t="s">
        <v>31</v>
      </c>
      <c r="G14"/>
      <c r="H14">
        <v>32.27</v>
      </c>
      <c r="I14"/>
      <c r="J14" t="s">
        <v>32</v>
      </c>
    </row>
    <row r="15" spans="1:10" ht="18" customHeight="1">
      <c r="A15">
        <v>8</v>
      </c>
      <c r="B15" t="s">
        <v>59</v>
      </c>
      <c r="C15" t="s">
        <v>60</v>
      </c>
      <c r="D15" t="s">
        <v>61</v>
      </c>
      <c r="E15" t="s">
        <v>62</v>
      </c>
      <c r="F15" t="s">
        <v>231</v>
      </c>
      <c r="G15"/>
      <c r="H15">
        <v>33.23</v>
      </c>
      <c r="I15"/>
      <c r="J15" t="s">
        <v>63</v>
      </c>
    </row>
    <row r="16" spans="1:10" ht="18" customHeight="1">
      <c r="A16">
        <v>9</v>
      </c>
      <c r="B16" t="s">
        <v>327</v>
      </c>
      <c r="C16" t="s">
        <v>328</v>
      </c>
      <c r="D16" t="s">
        <v>329</v>
      </c>
      <c r="E16" t="s">
        <v>62</v>
      </c>
      <c r="F16" t="s">
        <v>231</v>
      </c>
      <c r="G16"/>
      <c r="H16">
        <v>34.14</v>
      </c>
      <c r="I16"/>
      <c r="J16" t="s">
        <v>63</v>
      </c>
    </row>
    <row r="17" spans="1:10" ht="18" customHeight="1">
      <c r="A17">
        <v>10</v>
      </c>
      <c r="B17" t="s">
        <v>58</v>
      </c>
      <c r="C17" t="s">
        <v>133</v>
      </c>
      <c r="D17">
        <v>38182</v>
      </c>
      <c r="E17" t="s">
        <v>35</v>
      </c>
      <c r="F17" t="s">
        <v>36</v>
      </c>
      <c r="G17" t="s">
        <v>266</v>
      </c>
      <c r="H17">
        <v>34.67</v>
      </c>
      <c r="I17"/>
      <c r="J17" t="s">
        <v>303</v>
      </c>
    </row>
    <row r="18" spans="1:10" ht="18" customHeight="1">
      <c r="A18">
        <v>11</v>
      </c>
      <c r="B18" t="s">
        <v>143</v>
      </c>
      <c r="C18" t="s">
        <v>164</v>
      </c>
      <c r="D18">
        <v>38313</v>
      </c>
      <c r="E18" t="s">
        <v>35</v>
      </c>
      <c r="F18"/>
      <c r="G18" t="s">
        <v>55</v>
      </c>
      <c r="H18">
        <v>34.79</v>
      </c>
      <c r="I18"/>
      <c r="J18" t="s">
        <v>56</v>
      </c>
    </row>
    <row r="19" spans="1:10" ht="18" customHeight="1">
      <c r="A19">
        <v>12</v>
      </c>
      <c r="B19" t="s">
        <v>130</v>
      </c>
      <c r="C19" t="s">
        <v>265</v>
      </c>
      <c r="D19">
        <v>38541</v>
      </c>
      <c r="E19" t="s">
        <v>35</v>
      </c>
      <c r="F19" t="s">
        <v>36</v>
      </c>
      <c r="G19" t="s">
        <v>266</v>
      </c>
      <c r="H19">
        <v>35.03</v>
      </c>
      <c r="I19"/>
      <c r="J19" t="s">
        <v>303</v>
      </c>
    </row>
    <row r="20" spans="1:10" ht="18" customHeight="1">
      <c r="A20">
        <v>13</v>
      </c>
      <c r="B20" t="s">
        <v>37</v>
      </c>
      <c r="C20" t="s">
        <v>158</v>
      </c>
      <c r="D20">
        <v>38364</v>
      </c>
      <c r="E20" t="s">
        <v>35</v>
      </c>
      <c r="F20"/>
      <c r="G20" t="s">
        <v>55</v>
      </c>
      <c r="H20">
        <v>35.06</v>
      </c>
      <c r="I20"/>
      <c r="J20" t="s">
        <v>56</v>
      </c>
    </row>
    <row r="21" spans="1:10" ht="18" customHeight="1">
      <c r="A21">
        <v>14</v>
      </c>
      <c r="B21" t="s">
        <v>559</v>
      </c>
      <c r="C21" t="s">
        <v>560</v>
      </c>
      <c r="D21">
        <v>38515</v>
      </c>
      <c r="E21" t="s">
        <v>39</v>
      </c>
      <c r="F21" t="s">
        <v>40</v>
      </c>
      <c r="G21"/>
      <c r="H21">
        <v>36.54</v>
      </c>
      <c r="I21"/>
      <c r="J21" t="s">
        <v>72</v>
      </c>
    </row>
    <row r="22" spans="1:10" ht="18" customHeight="1">
      <c r="A22">
        <v>15</v>
      </c>
      <c r="B22" t="s">
        <v>268</v>
      </c>
      <c r="C22" t="s">
        <v>269</v>
      </c>
      <c r="D22">
        <v>38503</v>
      </c>
      <c r="E22" t="s">
        <v>35</v>
      </c>
      <c r="F22" t="s">
        <v>36</v>
      </c>
      <c r="G22" t="s">
        <v>266</v>
      </c>
      <c r="H22">
        <v>38.47</v>
      </c>
      <c r="I22"/>
      <c r="J22" t="s">
        <v>303</v>
      </c>
    </row>
    <row r="23" spans="1:10" ht="18" customHeight="1">
      <c r="A23">
        <v>16</v>
      </c>
      <c r="B23" t="s">
        <v>356</v>
      </c>
      <c r="C23" t="s">
        <v>357</v>
      </c>
      <c r="D23" t="s">
        <v>358</v>
      </c>
      <c r="E23" t="s">
        <v>62</v>
      </c>
      <c r="F23" t="s">
        <v>231</v>
      </c>
      <c r="G23" t="s">
        <v>333</v>
      </c>
      <c r="H23">
        <v>40.49</v>
      </c>
      <c r="I23"/>
      <c r="J23" t="s">
        <v>334</v>
      </c>
    </row>
    <row r="24" spans="1:10" ht="18" customHeight="1">
      <c r="A24">
        <v>17</v>
      </c>
      <c r="B24" t="s">
        <v>348</v>
      </c>
      <c r="C24" t="s">
        <v>349</v>
      </c>
      <c r="D24" t="s">
        <v>350</v>
      </c>
      <c r="E24" t="s">
        <v>62</v>
      </c>
      <c r="F24" t="s">
        <v>231</v>
      </c>
      <c r="G24" t="s">
        <v>333</v>
      </c>
      <c r="H24">
        <v>42.83</v>
      </c>
      <c r="I24"/>
      <c r="J24" t="s">
        <v>334</v>
      </c>
    </row>
    <row r="25" spans="1:10" ht="18" customHeight="1">
      <c r="A25">
        <v>18</v>
      </c>
      <c r="B25" t="s">
        <v>73</v>
      </c>
      <c r="C25" t="s">
        <v>163</v>
      </c>
      <c r="D25">
        <v>38645</v>
      </c>
      <c r="E25" t="s">
        <v>35</v>
      </c>
      <c r="F25"/>
      <c r="G25" t="s">
        <v>55</v>
      </c>
      <c r="H25">
        <v>43.64</v>
      </c>
      <c r="I25"/>
      <c r="J25" t="s">
        <v>56</v>
      </c>
    </row>
  </sheetData>
  <sheetProtection/>
  <printOptions horizontalCentered="1"/>
  <pageMargins left="0.3937007874015748" right="0.3937007874015748" top="0.2755905511811024" bottom="0.15748031496062992" header="0.15748031496062992" footer="0.3543307086614173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Steponas</cp:lastModifiedBy>
  <cp:lastPrinted>2017-02-09T15:00:11Z</cp:lastPrinted>
  <dcterms:created xsi:type="dcterms:W3CDTF">2006-02-17T17:28:41Z</dcterms:created>
  <dcterms:modified xsi:type="dcterms:W3CDTF">2017-02-09T15:43:12Z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1033-9.1.0.5217</vt:lpwstr>
  </property>
</Properties>
</file>