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0" yWindow="0" windowWidth="28800" windowHeight="12210" tabRatio="890"/>
  </bookViews>
  <sheets>
    <sheet name="60bb M" sheetId="20" r:id="rId1"/>
    <sheet name="60bb B" sheetId="21" r:id="rId2"/>
    <sheet name="60m M" sheetId="16" r:id="rId3"/>
    <sheet name="60m M suv." sheetId="17" r:id="rId4"/>
    <sheet name="60m B" sheetId="18" r:id="rId5"/>
    <sheet name="60m B suv." sheetId="19" r:id="rId6"/>
    <sheet name="200m M" sheetId="22" r:id="rId7"/>
    <sheet name="200m M suv." sheetId="23" r:id="rId8"/>
    <sheet name="200m B" sheetId="24" r:id="rId9"/>
    <sheet name="200m B suv." sheetId="25" r:id="rId10"/>
    <sheet name="600m M" sheetId="26" r:id="rId11"/>
    <sheet name="600m M suv." sheetId="27" r:id="rId12"/>
    <sheet name="600m B" sheetId="28" r:id="rId13"/>
    <sheet name="Aukštis M" sheetId="11" r:id="rId14"/>
    <sheet name="Aukštis B" sheetId="15" r:id="rId15"/>
    <sheet name="Tolis M" sheetId="14" r:id="rId16"/>
    <sheet name="Tolis B" sheetId="12" r:id="rId17"/>
    <sheet name="Rutulys M" sheetId="10" r:id="rId18"/>
    <sheet name="Rutulys B" sheetId="13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9" hidden="1">'200m B suv.'!$A$6:$H$6</definedName>
    <definedName name="_xlnm._FilterDatabase" localSheetId="7" hidden="1">'200m M suv.'!$A$7:$H$7</definedName>
    <definedName name="_xlnm._FilterDatabase" localSheetId="11" hidden="1">'600m M suv.'!$A$6:$H$6</definedName>
    <definedName name="_xlnm._FilterDatabase" localSheetId="5" hidden="1">'60m B suv.'!$A$6:$I$6</definedName>
    <definedName name="_xlnm._FilterDatabase" localSheetId="3" hidden="1">'60m M suv.'!$A$6:$J$6</definedName>
    <definedName name="ar" localSheetId="9">#REF!</definedName>
    <definedName name="ar" localSheetId="7">#REF!</definedName>
    <definedName name="ar" localSheetId="12">#REF!</definedName>
    <definedName name="ar" localSheetId="11">#REF!</definedName>
    <definedName name="ar" localSheetId="1">#REF!</definedName>
    <definedName name="ar" localSheetId="0">#REF!</definedName>
    <definedName name="ar" localSheetId="5">#REF!</definedName>
    <definedName name="ar" localSheetId="3">#REF!</definedName>
    <definedName name="ar">#REF!</definedName>
    <definedName name="aš" localSheetId="9">#REF!</definedName>
    <definedName name="aš" localSheetId="7">#REF!</definedName>
    <definedName name="aš" localSheetId="12">#REF!</definedName>
    <definedName name="aš" localSheetId="11">#REF!</definedName>
    <definedName name="aš" localSheetId="1">#REF!</definedName>
    <definedName name="aš" localSheetId="0">#REF!</definedName>
    <definedName name="aš" localSheetId="5">#REF!</definedName>
    <definedName name="aš" localSheetId="3">#REF!</definedName>
    <definedName name="aš">#REF!</definedName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imond" localSheetId="9">#REF!</definedName>
    <definedName name="raimond" localSheetId="7">#REF!</definedName>
    <definedName name="raimond" localSheetId="12">#REF!</definedName>
    <definedName name="raimond" localSheetId="11">#REF!</definedName>
    <definedName name="raimond" localSheetId="1">#REF!</definedName>
    <definedName name="raimond" localSheetId="0">#REF!</definedName>
    <definedName name="raimond" localSheetId="5">#REF!</definedName>
    <definedName name="raimond" localSheetId="3">#REF!</definedName>
    <definedName name="raimond">#REF!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9">#REF!</definedName>
    <definedName name="rzfssm" localSheetId="7">#REF!</definedName>
    <definedName name="rzfssm" localSheetId="12">#REF!</definedName>
    <definedName name="rzfssm" localSheetId="11">#REF!</definedName>
    <definedName name="rzfssm" localSheetId="1">#REF!</definedName>
    <definedName name="rzfssm" localSheetId="0">#REF!</definedName>
    <definedName name="rzfssm" localSheetId="5">#REF!</definedName>
    <definedName name="rzfssm" localSheetId="3">#REF!</definedName>
    <definedName name="rzfssm">#REF!</definedName>
    <definedName name="rzfsv" localSheetId="9">#REF!</definedName>
    <definedName name="rzfsv" localSheetId="7">#REF!</definedName>
    <definedName name="rzfsv" localSheetId="12">#REF!</definedName>
    <definedName name="rzfsv" localSheetId="11">#REF!</definedName>
    <definedName name="rzfsv" localSheetId="1">#REF!</definedName>
    <definedName name="rzfsv" localSheetId="0">#REF!</definedName>
    <definedName name="rzfsv" localSheetId="5">#REF!</definedName>
    <definedName name="rzfsv" localSheetId="3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9">#REF!</definedName>
    <definedName name="rzim2" localSheetId="7">#REF!</definedName>
    <definedName name="rzim2" localSheetId="12">#REF!</definedName>
    <definedName name="rzim2" localSheetId="11">#REF!</definedName>
    <definedName name="rzim2" localSheetId="1">#REF!</definedName>
    <definedName name="rzim2" localSheetId="0">#REF!</definedName>
    <definedName name="rzim2" localSheetId="5">#REF!</definedName>
    <definedName name="rzim2" localSheetId="3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9">#REF!</definedName>
    <definedName name="rzsdfam" localSheetId="7">#REF!</definedName>
    <definedName name="rzsdfam" localSheetId="12">#REF!</definedName>
    <definedName name="rzsdfam" localSheetId="11">#REF!</definedName>
    <definedName name="rzsdfam" localSheetId="1">#REF!</definedName>
    <definedName name="rzsdfam" localSheetId="0">#REF!</definedName>
    <definedName name="rzsdfam" localSheetId="5">#REF!</definedName>
    <definedName name="rzsdfam" localSheetId="3">#REF!</definedName>
    <definedName name="rzsdfam">#REF!</definedName>
    <definedName name="rzsfam">'[1]60m bb M'!$B$9:$S$89</definedName>
    <definedName name="rzsfav" localSheetId="9">#REF!</definedName>
    <definedName name="rzsfav" localSheetId="7">#REF!</definedName>
    <definedName name="rzsfav" localSheetId="12">#REF!</definedName>
    <definedName name="rzsfav" localSheetId="11">#REF!</definedName>
    <definedName name="rzsfav" localSheetId="1">#REF!</definedName>
    <definedName name="rzsfav" localSheetId="0">#REF!</definedName>
    <definedName name="rzsfav" localSheetId="5">#REF!</definedName>
    <definedName name="rzsfav" localSheetId="3">#REF!</definedName>
    <definedName name="rzsfav">#REF!</definedName>
    <definedName name="rzsm">'[1]60m M'!$B$8:$R$89</definedName>
    <definedName name="rzssfam" localSheetId="9">#REF!</definedName>
    <definedName name="rzssfam" localSheetId="7">#REF!</definedName>
    <definedName name="rzssfam" localSheetId="12">#REF!</definedName>
    <definedName name="rzssfam" localSheetId="11">#REF!</definedName>
    <definedName name="rzssfam" localSheetId="1">#REF!</definedName>
    <definedName name="rzssfam" localSheetId="0">#REF!</definedName>
    <definedName name="rzssfam" localSheetId="5">#REF!</definedName>
    <definedName name="rzssfam" localSheetId="3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9">#REF!</definedName>
    <definedName name="rzswfam" localSheetId="7">#REF!</definedName>
    <definedName name="rzswfam" localSheetId="12">#REF!</definedName>
    <definedName name="rzswfam" localSheetId="11">#REF!</definedName>
    <definedName name="rzswfam" localSheetId="1">#REF!</definedName>
    <definedName name="rzswfam" localSheetId="0">#REF!</definedName>
    <definedName name="rzswfam" localSheetId="5">#REF!</definedName>
    <definedName name="rzswfam" localSheetId="3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9">#REF!</definedName>
    <definedName name="Sektoriu_Tolis_V_List" localSheetId="7">#REF!</definedName>
    <definedName name="Sektoriu_Tolis_V_List" localSheetId="12">#REF!</definedName>
    <definedName name="Sektoriu_Tolis_V_List" localSheetId="11">#REF!</definedName>
    <definedName name="Sektoriu_Tolis_V_List" localSheetId="1">#REF!</definedName>
    <definedName name="Sektoriu_Tolis_V_List" localSheetId="0">#REF!</definedName>
    <definedName name="Sektoriu_Tolis_V_List" localSheetId="5">#REF!</definedName>
    <definedName name="Sektoriu_Tolis_V_List" localSheetId="3">#REF!</definedName>
    <definedName name="Sektoriu_Tolis_V_List">#REF!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9">#REF!</definedName>
    <definedName name="tskk" localSheetId="7">#REF!</definedName>
    <definedName name="tskk" localSheetId="12">#REF!</definedName>
    <definedName name="tskk" localSheetId="11">#REF!</definedName>
    <definedName name="tskk" localSheetId="1">#REF!</definedName>
    <definedName name="tskk" localSheetId="0">#REF!</definedName>
    <definedName name="tskk" localSheetId="5">#REF!</definedName>
    <definedName name="tskk" localSheetId="3">#REF!</definedName>
    <definedName name="tskk">#REF!</definedName>
    <definedName name="uzb">[3]startlist!$E$1:$H$28</definedName>
    <definedName name="vaišis" localSheetId="9">#REF!</definedName>
    <definedName name="vaišis" localSheetId="7">#REF!</definedName>
    <definedName name="vaišis" localSheetId="12">#REF!</definedName>
    <definedName name="vaišis" localSheetId="11">#REF!</definedName>
    <definedName name="vaišis" localSheetId="1">#REF!</definedName>
    <definedName name="vaišis" localSheetId="0">#REF!</definedName>
    <definedName name="vaišis" localSheetId="5">#REF!</definedName>
    <definedName name="vaišis" localSheetId="3">#REF!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8" l="1"/>
  <c r="H19" i="28"/>
  <c r="H20" i="28"/>
  <c r="H21" i="28"/>
  <c r="H22" i="28"/>
  <c r="H23" i="28"/>
  <c r="H24" i="28"/>
  <c r="H25" i="28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1" i="27"/>
  <c r="H22" i="27"/>
  <c r="H7" i="26"/>
  <c r="H8" i="26"/>
  <c r="H9" i="26"/>
  <c r="H10" i="26"/>
  <c r="H11" i="26"/>
  <c r="H12" i="26"/>
  <c r="H13" i="26"/>
  <c r="H14" i="26"/>
  <c r="H17" i="26"/>
  <c r="H18" i="26"/>
  <c r="H19" i="26"/>
  <c r="H20" i="26"/>
  <c r="H21" i="26"/>
  <c r="H22" i="26"/>
  <c r="H23" i="26"/>
  <c r="H24" i="26"/>
  <c r="H22" i="25"/>
  <c r="H22" i="24"/>
  <c r="H27" i="24"/>
  <c r="H33" i="24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32" i="23"/>
  <c r="H33" i="23"/>
  <c r="H34" i="23"/>
  <c r="H35" i="23"/>
  <c r="H36" i="23"/>
  <c r="H37" i="23"/>
  <c r="H38" i="23"/>
  <c r="H39" i="23"/>
  <c r="H41" i="23"/>
  <c r="H42" i="23"/>
  <c r="H8" i="22"/>
  <c r="H11" i="22"/>
  <c r="H13" i="22"/>
  <c r="H14" i="22"/>
  <c r="H15" i="22"/>
  <c r="H19" i="22"/>
  <c r="H20" i="22"/>
  <c r="H21" i="22"/>
  <c r="H24" i="22"/>
  <c r="H25" i="22"/>
  <c r="H26" i="22"/>
  <c r="H29" i="22"/>
  <c r="H30" i="22"/>
  <c r="H31" i="22"/>
  <c r="H33" i="22"/>
  <c r="H35" i="22"/>
  <c r="H36" i="22"/>
  <c r="H39" i="22"/>
  <c r="H40" i="22"/>
  <c r="H41" i="22"/>
  <c r="H43" i="22"/>
  <c r="H45" i="22"/>
  <c r="H46" i="22"/>
  <c r="H48" i="22"/>
  <c r="H49" i="22"/>
  <c r="H50" i="22"/>
  <c r="H51" i="22"/>
  <c r="H7" i="21"/>
  <c r="H16" i="20"/>
  <c r="H17" i="20"/>
  <c r="H18" i="20"/>
  <c r="H19" i="20"/>
  <c r="H20" i="20"/>
  <c r="H21" i="20"/>
  <c r="I7" i="19"/>
  <c r="I8" i="19"/>
  <c r="I9" i="19"/>
  <c r="I11" i="19"/>
  <c r="I22" i="19"/>
  <c r="I7" i="18"/>
  <c r="I8" i="18"/>
  <c r="I11" i="18"/>
  <c r="I12" i="18"/>
  <c r="I21" i="18"/>
  <c r="I33" i="18"/>
  <c r="I37" i="18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37" i="17"/>
  <c r="I38" i="17"/>
  <c r="I39" i="17"/>
  <c r="I7" i="16"/>
  <c r="I8" i="16"/>
  <c r="I9" i="16"/>
  <c r="I11" i="16"/>
  <c r="I14" i="16"/>
  <c r="I15" i="16"/>
  <c r="I17" i="16"/>
  <c r="I18" i="16"/>
  <c r="I21" i="16"/>
  <c r="I23" i="16"/>
  <c r="I26" i="16"/>
  <c r="I29" i="16"/>
  <c r="I30" i="16"/>
  <c r="I32" i="16"/>
  <c r="I35" i="16"/>
  <c r="I37" i="16"/>
  <c r="I38" i="16"/>
  <c r="I39" i="16"/>
  <c r="I44" i="16"/>
  <c r="I45" i="16"/>
  <c r="I46" i="16"/>
  <c r="I49" i="16"/>
  <c r="I51" i="16"/>
  <c r="I52" i="16"/>
  <c r="I53" i="16"/>
  <c r="I54" i="16"/>
  <c r="N8" i="14"/>
  <c r="O8" i="14"/>
  <c r="N9" i="14"/>
  <c r="O9" i="14"/>
  <c r="N10" i="14"/>
  <c r="O10" i="14"/>
  <c r="N11" i="14"/>
  <c r="O11" i="14"/>
  <c r="N12" i="14"/>
  <c r="O12" i="14"/>
  <c r="N13" i="14"/>
  <c r="O13" i="14"/>
  <c r="N14" i="14"/>
  <c r="O14" i="14"/>
  <c r="N15" i="14"/>
  <c r="O15" i="14"/>
  <c r="N16" i="14"/>
  <c r="N17" i="14"/>
  <c r="N18" i="14"/>
  <c r="N19" i="14"/>
  <c r="N20" i="14"/>
  <c r="N21" i="14"/>
  <c r="N9" i="13"/>
  <c r="O9" i="13"/>
  <c r="N10" i="13"/>
  <c r="O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O23" i="13"/>
  <c r="O24" i="13"/>
  <c r="N8" i="12"/>
  <c r="O8" i="12"/>
  <c r="N9" i="12"/>
  <c r="O9" i="12"/>
  <c r="N10" i="12"/>
  <c r="O10" i="12"/>
  <c r="N11" i="12"/>
  <c r="O11" i="12"/>
  <c r="N12" i="12"/>
  <c r="O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O28" i="12"/>
  <c r="O29" i="12"/>
  <c r="O30" i="12"/>
  <c r="O31" i="12"/>
  <c r="O32" i="12"/>
  <c r="O33" i="12"/>
  <c r="O34" i="12"/>
  <c r="O35" i="12"/>
  <c r="O36" i="12"/>
  <c r="N8" i="10"/>
  <c r="N9" i="10"/>
  <c r="N10" i="10"/>
  <c r="N11" i="10"/>
  <c r="N12" i="10"/>
  <c r="N13" i="10"/>
  <c r="N14" i="10"/>
</calcChain>
</file>

<file path=xl/sharedStrings.xml><?xml version="1.0" encoding="utf-8"?>
<sst xmlns="http://schemas.openxmlformats.org/spreadsheetml/2006/main" count="2683" uniqueCount="548">
  <si>
    <t>b.k.</t>
  </si>
  <si>
    <t>A. Donėla</t>
  </si>
  <si>
    <t>Skuodas</t>
  </si>
  <si>
    <t>Dirkstytė</t>
  </si>
  <si>
    <t>Kamilė</t>
  </si>
  <si>
    <t>L.Gruzdienė</t>
  </si>
  <si>
    <t>2005-01-10</t>
  </si>
  <si>
    <t>Staponaitė</t>
  </si>
  <si>
    <t>Kornelija</t>
  </si>
  <si>
    <t>Gargždai</t>
  </si>
  <si>
    <t>V.Baronienė</t>
  </si>
  <si>
    <t>Klaipėda</t>
  </si>
  <si>
    <t>D.D.Senkai</t>
  </si>
  <si>
    <t>N.Krakiene</t>
  </si>
  <si>
    <t>A.Vilčinskienė, R.Adomaitienė</t>
  </si>
  <si>
    <t>L.Milikauskatė</t>
  </si>
  <si>
    <t>D.Grevienė</t>
  </si>
  <si>
    <t>Švėkšna</t>
  </si>
  <si>
    <t>Raminta</t>
  </si>
  <si>
    <t>Deimantė</t>
  </si>
  <si>
    <t xml:space="preserve">Gargždai </t>
  </si>
  <si>
    <t>Gruzdytė</t>
  </si>
  <si>
    <t>Deira</t>
  </si>
  <si>
    <t>M.Rudys</t>
  </si>
  <si>
    <t>Plungė</t>
  </si>
  <si>
    <t>Bružaitė</t>
  </si>
  <si>
    <t>Agnė</t>
  </si>
  <si>
    <t>Kutniauskytė</t>
  </si>
  <si>
    <t>Edera</t>
  </si>
  <si>
    <t>A. Jankantienė</t>
  </si>
  <si>
    <t>Pagėgiai</t>
  </si>
  <si>
    <t>S.Čėsna</t>
  </si>
  <si>
    <t>Kaltinėnai</t>
  </si>
  <si>
    <t>Kv.l.</t>
  </si>
  <si>
    <t>Treneris</t>
  </si>
  <si>
    <t>Komanda</t>
  </si>
  <si>
    <t>Pavardė</t>
  </si>
  <si>
    <t>Vardas</t>
  </si>
  <si>
    <t>Klaipėda, Lengvosios atletikos maniežas</t>
  </si>
  <si>
    <t>A.Pleskys</t>
  </si>
  <si>
    <t>A.Urmulevičius</t>
  </si>
  <si>
    <t>Jablonskis</t>
  </si>
  <si>
    <t>Rokas</t>
  </si>
  <si>
    <t>Gabrielius</t>
  </si>
  <si>
    <t>Titas</t>
  </si>
  <si>
    <t>Jakubauskas</t>
  </si>
  <si>
    <t>Arnas</t>
  </si>
  <si>
    <t>Nojus</t>
  </si>
  <si>
    <t>Vilius</t>
  </si>
  <si>
    <t>Žemgulis</t>
  </si>
  <si>
    <t>Stirbys</t>
  </si>
  <si>
    <t>Mantas</t>
  </si>
  <si>
    <t>Edvinas</t>
  </si>
  <si>
    <t>R.Murašovienė, A.Šilauskas</t>
  </si>
  <si>
    <t>Medikis</t>
  </si>
  <si>
    <t>Džiugas</t>
  </si>
  <si>
    <t>Viltė</t>
  </si>
  <si>
    <t>Gustė</t>
  </si>
  <si>
    <t>Labanauskaitė</t>
  </si>
  <si>
    <t>Gustas</t>
  </si>
  <si>
    <t>Mikužytė</t>
  </si>
  <si>
    <t>Eglė</t>
  </si>
  <si>
    <t>Raseiniai</t>
  </si>
  <si>
    <t>M.Skamarakas</t>
  </si>
  <si>
    <t>I.Rimkuvienė</t>
  </si>
  <si>
    <t>Jankauskaitė</t>
  </si>
  <si>
    <t>Juškaitė</t>
  </si>
  <si>
    <t>Evelina</t>
  </si>
  <si>
    <t>Goštautas</t>
  </si>
  <si>
    <t>R.Bendžius</t>
  </si>
  <si>
    <t>Šilalė</t>
  </si>
  <si>
    <t>Eilė</t>
  </si>
  <si>
    <t>2005-10-02</t>
  </si>
  <si>
    <t>Račkus</t>
  </si>
  <si>
    <t>Ignas</t>
  </si>
  <si>
    <t>Katauskis</t>
  </si>
  <si>
    <t>Greta</t>
  </si>
  <si>
    <t>Ernesta</t>
  </si>
  <si>
    <t>Eva</t>
  </si>
  <si>
    <t>Monika</t>
  </si>
  <si>
    <t>"Žemaitijos taurė 2017" vaikų III etapas</t>
  </si>
  <si>
    <t>Pavalkytė</t>
  </si>
  <si>
    <t>Saidas</t>
  </si>
  <si>
    <t>Jankūnas</t>
  </si>
  <si>
    <t>Žmūrikas</t>
  </si>
  <si>
    <t>Goda</t>
  </si>
  <si>
    <t>Emilijus</t>
  </si>
  <si>
    <t>Gruzdys</t>
  </si>
  <si>
    <t>Genčius</t>
  </si>
  <si>
    <t>Norbutaitė</t>
  </si>
  <si>
    <t>DNS</t>
  </si>
  <si>
    <t>Mažeikaitė</t>
  </si>
  <si>
    <t>K.Kozlovienė</t>
  </si>
  <si>
    <t>Urbotaitytė</t>
  </si>
  <si>
    <t>x</t>
    <phoneticPr fontId="13" type="noConversion"/>
  </si>
  <si>
    <t>x</t>
    <phoneticPr fontId="13" type="noConversion"/>
  </si>
  <si>
    <t>Griauslytė</t>
  </si>
  <si>
    <t>Nomeda</t>
  </si>
  <si>
    <t>2005-02-18</t>
  </si>
  <si>
    <t>Žaneta</t>
  </si>
  <si>
    <t>Narmontaitė</t>
  </si>
  <si>
    <t>2004-02-20</t>
  </si>
  <si>
    <t>Steponaitė</t>
  </si>
  <si>
    <t>Gustina</t>
  </si>
  <si>
    <t>B.Mulskis</t>
  </si>
  <si>
    <t>Vilkyčiai</t>
  </si>
  <si>
    <t>Šulcaitė</t>
  </si>
  <si>
    <t>Ašmonaitė</t>
  </si>
  <si>
    <t xml:space="preserve">Emilija </t>
  </si>
  <si>
    <t>Lasauskaitė</t>
  </si>
  <si>
    <t>Rezultatas</t>
  </si>
  <si>
    <t>Gimimo data</t>
  </si>
  <si>
    <t>Vieta</t>
  </si>
  <si>
    <t>Bandymai</t>
  </si>
  <si>
    <t>2 kg. Rutulio stūmimas mergaitėms</t>
  </si>
  <si>
    <t>Jegerytė</t>
  </si>
  <si>
    <t>IIIJA</t>
  </si>
  <si>
    <t>1,20</t>
  </si>
  <si>
    <t>xxx</t>
  </si>
  <si>
    <t>xxo</t>
  </si>
  <si>
    <t>o</t>
  </si>
  <si>
    <t>xo</t>
  </si>
  <si>
    <t>Valickaitė</t>
  </si>
  <si>
    <t>Šarūnė</t>
  </si>
  <si>
    <t>IIJA</t>
  </si>
  <si>
    <t>1,25</t>
  </si>
  <si>
    <t>IJA</t>
  </si>
  <si>
    <t>1,35</t>
  </si>
  <si>
    <t>R.Murašovienė</t>
  </si>
  <si>
    <t>Kūraitė</t>
  </si>
  <si>
    <t>IIIA</t>
  </si>
  <si>
    <t>1,40</t>
  </si>
  <si>
    <t>1,45</t>
  </si>
  <si>
    <t>L.Milikauskaitė</t>
  </si>
  <si>
    <t>Remeikytė</t>
  </si>
  <si>
    <t>2004-08-05</t>
  </si>
  <si>
    <t>Šimkutė</t>
  </si>
  <si>
    <t>Rasa</t>
  </si>
  <si>
    <t>Gaigalaitė</t>
  </si>
  <si>
    <t>2005-01-29</t>
  </si>
  <si>
    <t>Živilė</t>
  </si>
  <si>
    <t>1,30</t>
  </si>
  <si>
    <t>Stončiūtė</t>
  </si>
  <si>
    <t>Ieva</t>
  </si>
  <si>
    <t>Nosova</t>
  </si>
  <si>
    <t>Anželika</t>
  </si>
  <si>
    <t>Kvl.l</t>
  </si>
  <si>
    <t>Rezult.</t>
  </si>
  <si>
    <t>1,55</t>
  </si>
  <si>
    <t>1,50</t>
  </si>
  <si>
    <t>1,15</t>
  </si>
  <si>
    <t>1,10</t>
  </si>
  <si>
    <t>1,05</t>
  </si>
  <si>
    <t>1,00</t>
  </si>
  <si>
    <t>Šuolis į aukštį mergaitėms</t>
  </si>
  <si>
    <t>Liorencas</t>
  </si>
  <si>
    <t>Jurkaitis</t>
  </si>
  <si>
    <t>Darius</t>
  </si>
  <si>
    <t>Gerulskis</t>
  </si>
  <si>
    <t>Matas</t>
  </si>
  <si>
    <t>Jasas</t>
  </si>
  <si>
    <t>Robertas</t>
  </si>
  <si>
    <t>b/a</t>
  </si>
  <si>
    <t>x</t>
  </si>
  <si>
    <t>Špučys</t>
  </si>
  <si>
    <t>Mykolas</t>
  </si>
  <si>
    <t>Meilė</t>
  </si>
  <si>
    <t xml:space="preserve">Rokas </t>
  </si>
  <si>
    <t>Serapinas</t>
  </si>
  <si>
    <t>Ednaras</t>
  </si>
  <si>
    <t>Bielinis</t>
  </si>
  <si>
    <t>-</t>
  </si>
  <si>
    <t>Viršulis</t>
  </si>
  <si>
    <t xml:space="preserve">Arnas </t>
  </si>
  <si>
    <t>Proninas</t>
  </si>
  <si>
    <t>Modestas</t>
  </si>
  <si>
    <t>Skersys</t>
  </si>
  <si>
    <t>Burauskas</t>
  </si>
  <si>
    <t>Tautvydas</t>
  </si>
  <si>
    <t>2005-11-20</t>
  </si>
  <si>
    <t>Pavilionis</t>
  </si>
  <si>
    <t>Jovydas</t>
  </si>
  <si>
    <t>Arlauskas</t>
  </si>
  <si>
    <t>Kristupas</t>
  </si>
  <si>
    <t>Z.Rajunčius</t>
  </si>
  <si>
    <t>Tiškus</t>
  </si>
  <si>
    <t>Zebinas</t>
  </si>
  <si>
    <t>Gabijus</t>
  </si>
  <si>
    <t>Benetis</t>
  </si>
  <si>
    <t>Norvaiša</t>
  </si>
  <si>
    <t>Šuolis į tolį berniukams</t>
  </si>
  <si>
    <t>Būdvytis</t>
  </si>
  <si>
    <t>Gvidas</t>
  </si>
  <si>
    <t>b.k.</t>
    <phoneticPr fontId="13" type="noConversion"/>
  </si>
  <si>
    <t>Navickas</t>
  </si>
  <si>
    <t>b/k</t>
  </si>
  <si>
    <t>Barkauskas</t>
  </si>
  <si>
    <t>Danas</t>
  </si>
  <si>
    <t>2004-06-18</t>
  </si>
  <si>
    <t>Užkuraitis</t>
  </si>
  <si>
    <t>Nikas</t>
  </si>
  <si>
    <t>Morozov</t>
  </si>
  <si>
    <t>Artiom</t>
  </si>
  <si>
    <t>R.V.Murašovai</t>
  </si>
  <si>
    <t>Grubliauskas</t>
  </si>
  <si>
    <t>Gytis</t>
  </si>
  <si>
    <t>Šimas</t>
  </si>
  <si>
    <t>Benediktas</t>
  </si>
  <si>
    <t>x</t>
    <phoneticPr fontId="13" type="noConversion"/>
  </si>
  <si>
    <t>2004-07-31</t>
  </si>
  <si>
    <t>Pocius</t>
  </si>
  <si>
    <t>Lanas</t>
  </si>
  <si>
    <t>Galimulinas</t>
  </si>
  <si>
    <t xml:space="preserve">Eimantas </t>
  </si>
  <si>
    <t>Ragauskas</t>
  </si>
  <si>
    <t>2004-08-15</t>
  </si>
  <si>
    <t>Ubis</t>
  </si>
  <si>
    <t>Marijus</t>
  </si>
  <si>
    <t>x</t>
    <phoneticPr fontId="13" type="noConversion"/>
  </si>
  <si>
    <t>M.Rudys</t>
    <phoneticPr fontId="5" type="noConversion"/>
  </si>
  <si>
    <t>Plunge</t>
    <phoneticPr fontId="5" type="noConversion"/>
  </si>
  <si>
    <t>Paplauskas</t>
    <phoneticPr fontId="5" type="noConversion"/>
  </si>
  <si>
    <t>Matas</t>
    <phoneticPr fontId="5" type="noConversion"/>
  </si>
  <si>
    <t>Safaralijevas</t>
  </si>
  <si>
    <t>Aleksandras</t>
  </si>
  <si>
    <t>Evaldas</t>
  </si>
  <si>
    <t>3 kg. Rutulio stūmimas berniukams</t>
  </si>
  <si>
    <t>Lina</t>
  </si>
  <si>
    <t>Šiškevičiūtė</t>
  </si>
  <si>
    <t>Pikiotytė</t>
  </si>
  <si>
    <t>2006-12-27</t>
  </si>
  <si>
    <t>Merkelytė</t>
  </si>
  <si>
    <t>2007-06-13</t>
  </si>
  <si>
    <t>Roberta</t>
  </si>
  <si>
    <t>2006-09-08</t>
  </si>
  <si>
    <t>Janavičiūtė</t>
  </si>
  <si>
    <t>Rugylė</t>
  </si>
  <si>
    <t>2004-02-15</t>
  </si>
  <si>
    <t>Jakaitė</t>
  </si>
  <si>
    <t xml:space="preserve">Vakarė </t>
  </si>
  <si>
    <t>Matiuchova</t>
  </si>
  <si>
    <t>Iljana</t>
  </si>
  <si>
    <t>O.Grybauskienė</t>
  </si>
  <si>
    <t>Avraniukaitė</t>
  </si>
  <si>
    <t>Paulina</t>
  </si>
  <si>
    <t>Mira</t>
  </si>
  <si>
    <t>Šuolis į tolį mergaitėms</t>
  </si>
  <si>
    <t>Glicas</t>
  </si>
  <si>
    <t>Valiušaitis</t>
  </si>
  <si>
    <t>Jasulaitis</t>
  </si>
  <si>
    <t>Augustas</t>
  </si>
  <si>
    <t>Šuolis į aukštį berniukams</t>
  </si>
  <si>
    <t>6</t>
  </si>
  <si>
    <t>Nausėdaitė</t>
  </si>
  <si>
    <t>Meda</t>
  </si>
  <si>
    <t>5</t>
  </si>
  <si>
    <t>M.Reinikovas</t>
  </si>
  <si>
    <t>Jonikaitė</t>
  </si>
  <si>
    <t>4</t>
  </si>
  <si>
    <t>Jakubauskaitė</t>
  </si>
  <si>
    <t>3</t>
  </si>
  <si>
    <t>2</t>
  </si>
  <si>
    <t>Einikytė</t>
  </si>
  <si>
    <t>Skaistė</t>
  </si>
  <si>
    <t>1</t>
  </si>
  <si>
    <t>bėgimas</t>
  </si>
  <si>
    <t>7</t>
  </si>
  <si>
    <t>J.Beržinskienė, V.Čiapienė</t>
  </si>
  <si>
    <t>Drakšaitė</t>
  </si>
  <si>
    <t>Austė</t>
  </si>
  <si>
    <t>Eimantė</t>
  </si>
  <si>
    <t>Capaitė</t>
  </si>
  <si>
    <t>Liveta</t>
  </si>
  <si>
    <t>Mižutavičiūtė</t>
  </si>
  <si>
    <t>Aistė</t>
  </si>
  <si>
    <t>Vasiliauskaitė</t>
  </si>
  <si>
    <t>Austėja</t>
  </si>
  <si>
    <t>A.Bajoras</t>
  </si>
  <si>
    <t>Palanga</t>
  </si>
  <si>
    <t>Bičkauskaitė</t>
  </si>
  <si>
    <t>Gertrūda</t>
  </si>
  <si>
    <t>Paleckytė</t>
  </si>
  <si>
    <t>Emiija</t>
  </si>
  <si>
    <t>Vaitkevičiūtė</t>
  </si>
  <si>
    <t>Rūta</t>
  </si>
  <si>
    <t>2005-01-25</t>
  </si>
  <si>
    <t>Tučkutė</t>
  </si>
  <si>
    <t>Lurda</t>
  </si>
  <si>
    <t>E.Norvilas</t>
  </si>
  <si>
    <t>Veiviržėnai</t>
  </si>
  <si>
    <t>2005-01-04</t>
  </si>
  <si>
    <t>Žūkauskaitė</t>
  </si>
  <si>
    <t>Akvilė</t>
  </si>
  <si>
    <t>Konaškova</t>
  </si>
  <si>
    <t>Ariana</t>
  </si>
  <si>
    <t>Bendikaitė</t>
  </si>
  <si>
    <t>Stirbytė</t>
  </si>
  <si>
    <t>Murauskaitė</t>
  </si>
  <si>
    <t xml:space="preserve">Ieva </t>
  </si>
  <si>
    <t>Pociūtė</t>
  </si>
  <si>
    <t>Augustė</t>
  </si>
  <si>
    <t>2004-09-30</t>
  </si>
  <si>
    <t>Viličkaitė</t>
  </si>
  <si>
    <t xml:space="preserve">Diana </t>
  </si>
  <si>
    <t>2006-08-20</t>
  </si>
  <si>
    <t>Stankutė</t>
  </si>
  <si>
    <t>Alanta</t>
  </si>
  <si>
    <t>2007-01-14</t>
  </si>
  <si>
    <t>Smiltė</t>
  </si>
  <si>
    <t>Stumbrytė</t>
  </si>
  <si>
    <t>Saulė</t>
  </si>
  <si>
    <t>Solomatina</t>
  </si>
  <si>
    <t>Valerija</t>
  </si>
  <si>
    <t>Šideikytė</t>
  </si>
  <si>
    <t>Ema</t>
  </si>
  <si>
    <t>Varoneckaitė</t>
  </si>
  <si>
    <t>Fatma</t>
  </si>
  <si>
    <t>Jonauskaitė</t>
  </si>
  <si>
    <t>Vaičiulytė</t>
  </si>
  <si>
    <t>Karolina</t>
  </si>
  <si>
    <t>Galdikaitė</t>
  </si>
  <si>
    <t>Petrauskaitė</t>
  </si>
  <si>
    <t>Gintarė</t>
  </si>
  <si>
    <t>J.Beržinskienė</t>
  </si>
  <si>
    <t>Kadagytė</t>
  </si>
  <si>
    <t>2004-12-22</t>
  </si>
  <si>
    <t>Eidėjutė</t>
  </si>
  <si>
    <t>Adrija</t>
  </si>
  <si>
    <t>Pupienis</t>
  </si>
  <si>
    <t>Marija</t>
  </si>
  <si>
    <t>Jankauskytė</t>
  </si>
  <si>
    <t>Martyna</t>
  </si>
  <si>
    <t>Kotelnikova</t>
  </si>
  <si>
    <t xml:space="preserve">Karina </t>
  </si>
  <si>
    <t>Kalis</t>
  </si>
  <si>
    <t>Gabrielė</t>
  </si>
  <si>
    <t>Ruseckaitė</t>
  </si>
  <si>
    <t>Elzė</t>
  </si>
  <si>
    <t>Rez.f.</t>
  </si>
  <si>
    <t>Rez.</t>
  </si>
  <si>
    <t>Gim.data</t>
  </si>
  <si>
    <t>Takas</t>
  </si>
  <si>
    <t>60m mergaitėms</t>
  </si>
  <si>
    <t>8.94</t>
  </si>
  <si>
    <t>8.72</t>
  </si>
  <si>
    <t>8.70</t>
  </si>
  <si>
    <t>8.57</t>
  </si>
  <si>
    <t>8.53</t>
  </si>
  <si>
    <t>8.51</t>
  </si>
  <si>
    <t>Vičinskas</t>
  </si>
  <si>
    <t>10,64</t>
  </si>
  <si>
    <t>Kutniauskas</t>
  </si>
  <si>
    <t>Deinas</t>
  </si>
  <si>
    <t>Dirvonskas</t>
  </si>
  <si>
    <t>Grikšas</t>
  </si>
  <si>
    <t xml:space="preserve">Marius </t>
  </si>
  <si>
    <t>Stanelis</t>
  </si>
  <si>
    <t>Pilibavičius</t>
  </si>
  <si>
    <t xml:space="preserve">Jokūbas </t>
  </si>
  <si>
    <t>Einius</t>
  </si>
  <si>
    <t>Pikturna</t>
  </si>
  <si>
    <t>Kazabekov</t>
  </si>
  <si>
    <t>Nikita</t>
  </si>
  <si>
    <t>2004-11-02</t>
  </si>
  <si>
    <t>Počebutas</t>
  </si>
  <si>
    <t>Dovydas</t>
  </si>
  <si>
    <t>2004-06-01</t>
  </si>
  <si>
    <t>Žirovas</t>
  </si>
  <si>
    <t>Paulauskas</t>
  </si>
  <si>
    <t>Lukas</t>
  </si>
  <si>
    <t>Nevardauskas</t>
  </si>
  <si>
    <t>Diliūnas</t>
  </si>
  <si>
    <t>Simonas</t>
  </si>
  <si>
    <t>Lazdauskas</t>
  </si>
  <si>
    <t>Rojus</t>
  </si>
  <si>
    <t>Grigas</t>
  </si>
  <si>
    <t>Arijus</t>
  </si>
  <si>
    <t>Savickas</t>
  </si>
  <si>
    <t>Airidas</t>
  </si>
  <si>
    <t>Lukoševičius</t>
  </si>
  <si>
    <t>Emilis</t>
  </si>
  <si>
    <t>Poška</t>
  </si>
  <si>
    <t>Martynas</t>
  </si>
  <si>
    <t>Kaušas</t>
  </si>
  <si>
    <t>60m berniukams</t>
  </si>
  <si>
    <t>9.51</t>
  </si>
  <si>
    <t>9.30</t>
  </si>
  <si>
    <t>9.25</t>
  </si>
  <si>
    <t>9.04</t>
  </si>
  <si>
    <t>8.50</t>
  </si>
  <si>
    <t>8.34</t>
  </si>
  <si>
    <t>L. Leikuvienė</t>
  </si>
  <si>
    <t>Šilutė</t>
  </si>
  <si>
    <t>2004-01-14</t>
  </si>
  <si>
    <t>Benkunskaitė</t>
  </si>
  <si>
    <t>0,762-7,50</t>
  </si>
  <si>
    <t>60m b.b. mergaitėms</t>
  </si>
  <si>
    <t>Lapinskas</t>
  </si>
  <si>
    <t>Karolis</t>
  </si>
  <si>
    <t>Mikužis</t>
  </si>
  <si>
    <t>Ainaras</t>
  </si>
  <si>
    <t>Valčiukas</t>
  </si>
  <si>
    <t>Osvaldas</t>
  </si>
  <si>
    <t>Mungaudis</t>
  </si>
  <si>
    <t>Ruseckas</t>
  </si>
  <si>
    <t>Jogaila</t>
  </si>
  <si>
    <t>Puzas</t>
  </si>
  <si>
    <t>Donatas</t>
  </si>
  <si>
    <t>60m b.b. berniukams</t>
  </si>
  <si>
    <t>Matulytė</t>
  </si>
  <si>
    <t>Rimgailė</t>
  </si>
  <si>
    <t>9</t>
  </si>
  <si>
    <t>Stuopelytė</t>
  </si>
  <si>
    <t>8</t>
  </si>
  <si>
    <t>Kasperavičiūtė</t>
  </si>
  <si>
    <t>Emilija</t>
  </si>
  <si>
    <t>L.Bružas</t>
  </si>
  <si>
    <t>Leliukaitė</t>
  </si>
  <si>
    <t>Sevčenko</t>
  </si>
  <si>
    <t>Ilita</t>
  </si>
  <si>
    <t>Tiškevičiūtė</t>
  </si>
  <si>
    <t>Samanta</t>
  </si>
  <si>
    <t>Žurauskaitė</t>
  </si>
  <si>
    <t>Fausta</t>
  </si>
  <si>
    <t>2005-08-13</t>
  </si>
  <si>
    <t>Kažukauskaitė</t>
  </si>
  <si>
    <t>Neila</t>
  </si>
  <si>
    <t>Lukauskaitė</t>
  </si>
  <si>
    <t>Masaitytė</t>
  </si>
  <si>
    <t>Gintė</t>
  </si>
  <si>
    <t>2004-02-23</t>
  </si>
  <si>
    <t>Gadliauskaitė</t>
  </si>
  <si>
    <t>Indrė</t>
  </si>
  <si>
    <t>2006-03-21</t>
  </si>
  <si>
    <t>Genčiūtė</t>
  </si>
  <si>
    <t>Venckutė</t>
  </si>
  <si>
    <t>Chimič</t>
  </si>
  <si>
    <t>Anastasija</t>
  </si>
  <si>
    <t>Bočkutė</t>
  </si>
  <si>
    <t>Giedrė</t>
  </si>
  <si>
    <t>2006-01-23</t>
  </si>
  <si>
    <t>Saltonaitė</t>
  </si>
  <si>
    <t>Gabija</t>
  </si>
  <si>
    <t>Kuliešiūtė</t>
  </si>
  <si>
    <t>Enrika</t>
  </si>
  <si>
    <t>Novikova</t>
  </si>
  <si>
    <t>Nadežda</t>
  </si>
  <si>
    <t>Stonkutė</t>
  </si>
  <si>
    <t>Turauskytė</t>
  </si>
  <si>
    <t>Smiltė Mia</t>
  </si>
  <si>
    <t>Rupšytė</t>
  </si>
  <si>
    <t>Kristina</t>
  </si>
  <si>
    <t>2005-10-10</t>
  </si>
  <si>
    <t>Dubinkaitė</t>
  </si>
  <si>
    <t>Violeta</t>
  </si>
  <si>
    <t>Lidžiūtė</t>
  </si>
  <si>
    <t>Mingailė</t>
  </si>
  <si>
    <t>Kundrotaitė</t>
  </si>
  <si>
    <t>Patricija</t>
  </si>
  <si>
    <t>Buziūtė</t>
  </si>
  <si>
    <t>200m mergaitėms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</si>
  <si>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</si>
  <si>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</si>
  <si>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</si>
  <si>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</si>
  <si>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</si>
  <si>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</si>
  <si>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</si>
  <si>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</si>
  <si>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</si>
  <si>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</si>
  <si>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</si>
  <si>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</si>
  <si>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</si>
  <si>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</si>
  <si>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</si>
  <si>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Račkauskas</t>
  </si>
  <si>
    <t>Norkus</t>
  </si>
  <si>
    <t>Justas</t>
  </si>
  <si>
    <t>Pakalnikis</t>
  </si>
  <si>
    <t>Eimantas</t>
  </si>
  <si>
    <t>Pučinskas</t>
  </si>
  <si>
    <t>Paulius</t>
  </si>
  <si>
    <t>Kromelis</t>
  </si>
  <si>
    <t>2004-10-11</t>
  </si>
  <si>
    <t>Šedys</t>
  </si>
  <si>
    <t>Aivaras</t>
  </si>
  <si>
    <t>M.Krakys</t>
  </si>
  <si>
    <t>Veseris</t>
  </si>
  <si>
    <t>Stulginskas</t>
  </si>
  <si>
    <t>Rytis</t>
  </si>
  <si>
    <t>2005-04-30</t>
  </si>
  <si>
    <t>Šiaudikis</t>
  </si>
  <si>
    <t>Rupšys</t>
  </si>
  <si>
    <t>Gediminas</t>
  </si>
  <si>
    <t>Mickus</t>
  </si>
  <si>
    <t>200m berniukams</t>
  </si>
  <si>
    <t>Ramanauskaitė</t>
  </si>
  <si>
    <t>2005-01-20</t>
  </si>
  <si>
    <t>Nagrockaitė</t>
  </si>
  <si>
    <t>Tamašauskaitė</t>
  </si>
  <si>
    <t>Dovilė</t>
  </si>
  <si>
    <t>Pachomova</t>
  </si>
  <si>
    <t>2004-01-17</t>
  </si>
  <si>
    <t>Viržintaitė</t>
  </si>
  <si>
    <t>Auksė</t>
  </si>
  <si>
    <t>Beleckaitė</t>
  </si>
  <si>
    <t>Jokubauskaitė</t>
  </si>
  <si>
    <t>2004-04-17</t>
  </si>
  <si>
    <t>Klaudija</t>
  </si>
  <si>
    <t>Mineikytė</t>
  </si>
  <si>
    <t>Drungilaitė</t>
  </si>
  <si>
    <t>Brigita</t>
  </si>
  <si>
    <t>2003-10-21</t>
  </si>
  <si>
    <t>Baranauskaitė</t>
  </si>
  <si>
    <t>Pamela</t>
  </si>
  <si>
    <t>Šalnytė</t>
  </si>
  <si>
    <t>Rimantė</t>
  </si>
  <si>
    <t>Kovaliovaitė</t>
  </si>
  <si>
    <t>Estela</t>
  </si>
  <si>
    <t>Šiaudvytytė</t>
  </si>
  <si>
    <t>Bartašiūtė</t>
  </si>
  <si>
    <t>2004-08-20</t>
  </si>
  <si>
    <t>Salma</t>
  </si>
  <si>
    <t>Mickonytė</t>
  </si>
  <si>
    <t>600 m mergaitėms</t>
  </si>
  <si>
    <t>I JA</t>
  </si>
  <si>
    <t xml:space="preserve"> </t>
  </si>
  <si>
    <t>D. Baltrušaitienė</t>
  </si>
  <si>
    <t>2004-05-11</t>
  </si>
  <si>
    <t>Antanaitis</t>
  </si>
  <si>
    <t>Tomas</t>
  </si>
  <si>
    <t>2005-03-26</t>
  </si>
  <si>
    <t>Stropus</t>
  </si>
  <si>
    <t>Kevinas</t>
  </si>
  <si>
    <t>Dargis</t>
  </si>
  <si>
    <t>Stonkus</t>
  </si>
  <si>
    <t>Dėdinas</t>
  </si>
  <si>
    <t>Joris</t>
  </si>
  <si>
    <t>Eligijus</t>
  </si>
  <si>
    <t>Simutis</t>
  </si>
  <si>
    <t>Edas</t>
  </si>
  <si>
    <t>Dumalakas</t>
  </si>
  <si>
    <t>Pijus</t>
  </si>
  <si>
    <t>600 m berniukams</t>
  </si>
  <si>
    <t>III JA</t>
  </si>
  <si>
    <t>II JA</t>
  </si>
  <si>
    <t>II 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</si>
</sst>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m:ss.00"/>
  </numFmts>
  <fonts count="3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LT"/>
      <charset val="186"/>
    </font>
    <font>
      <b/>
      <sz val="11"/>
      <color theme="1"/>
      <name val="TimesLT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2"/>
      <color theme="1"/>
      <name val="Times New Roman"/>
      <family val="1"/>
      <charset val="186"/>
    </font>
    <font>
      <b/>
      <sz val="2"/>
      <color theme="1"/>
      <name val="Times New Roman"/>
      <family val="1"/>
      <charset val="186"/>
    </font>
    <font>
      <i/>
      <sz val="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LT"/>
      <charset val="186"/>
    </font>
    <font>
      <sz val="7"/>
      <color theme="1"/>
      <name val="Times New Roman"/>
      <family val="1"/>
      <charset val="186"/>
    </font>
    <font>
      <sz val="8"/>
      <color theme="1"/>
      <name val="TimesLT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7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2"/>
      <color indexed="8"/>
      <name val="Times New Roman"/>
      <family val="1"/>
      <charset val="186"/>
    </font>
    <font>
      <i/>
      <sz val="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14">
    <xf numFmtId="0" fontId="0" fillId="0" borderId="0" xfId="0"/>
    <xf numFmtId="164" fontId="3" fillId="0" borderId="1" xfId="2" applyNumberFormat="1" applyFont="1" applyBorder="1" applyAlignment="1">
      <alignment horizontal="center"/>
    </xf>
    <xf numFmtId="0" fontId="6" fillId="0" borderId="3" xfId="2" applyFont="1" applyBorder="1" applyAlignment="1">
      <alignment horizontal="right"/>
    </xf>
    <xf numFmtId="0" fontId="8" fillId="0" borderId="2" xfId="6" applyFont="1" applyBorder="1" applyAlignment="1">
      <alignment horizontal="left" vertical="center"/>
    </xf>
    <xf numFmtId="0" fontId="9" fillId="0" borderId="3" xfId="1" applyFont="1" applyBorder="1" applyAlignment="1">
      <alignment horizontal="right"/>
    </xf>
    <xf numFmtId="0" fontId="10" fillId="0" borderId="2" xfId="1" applyFont="1" applyBorder="1" applyAlignment="1">
      <alignment horizontal="left"/>
    </xf>
    <xf numFmtId="49" fontId="8" fillId="0" borderId="2" xfId="2" applyNumberFormat="1" applyFont="1" applyBorder="1" applyAlignment="1"/>
    <xf numFmtId="0" fontId="6" fillId="0" borderId="3" xfId="5" applyFont="1" applyBorder="1" applyAlignment="1">
      <alignment horizontal="right" vertical="center"/>
    </xf>
    <xf numFmtId="0" fontId="8" fillId="0" borderId="2" xfId="5" applyFont="1" applyBorder="1" applyAlignment="1">
      <alignment horizontal="left" vertical="center"/>
    </xf>
    <xf numFmtId="0" fontId="6" fillId="0" borderId="0" xfId="3" applyFont="1" applyFill="1"/>
    <xf numFmtId="0" fontId="8" fillId="0" borderId="0" xfId="3" applyFont="1" applyFill="1"/>
    <xf numFmtId="49" fontId="8" fillId="0" borderId="0" xfId="3" applyNumberFormat="1" applyFont="1" applyFill="1" applyAlignment="1">
      <alignment horizontal="right"/>
    </xf>
    <xf numFmtId="164" fontId="6" fillId="0" borderId="0" xfId="3" applyNumberFormat="1" applyFont="1" applyFill="1" applyAlignment="1">
      <alignment horizontal="center"/>
    </xf>
    <xf numFmtId="0" fontId="6" fillId="0" borderId="0" xfId="3" applyFont="1" applyFill="1" applyAlignment="1">
      <alignment horizontal="right"/>
    </xf>
    <xf numFmtId="0" fontId="6" fillId="0" borderId="0" xfId="3" applyFont="1" applyFill="1" applyAlignment="1">
      <alignment horizontal="center"/>
    </xf>
    <xf numFmtId="0" fontId="6" fillId="0" borderId="3" xfId="6" applyFont="1" applyBorder="1" applyAlignment="1">
      <alignment horizontal="right" vertical="center"/>
    </xf>
    <xf numFmtId="0" fontId="6" fillId="0" borderId="3" xfId="1" applyFont="1" applyBorder="1" applyAlignment="1">
      <alignment horizontal="right"/>
    </xf>
    <xf numFmtId="0" fontId="8" fillId="0" borderId="2" xfId="1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14" fillId="0" borderId="1" xfId="2" applyFont="1" applyBorder="1" applyAlignment="1">
      <alignment horizontal="left"/>
    </xf>
    <xf numFmtId="0" fontId="14" fillId="0" borderId="1" xfId="2" applyFont="1" applyBorder="1" applyAlignment="1">
      <alignment horizontal="center"/>
    </xf>
    <xf numFmtId="0" fontId="13" fillId="0" borderId="0" xfId="3" applyNumberFormat="1" applyFont="1" applyFill="1" applyBorder="1" applyAlignment="1" applyProtection="1"/>
    <xf numFmtId="0" fontId="11" fillId="0" borderId="0" xfId="3" applyNumberFormat="1" applyFont="1" applyFill="1" applyBorder="1" applyAlignment="1" applyProtection="1">
      <alignment horizontal="left"/>
    </xf>
    <xf numFmtId="0" fontId="15" fillId="0" borderId="0" xfId="2" applyFont="1"/>
    <xf numFmtId="164" fontId="3" fillId="0" borderId="1" xfId="5" applyNumberFormat="1" applyFont="1" applyFill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horizontal="left" vertical="center" shrinkToFit="1"/>
    </xf>
    <xf numFmtId="0" fontId="3" fillId="0" borderId="1" xfId="5" applyFont="1" applyBorder="1" applyAlignment="1">
      <alignment horizontal="center" vertical="center"/>
    </xf>
    <xf numFmtId="0" fontId="12" fillId="0" borderId="1" xfId="1" applyFont="1" applyBorder="1" applyAlignment="1">
      <alignment horizontal="left"/>
    </xf>
    <xf numFmtId="164" fontId="19" fillId="0" borderId="1" xfId="1" applyNumberFormat="1" applyFont="1" applyBorder="1" applyAlignment="1">
      <alignment horizontal="center"/>
    </xf>
    <xf numFmtId="0" fontId="8" fillId="0" borderId="2" xfId="2" applyFont="1" applyBorder="1" applyAlignment="1">
      <alignment horizontal="left"/>
    </xf>
    <xf numFmtId="164" fontId="3" fillId="0" borderId="2" xfId="2" applyNumberFormat="1" applyFont="1" applyBorder="1" applyAlignment="1">
      <alignment horizontal="center"/>
    </xf>
    <xf numFmtId="0" fontId="6" fillId="0" borderId="4" xfId="5" applyFont="1" applyBorder="1" applyAlignment="1">
      <alignment horizontal="right" vertical="center"/>
    </xf>
    <xf numFmtId="0" fontId="8" fillId="0" borderId="4" xfId="5" applyFont="1" applyBorder="1" applyAlignment="1">
      <alignment horizontal="left" vertical="center"/>
    </xf>
    <xf numFmtId="0" fontId="15" fillId="0" borderId="0" xfId="2" applyFont="1" applyAlignment="1">
      <alignment horizontal="right"/>
    </xf>
    <xf numFmtId="0" fontId="15" fillId="0" borderId="0" xfId="2" applyFont="1" applyAlignment="1">
      <alignment horizontal="center"/>
    </xf>
    <xf numFmtId="0" fontId="14" fillId="0" borderId="0" xfId="2" applyFont="1"/>
    <xf numFmtId="0" fontId="21" fillId="0" borderId="1" xfId="1" applyFont="1" applyBorder="1" applyAlignment="1">
      <alignment horizontal="left"/>
    </xf>
    <xf numFmtId="164" fontId="3" fillId="0" borderId="1" xfId="6" applyNumberFormat="1" applyFont="1" applyFill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2" fillId="0" borderId="1" xfId="6" applyFont="1" applyBorder="1" applyAlignment="1">
      <alignment horizontal="left" vertical="center"/>
    </xf>
    <xf numFmtId="164" fontId="14" fillId="0" borderId="1" xfId="1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0" fontId="22" fillId="0" borderId="0" xfId="5" applyFont="1" applyAlignment="1">
      <alignment vertical="center"/>
    </xf>
    <xf numFmtId="49" fontId="23" fillId="0" borderId="0" xfId="5" applyNumberFormat="1" applyFont="1" applyAlignment="1">
      <alignment horizontal="center" vertical="center"/>
    </xf>
    <xf numFmtId="2" fontId="23" fillId="0" borderId="0" xfId="5" applyNumberFormat="1" applyFont="1" applyAlignment="1">
      <alignment horizontal="center" vertical="center"/>
    </xf>
    <xf numFmtId="2" fontId="22" fillId="0" borderId="0" xfId="5" applyNumberFormat="1" applyFont="1" applyAlignment="1">
      <alignment horizontal="center" vertical="center"/>
    </xf>
    <xf numFmtId="0" fontId="24" fillId="0" borderId="0" xfId="5" applyFont="1" applyAlignment="1">
      <alignment vertical="center" shrinkToFit="1"/>
    </xf>
    <xf numFmtId="0" fontId="25" fillId="0" borderId="0" xfId="5" applyFont="1" applyAlignment="1">
      <alignment horizontal="left" vertical="center"/>
    </xf>
    <xf numFmtId="49" fontId="24" fillId="0" borderId="0" xfId="5" applyNumberFormat="1" applyFont="1" applyAlignment="1">
      <alignment horizontal="left" vertical="center"/>
    </xf>
    <xf numFmtId="0" fontId="26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49" fontId="26" fillId="0" borderId="0" xfId="2" applyNumberFormat="1" applyFont="1" applyBorder="1" applyAlignment="1">
      <alignment horizontal="center"/>
    </xf>
    <xf numFmtId="0" fontId="26" fillId="0" borderId="0" xfId="2" applyFont="1" applyBorder="1" applyAlignment="1">
      <alignment horizontal="left"/>
    </xf>
    <xf numFmtId="0" fontId="24" fillId="0" borderId="0" xfId="2" applyFont="1" applyBorder="1"/>
    <xf numFmtId="0" fontId="22" fillId="0" borderId="1" xfId="2" applyFont="1" applyBorder="1" applyAlignment="1">
      <alignment horizontal="center"/>
    </xf>
    <xf numFmtId="2" fontId="23" fillId="4" borderId="1" xfId="5" applyNumberFormat="1" applyFont="1" applyFill="1" applyBorder="1" applyAlignment="1">
      <alignment horizontal="center" vertical="center"/>
    </xf>
    <xf numFmtId="2" fontId="22" fillId="0" borderId="1" xfId="5" applyNumberFormat="1" applyFont="1" applyBorder="1" applyAlignment="1">
      <alignment horizontal="center" vertical="center"/>
    </xf>
    <xf numFmtId="0" fontId="24" fillId="0" borderId="1" xfId="5" applyFont="1" applyBorder="1" applyAlignment="1">
      <alignment horizontal="left" vertical="center" shrinkToFit="1"/>
    </xf>
    <xf numFmtId="0" fontId="24" fillId="0" borderId="1" xfId="5" applyFont="1" applyBorder="1" applyAlignment="1">
      <alignment horizontal="center" vertical="center"/>
    </xf>
    <xf numFmtId="164" fontId="22" fillId="0" borderId="1" xfId="5" applyNumberFormat="1" applyFont="1" applyFill="1" applyBorder="1" applyAlignment="1">
      <alignment horizontal="center" vertical="center"/>
    </xf>
    <xf numFmtId="0" fontId="27" fillId="0" borderId="4" xfId="5" applyFont="1" applyBorder="1" applyAlignment="1">
      <alignment horizontal="left" vertical="center"/>
    </xf>
    <xf numFmtId="0" fontId="26" fillId="0" borderId="3" xfId="5" applyFont="1" applyBorder="1" applyAlignment="1">
      <alignment horizontal="right" vertical="center"/>
    </xf>
    <xf numFmtId="0" fontId="22" fillId="0" borderId="5" xfId="5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49" fontId="22" fillId="0" borderId="1" xfId="5" applyNumberFormat="1" applyFont="1" applyFill="1" applyBorder="1" applyAlignment="1">
      <alignment horizontal="center" vertical="center"/>
    </xf>
    <xf numFmtId="0" fontId="28" fillId="0" borderId="0" xfId="5" applyFont="1" applyAlignment="1">
      <alignment vertical="center"/>
    </xf>
    <xf numFmtId="49" fontId="28" fillId="0" borderId="6" xfId="5" applyNumberFormat="1" applyFont="1" applyBorder="1" applyAlignment="1">
      <alignment horizontal="center" vertical="center"/>
    </xf>
    <xf numFmtId="2" fontId="29" fillId="4" borderId="7" xfId="5" applyNumberFormat="1" applyFont="1" applyFill="1" applyBorder="1" applyAlignment="1">
      <alignment horizontal="center" vertical="center"/>
    </xf>
    <xf numFmtId="1" fontId="28" fillId="0" borderId="6" xfId="5" applyNumberFormat="1" applyFont="1" applyBorder="1" applyAlignment="1">
      <alignment horizontal="center" vertical="center"/>
    </xf>
    <xf numFmtId="1" fontId="28" fillId="0" borderId="8" xfId="5" applyNumberFormat="1" applyFont="1" applyBorder="1" applyAlignment="1">
      <alignment horizontal="center" vertical="center"/>
    </xf>
    <xf numFmtId="1" fontId="28" fillId="0" borderId="9" xfId="5" applyNumberFormat="1" applyFont="1" applyBorder="1" applyAlignment="1">
      <alignment horizontal="center" vertical="center"/>
    </xf>
    <xf numFmtId="0" fontId="28" fillId="0" borderId="6" xfId="5" applyFont="1" applyBorder="1" applyAlignment="1">
      <alignment horizontal="left" vertical="center" shrinkToFit="1"/>
    </xf>
    <xf numFmtId="0" fontId="28" fillId="0" borderId="8" xfId="5" applyFont="1" applyBorder="1" applyAlignment="1">
      <alignment horizontal="center" vertical="center"/>
    </xf>
    <xf numFmtId="49" fontId="28" fillId="0" borderId="8" xfId="5" applyNumberFormat="1" applyFont="1" applyBorder="1" applyAlignment="1">
      <alignment horizontal="center" vertical="center"/>
    </xf>
    <xf numFmtId="0" fontId="28" fillId="0" borderId="7" xfId="5" applyFont="1" applyBorder="1" applyAlignment="1">
      <alignment horizontal="left" vertical="center"/>
    </xf>
    <xf numFmtId="0" fontId="28" fillId="0" borderId="10" xfId="5" applyFont="1" applyBorder="1" applyAlignment="1">
      <alignment horizontal="right" vertical="center"/>
    </xf>
    <xf numFmtId="1" fontId="29" fillId="0" borderId="9" xfId="7" applyNumberFormat="1" applyFont="1" applyBorder="1" applyAlignment="1">
      <alignment horizontal="center" vertical="center"/>
    </xf>
    <xf numFmtId="0" fontId="24" fillId="0" borderId="0" xfId="5" applyFont="1" applyAlignment="1">
      <alignment vertical="center"/>
    </xf>
    <xf numFmtId="49" fontId="29" fillId="0" borderId="0" xfId="5" applyNumberFormat="1" applyFont="1" applyAlignment="1">
      <alignment vertical="center"/>
    </xf>
    <xf numFmtId="2" fontId="23" fillId="0" borderId="0" xfId="5" applyNumberFormat="1" applyFont="1" applyBorder="1" applyAlignment="1">
      <alignment horizontal="center" vertical="center"/>
    </xf>
    <xf numFmtId="49" fontId="30" fillId="0" borderId="0" xfId="9" applyNumberFormat="1" applyFont="1"/>
    <xf numFmtId="49" fontId="31" fillId="0" borderId="0" xfId="9" applyNumberFormat="1" applyFont="1" applyAlignment="1">
      <alignment horizontal="right"/>
    </xf>
    <xf numFmtId="0" fontId="26" fillId="0" borderId="0" xfId="3" applyFont="1" applyFill="1"/>
    <xf numFmtId="0" fontId="27" fillId="0" borderId="0" xfId="3" applyFont="1" applyFill="1"/>
    <xf numFmtId="49" fontId="27" fillId="0" borderId="0" xfId="3" applyNumberFormat="1" applyFont="1" applyFill="1" applyAlignment="1">
      <alignment horizontal="right"/>
    </xf>
    <xf numFmtId="0" fontId="26" fillId="0" borderId="0" xfId="3" applyFont="1" applyFill="1" applyAlignment="1">
      <alignment horizontal="center"/>
    </xf>
    <xf numFmtId="0" fontId="30" fillId="0" borderId="0" xfId="2" applyFont="1"/>
    <xf numFmtId="0" fontId="32" fillId="0" borderId="0" xfId="3" applyNumberFormat="1" applyFont="1" applyFill="1" applyBorder="1" applyAlignment="1" applyProtection="1">
      <alignment horizontal="left"/>
    </xf>
    <xf numFmtId="164" fontId="26" fillId="0" borderId="0" xfId="3" applyNumberFormat="1" applyFont="1" applyFill="1" applyAlignment="1">
      <alignment horizontal="center"/>
    </xf>
    <xf numFmtId="0" fontId="33" fillId="0" borderId="0" xfId="3" applyNumberFormat="1" applyFont="1" applyFill="1" applyBorder="1" applyAlignment="1" applyProtection="1"/>
    <xf numFmtId="0" fontId="3" fillId="0" borderId="0" xfId="5" applyFont="1" applyAlignment="1">
      <alignment vertical="center"/>
    </xf>
    <xf numFmtId="0" fontId="3" fillId="0" borderId="0" xfId="5" applyFont="1" applyAlignment="1">
      <alignment vertical="center" shrinkToFit="1"/>
    </xf>
    <xf numFmtId="2" fontId="3" fillId="3" borderId="1" xfId="5" applyNumberFormat="1" applyFont="1" applyFill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/>
    </xf>
    <xf numFmtId="0" fontId="12" fillId="0" borderId="1" xfId="5" applyFont="1" applyBorder="1" applyAlignment="1">
      <alignment horizontal="left" vertical="center"/>
    </xf>
    <xf numFmtId="164" fontId="3" fillId="0" borderId="1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right" vertical="center"/>
    </xf>
    <xf numFmtId="0" fontId="12" fillId="0" borderId="1" xfId="1" applyFont="1" applyBorder="1" applyAlignment="1">
      <alignment horizontal="left" vertical="center"/>
    </xf>
    <xf numFmtId="164" fontId="12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0" borderId="1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49" fontId="18" fillId="0" borderId="14" xfId="5" applyNumberFormat="1" applyFont="1" applyBorder="1" applyAlignment="1">
      <alignment horizontal="center" vertical="center"/>
    </xf>
    <xf numFmtId="49" fontId="18" fillId="0" borderId="15" xfId="5" applyNumberFormat="1" applyFont="1" applyBorder="1" applyAlignment="1">
      <alignment horizontal="center" vertical="center"/>
    </xf>
    <xf numFmtId="49" fontId="7" fillId="0" borderId="14" xfId="5" applyNumberFormat="1" applyFont="1" applyBorder="1" applyAlignment="1">
      <alignment horizontal="center" vertical="center"/>
    </xf>
    <xf numFmtId="2" fontId="7" fillId="0" borderId="14" xfId="5" applyNumberFormat="1" applyFont="1" applyBorder="1" applyAlignment="1">
      <alignment horizontal="left" vertical="top"/>
    </xf>
    <xf numFmtId="49" fontId="7" fillId="0" borderId="16" xfId="5" applyNumberFormat="1" applyFont="1" applyBorder="1" applyAlignment="1">
      <alignment horizontal="center" vertical="center"/>
    </xf>
    <xf numFmtId="0" fontId="18" fillId="0" borderId="8" xfId="5" applyFont="1" applyBorder="1" applyAlignment="1">
      <alignment horizontal="left" vertical="center" shrinkToFit="1"/>
    </xf>
    <xf numFmtId="0" fontId="18" fillId="0" borderId="8" xfId="5" applyFont="1" applyBorder="1" applyAlignment="1">
      <alignment horizontal="center" vertical="center"/>
    </xf>
    <xf numFmtId="49" fontId="18" fillId="0" borderId="8" xfId="5" applyNumberFormat="1" applyFont="1" applyBorder="1" applyAlignment="1">
      <alignment horizontal="center" vertical="center"/>
    </xf>
    <xf numFmtId="0" fontId="18" fillId="0" borderId="7" xfId="5" applyFont="1" applyBorder="1" applyAlignment="1">
      <alignment horizontal="left" vertical="center"/>
    </xf>
    <xf numFmtId="0" fontId="18" fillId="0" borderId="10" xfId="5" applyFont="1" applyBorder="1" applyAlignment="1">
      <alignment horizontal="right" vertical="center"/>
    </xf>
    <xf numFmtId="1" fontId="18" fillId="0" borderId="9" xfId="7" applyNumberFormat="1" applyFont="1" applyBorder="1" applyAlignment="1">
      <alignment horizontal="center" vertical="center"/>
    </xf>
    <xf numFmtId="49" fontId="15" fillId="0" borderId="0" xfId="9" applyNumberFormat="1" applyFont="1" applyAlignment="1">
      <alignment vertical="center"/>
    </xf>
    <xf numFmtId="49" fontId="17" fillId="0" borderId="0" xfId="9" applyNumberFormat="1" applyFont="1" applyAlignment="1">
      <alignment horizontal="right" vertical="center"/>
    </xf>
    <xf numFmtId="49" fontId="15" fillId="0" borderId="0" xfId="9" applyNumberFormat="1" applyFont="1" applyAlignment="1">
      <alignment vertical="center" shrinkToFit="1"/>
    </xf>
    <xf numFmtId="49" fontId="16" fillId="0" borderId="0" xfId="9" applyNumberFormat="1" applyFont="1" applyAlignment="1">
      <alignment horizontal="left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6" fillId="0" borderId="0" xfId="3" applyFont="1" applyFill="1" applyAlignment="1">
      <alignment vertical="center" shrinkToFit="1"/>
    </xf>
    <xf numFmtId="49" fontId="8" fillId="0" borderId="0" xfId="3" applyNumberFormat="1" applyFont="1" applyFill="1" applyAlignment="1">
      <alignment horizontal="right" vertical="center"/>
    </xf>
    <xf numFmtId="0" fontId="11" fillId="0" borderId="0" xfId="3" applyNumberFormat="1" applyFont="1" applyFill="1" applyBorder="1" applyAlignment="1" applyProtection="1">
      <alignment horizontal="left" vertical="center"/>
    </xf>
    <xf numFmtId="0" fontId="6" fillId="0" borderId="0" xfId="3" applyFont="1" applyFill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shrinkToFit="1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vertical="center" shrinkToFit="1"/>
    </xf>
    <xf numFmtId="164" fontId="11" fillId="0" borderId="0" xfId="3" applyNumberFormat="1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3" fillId="0" borderId="0" xfId="3" applyNumberFormat="1" applyFont="1" applyFill="1" applyBorder="1" applyAlignment="1" applyProtection="1">
      <alignment vertical="center"/>
    </xf>
    <xf numFmtId="49" fontId="7" fillId="0" borderId="0" xfId="5" applyNumberFormat="1" applyFont="1" applyAlignment="1">
      <alignment horizontal="center" vertical="center"/>
    </xf>
    <xf numFmtId="2" fontId="7" fillId="0" borderId="0" xfId="5" applyNumberFormat="1" applyFont="1" applyAlignment="1">
      <alignment horizontal="center" vertical="center"/>
    </xf>
    <xf numFmtId="2" fontId="3" fillId="0" borderId="0" xfId="5" applyNumberFormat="1" applyFont="1" applyAlignment="1">
      <alignment horizontal="center" vertical="center"/>
    </xf>
    <xf numFmtId="0" fontId="12" fillId="0" borderId="0" xfId="5" applyFont="1" applyAlignment="1">
      <alignment vertical="center" shrinkToFit="1"/>
    </xf>
    <xf numFmtId="0" fontId="20" fillId="0" borderId="0" xfId="5" applyFont="1" applyAlignment="1">
      <alignment horizontal="left" vertical="center"/>
    </xf>
    <xf numFmtId="49" fontId="12" fillId="0" borderId="0" xfId="5" applyNumberFormat="1" applyFont="1" applyAlignment="1">
      <alignment horizontal="left" vertical="center"/>
    </xf>
    <xf numFmtId="0" fontId="6" fillId="0" borderId="0" xfId="5" applyFont="1" applyAlignment="1">
      <alignment vertical="center"/>
    </xf>
    <xf numFmtId="0" fontId="34" fillId="0" borderId="1" xfId="2" applyFont="1" applyBorder="1" applyAlignment="1">
      <alignment horizontal="center" vertical="center"/>
    </xf>
    <xf numFmtId="2" fontId="7" fillId="4" borderId="1" xfId="5" applyNumberFormat="1" applyFont="1" applyFill="1" applyBorder="1" applyAlignment="1">
      <alignment horizontal="center" vertical="center"/>
    </xf>
    <xf numFmtId="2" fontId="3" fillId="0" borderId="1" xfId="5" applyNumberFormat="1" applyFont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/>
    </xf>
    <xf numFmtId="0" fontId="10" fillId="0" borderId="4" xfId="1" applyFont="1" applyBorder="1" applyAlignment="1">
      <alignment horizontal="left"/>
    </xf>
    <xf numFmtId="0" fontId="9" fillId="0" borderId="4" xfId="1" applyFont="1" applyBorder="1" applyAlignment="1">
      <alignment horizontal="right"/>
    </xf>
    <xf numFmtId="0" fontId="14" fillId="0" borderId="0" xfId="5" applyFont="1" applyAlignment="1">
      <alignment vertical="center"/>
    </xf>
    <xf numFmtId="49" fontId="14" fillId="0" borderId="6" xfId="5" applyNumberFormat="1" applyFont="1" applyBorder="1" applyAlignment="1">
      <alignment horizontal="center" vertical="center"/>
    </xf>
    <xf numFmtId="2" fontId="18" fillId="4" borderId="7" xfId="5" applyNumberFormat="1" applyFont="1" applyFill="1" applyBorder="1" applyAlignment="1">
      <alignment horizontal="center" vertical="center"/>
    </xf>
    <xf numFmtId="1" fontId="14" fillId="0" borderId="6" xfId="5" applyNumberFormat="1" applyFont="1" applyBorder="1" applyAlignment="1">
      <alignment horizontal="center" vertical="center"/>
    </xf>
    <xf numFmtId="1" fontId="14" fillId="0" borderId="8" xfId="5" applyNumberFormat="1" applyFont="1" applyBorder="1" applyAlignment="1">
      <alignment horizontal="center" vertical="center"/>
    </xf>
    <xf numFmtId="1" fontId="14" fillId="0" borderId="9" xfId="5" applyNumberFormat="1" applyFont="1" applyBorder="1" applyAlignment="1">
      <alignment horizontal="center" vertical="center"/>
    </xf>
    <xf numFmtId="0" fontId="14" fillId="0" borderId="6" xfId="5" applyFont="1" applyBorder="1" applyAlignment="1">
      <alignment horizontal="left" vertical="center" shrinkToFit="1"/>
    </xf>
    <xf numFmtId="0" fontId="14" fillId="0" borderId="8" xfId="5" applyFont="1" applyBorder="1" applyAlignment="1">
      <alignment horizontal="center" vertical="center"/>
    </xf>
    <xf numFmtId="49" fontId="14" fillId="0" borderId="8" xfId="5" applyNumberFormat="1" applyFont="1" applyBorder="1" applyAlignment="1">
      <alignment horizontal="center" vertical="center"/>
    </xf>
    <xf numFmtId="0" fontId="14" fillId="0" borderId="7" xfId="5" applyFont="1" applyBorder="1" applyAlignment="1">
      <alignment horizontal="left" vertical="center"/>
    </xf>
    <xf numFmtId="0" fontId="14" fillId="0" borderId="10" xfId="5" applyFont="1" applyBorder="1" applyAlignment="1">
      <alignment horizontal="right" vertical="center"/>
    </xf>
    <xf numFmtId="0" fontId="12" fillId="0" borderId="0" xfId="5" applyFont="1" applyAlignment="1">
      <alignment vertical="center"/>
    </xf>
    <xf numFmtId="49" fontId="18" fillId="0" borderId="0" xfId="5" applyNumberFormat="1" applyFont="1" applyAlignment="1">
      <alignment vertical="center"/>
    </xf>
    <xf numFmtId="2" fontId="7" fillId="0" borderId="0" xfId="5" applyNumberFormat="1" applyFont="1" applyBorder="1" applyAlignment="1">
      <alignment horizontal="center" vertical="center"/>
    </xf>
    <xf numFmtId="49" fontId="15" fillId="0" borderId="0" xfId="9" applyNumberFormat="1" applyFont="1"/>
    <xf numFmtId="49" fontId="17" fillId="0" borderId="0" xfId="9" applyNumberFormat="1" applyFont="1" applyAlignment="1">
      <alignment horizontal="right"/>
    </xf>
    <xf numFmtId="0" fontId="34" fillId="0" borderId="1" xfId="0" applyFont="1" applyBorder="1" applyAlignment="1">
      <alignment horizontal="center"/>
    </xf>
    <xf numFmtId="2" fontId="22" fillId="2" borderId="1" xfId="5" applyNumberFormat="1" applyFont="1" applyFill="1" applyBorder="1" applyAlignment="1">
      <alignment horizontal="center" vertical="center"/>
    </xf>
    <xf numFmtId="0" fontId="26" fillId="0" borderId="4" xfId="5" applyFont="1" applyBorder="1" applyAlignment="1">
      <alignment horizontal="right" vertical="center"/>
    </xf>
    <xf numFmtId="0" fontId="22" fillId="0" borderId="1" xfId="0" applyFont="1" applyBorder="1" applyAlignment="1">
      <alignment horizontal="center"/>
    </xf>
    <xf numFmtId="0" fontId="14" fillId="0" borderId="0" xfId="5" applyFont="1" applyAlignment="1">
      <alignment vertical="center" shrinkToFit="1"/>
    </xf>
    <xf numFmtId="0" fontId="20" fillId="0" borderId="0" xfId="5" applyFont="1" applyAlignment="1">
      <alignment horizontal="center" vertical="center"/>
    </xf>
    <xf numFmtId="0" fontId="6" fillId="0" borderId="0" xfId="5" applyFont="1" applyAlignment="1">
      <alignment horizontal="right" vertical="center"/>
    </xf>
    <xf numFmtId="2" fontId="14" fillId="0" borderId="1" xfId="5" applyNumberFormat="1" applyFont="1" applyBorder="1" applyAlignment="1">
      <alignment horizontal="center" vertical="center"/>
    </xf>
    <xf numFmtId="0" fontId="14" fillId="0" borderId="1" xfId="2" applyFont="1" applyBorder="1"/>
    <xf numFmtId="0" fontId="8" fillId="0" borderId="2" xfId="2" applyFont="1" applyBorder="1"/>
    <xf numFmtId="0" fontId="8" fillId="0" borderId="2" xfId="2" applyFont="1" applyBorder="1" applyAlignment="1"/>
    <xf numFmtId="164" fontId="3" fillId="0" borderId="2" xfId="1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2" fontId="34" fillId="2" borderId="1" xfId="5" applyNumberFormat="1" applyFont="1" applyFill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49" fontId="14" fillId="0" borderId="0" xfId="9" applyNumberFormat="1" applyFont="1"/>
    <xf numFmtId="49" fontId="15" fillId="0" borderId="0" xfId="9" applyNumberFormat="1" applyFont="1" applyAlignment="1">
      <alignment horizontal="center"/>
    </xf>
    <xf numFmtId="49" fontId="15" fillId="0" borderId="0" xfId="9" applyNumberFormat="1" applyFont="1" applyAlignment="1">
      <alignment horizontal="right"/>
    </xf>
    <xf numFmtId="0" fontId="14" fillId="0" borderId="0" xfId="3" applyFont="1" applyFill="1"/>
    <xf numFmtId="0" fontId="6" fillId="0" borderId="0" xfId="3" applyFont="1" applyFill="1" applyAlignment="1">
      <alignment horizontal="left"/>
    </xf>
    <xf numFmtId="0" fontId="7" fillId="0" borderId="0" xfId="5" applyFont="1" applyAlignment="1">
      <alignment vertical="center"/>
    </xf>
    <xf numFmtId="0" fontId="35" fillId="0" borderId="0" xfId="3" applyFont="1" applyFill="1" applyAlignment="1">
      <alignment vertical="center"/>
    </xf>
    <xf numFmtId="49" fontId="35" fillId="0" borderId="0" xfId="3" applyNumberFormat="1" applyFont="1" applyFill="1" applyAlignment="1">
      <alignment horizontal="right" vertical="center"/>
    </xf>
    <xf numFmtId="0" fontId="35" fillId="0" borderId="0" xfId="3" applyNumberFormat="1" applyFont="1" applyFill="1" applyBorder="1" applyAlignment="1" applyProtection="1">
      <alignment vertical="center"/>
    </xf>
    <xf numFmtId="49" fontId="3" fillId="0" borderId="0" xfId="1" applyNumberFormat="1" applyFont="1"/>
    <xf numFmtId="49" fontId="3" fillId="0" borderId="0" xfId="1" applyNumberFormat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0" fontId="3" fillId="0" borderId="1" xfId="2" applyFont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1" xfId="2" applyFont="1" applyBorder="1"/>
    <xf numFmtId="0" fontId="7" fillId="0" borderId="2" xfId="2" applyFont="1" applyBorder="1"/>
    <xf numFmtId="0" fontId="3" fillId="0" borderId="3" xfId="2" applyFont="1" applyBorder="1" applyAlignment="1">
      <alignment horizontal="right"/>
    </xf>
    <xf numFmtId="49" fontId="3" fillId="0" borderId="3" xfId="1" applyNumberFormat="1" applyFont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0" fontId="6" fillId="2" borderId="1" xfId="3" applyFont="1" applyFill="1" applyBorder="1" applyAlignment="1">
      <alignment horizontal="center"/>
    </xf>
    <xf numFmtId="49" fontId="7" fillId="0" borderId="0" xfId="3" applyNumberFormat="1" applyFont="1" applyFill="1" applyAlignment="1">
      <alignment horizontal="center"/>
    </xf>
    <xf numFmtId="0" fontId="13" fillId="0" borderId="0" xfId="3" applyNumberFormat="1" applyFont="1" applyFill="1" applyBorder="1" applyAlignment="1" applyProtection="1">
      <alignment horizontal="left"/>
    </xf>
    <xf numFmtId="49" fontId="3" fillId="0" borderId="1" xfId="1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8" fillId="3" borderId="0" xfId="3" applyFont="1" applyFill="1"/>
    <xf numFmtId="49" fontId="7" fillId="3" borderId="0" xfId="3" applyNumberFormat="1" applyFont="1" applyFill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right"/>
    </xf>
    <xf numFmtId="49" fontId="3" fillId="0" borderId="1" xfId="1" applyNumberFormat="1" applyFont="1" applyBorder="1" applyAlignment="1">
      <alignment horizontal="center"/>
    </xf>
    <xf numFmtId="0" fontId="7" fillId="3" borderId="2" xfId="2" applyFont="1" applyFill="1" applyBorder="1"/>
    <xf numFmtId="0" fontId="3" fillId="3" borderId="3" xfId="2" applyFont="1" applyFill="1" applyBorder="1" applyAlignment="1">
      <alignment horizontal="right"/>
    </xf>
    <xf numFmtId="0" fontId="34" fillId="0" borderId="1" xfId="2" applyFont="1" applyBorder="1" applyAlignment="1">
      <alignment horizontal="center"/>
    </xf>
    <xf numFmtId="49" fontId="18" fillId="0" borderId="1" xfId="4" applyNumberFormat="1" applyFont="1" applyBorder="1" applyAlignment="1">
      <alignment horizontal="center"/>
    </xf>
    <xf numFmtId="49" fontId="18" fillId="0" borderId="1" xfId="1" applyNumberFormat="1" applyFont="1" applyFill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left"/>
    </xf>
    <xf numFmtId="49" fontId="7" fillId="0" borderId="3" xfId="1" applyNumberFormat="1" applyFont="1" applyBorder="1" applyAlignment="1">
      <alignment horizontal="right"/>
    </xf>
    <xf numFmtId="49" fontId="15" fillId="0" borderId="0" xfId="1" applyNumberFormat="1" applyFont="1"/>
    <xf numFmtId="49" fontId="15" fillId="0" borderId="0" xfId="1" applyNumberFormat="1" applyFont="1" applyFill="1" applyAlignment="1">
      <alignment horizontal="center"/>
    </xf>
    <xf numFmtId="49" fontId="17" fillId="0" borderId="0" xfId="1" applyNumberFormat="1" applyFont="1" applyAlignment="1">
      <alignment horizontal="right"/>
    </xf>
    <xf numFmtId="49" fontId="16" fillId="0" borderId="0" xfId="1" applyNumberFormat="1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3" applyNumberFormat="1" applyFont="1" applyFill="1" applyBorder="1" applyAlignment="1" applyProtection="1">
      <alignment horizontal="center"/>
    </xf>
    <xf numFmtId="164" fontId="3" fillId="0" borderId="0" xfId="3" applyNumberFormat="1" applyFont="1" applyFill="1" applyAlignment="1">
      <alignment horizontal="center"/>
    </xf>
    <xf numFmtId="49" fontId="3" fillId="0" borderId="1" xfId="1" applyNumberFormat="1" applyFont="1" applyBorder="1"/>
    <xf numFmtId="49" fontId="3" fillId="0" borderId="0" xfId="1" applyNumberFormat="1" applyFont="1" applyBorder="1"/>
    <xf numFmtId="2" fontId="3" fillId="0" borderId="0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49" fontId="3" fillId="0" borderId="0" xfId="1" applyNumberFormat="1" applyFont="1" applyFill="1"/>
    <xf numFmtId="0" fontId="12" fillId="3" borderId="1" xfId="1" applyFont="1" applyFill="1" applyBorder="1" applyAlignment="1">
      <alignment horizontal="left"/>
    </xf>
    <xf numFmtId="0" fontId="8" fillId="3" borderId="2" xfId="1" applyFont="1" applyFill="1" applyBorder="1" applyAlignment="1">
      <alignment horizontal="left"/>
    </xf>
    <xf numFmtId="0" fontId="6" fillId="3" borderId="3" xfId="1" applyFont="1" applyFill="1" applyBorder="1" applyAlignment="1">
      <alignment horizontal="right"/>
    </xf>
    <xf numFmtId="0" fontId="3" fillId="3" borderId="1" xfId="2" applyFont="1" applyFill="1" applyBorder="1"/>
    <xf numFmtId="0" fontId="3" fillId="3" borderId="1" xfId="2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49" fontId="8" fillId="3" borderId="2" xfId="2" applyNumberFormat="1" applyFont="1" applyFill="1" applyBorder="1"/>
    <xf numFmtId="0" fontId="6" fillId="3" borderId="3" xfId="2" applyFont="1" applyFill="1" applyBorder="1" applyAlignment="1">
      <alignment horizontal="right"/>
    </xf>
    <xf numFmtId="0" fontId="3" fillId="0" borderId="0" xfId="3" applyFont="1" applyFill="1"/>
    <xf numFmtId="0" fontId="3" fillId="0" borderId="1" xfId="5" applyFont="1" applyBorder="1" applyAlignment="1">
      <alignment horizontal="left" vertical="center" shrinkToFit="1"/>
    </xf>
    <xf numFmtId="2" fontId="3" fillId="3" borderId="1" xfId="1" applyNumberFormat="1" applyFont="1" applyFill="1" applyBorder="1" applyAlignment="1">
      <alignment horizontal="center"/>
    </xf>
    <xf numFmtId="49" fontId="8" fillId="0" borderId="2" xfId="2" applyNumberFormat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49" fontId="3" fillId="3" borderId="3" xfId="1" applyNumberFormat="1" applyFont="1" applyFill="1" applyBorder="1" applyAlignment="1">
      <alignment horizontal="center"/>
    </xf>
    <xf numFmtId="49" fontId="15" fillId="0" borderId="0" xfId="1" applyNumberFormat="1" applyFont="1" applyFill="1"/>
    <xf numFmtId="0" fontId="3" fillId="0" borderId="0" xfId="2" applyFont="1"/>
    <xf numFmtId="2" fontId="7" fillId="3" borderId="1" xfId="1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6" fillId="0" borderId="1" xfId="2" applyFont="1" applyBorder="1"/>
    <xf numFmtId="49" fontId="8" fillId="0" borderId="2" xfId="2" applyNumberFormat="1" applyFont="1" applyBorder="1"/>
    <xf numFmtId="49" fontId="36" fillId="3" borderId="1" xfId="1" applyNumberFormat="1" applyFont="1" applyFill="1" applyBorder="1" applyAlignment="1">
      <alignment horizontal="center"/>
    </xf>
    <xf numFmtId="49" fontId="6" fillId="0" borderId="0" xfId="1" applyNumberFormat="1" applyFont="1"/>
    <xf numFmtId="0" fontId="6" fillId="2" borderId="0" xfId="3" applyFont="1" applyFill="1"/>
    <xf numFmtId="0" fontId="3" fillId="0" borderId="1" xfId="6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/>
    </xf>
    <xf numFmtId="0" fontId="6" fillId="0" borderId="0" xfId="3" applyNumberFormat="1" applyFont="1" applyFill="1" applyBorder="1" applyAlignment="1" applyProtection="1">
      <alignment horizontal="left"/>
    </xf>
    <xf numFmtId="0" fontId="6" fillId="3" borderId="0" xfId="3" applyFont="1" applyFill="1"/>
    <xf numFmtId="49" fontId="7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right"/>
    </xf>
    <xf numFmtId="49" fontId="3" fillId="2" borderId="0" xfId="1" applyNumberFormat="1" applyFont="1" applyFill="1" applyBorder="1" applyAlignment="1">
      <alignment horizontal="center"/>
    </xf>
    <xf numFmtId="0" fontId="3" fillId="0" borderId="1" xfId="6" applyFont="1" applyBorder="1" applyAlignment="1">
      <alignment horizontal="left" vertical="center"/>
    </xf>
    <xf numFmtId="49" fontId="3" fillId="2" borderId="0" xfId="1" applyNumberFormat="1" applyFont="1" applyFill="1"/>
    <xf numFmtId="49" fontId="3" fillId="3" borderId="0" xfId="1" applyNumberFormat="1" applyFont="1" applyFill="1"/>
    <xf numFmtId="49" fontId="7" fillId="0" borderId="0" xfId="3" applyNumberFormat="1" applyFont="1" applyFill="1" applyAlignment="1">
      <alignment horizontal="right"/>
    </xf>
    <xf numFmtId="0" fontId="8" fillId="0" borderId="0" xfId="3" applyFont="1" applyFill="1" applyAlignment="1">
      <alignment horizontal="left"/>
    </xf>
    <xf numFmtId="0" fontId="6" fillId="0" borderId="0" xfId="3" applyNumberFormat="1" applyFont="1" applyFill="1" applyBorder="1" applyAlignment="1" applyProtection="1">
      <alignment horizontal="right"/>
    </xf>
    <xf numFmtId="49" fontId="3" fillId="3" borderId="0" xfId="1" applyNumberFormat="1" applyFont="1" applyFill="1" applyBorder="1" applyAlignment="1">
      <alignment horizontal="center"/>
    </xf>
    <xf numFmtId="49" fontId="16" fillId="0" borderId="0" xfId="1" applyNumberFormat="1" applyFont="1" applyAlignment="1">
      <alignment horizontal="right"/>
    </xf>
    <xf numFmtId="0" fontId="16" fillId="0" borderId="0" xfId="2" applyFont="1" applyAlignment="1">
      <alignment horizontal="left"/>
    </xf>
    <xf numFmtId="2" fontId="7" fillId="0" borderId="0" xfId="1" applyNumberFormat="1" applyFont="1" applyBorder="1" applyAlignment="1">
      <alignment horizontal="center"/>
    </xf>
    <xf numFmtId="0" fontId="3" fillId="0" borderId="0" xfId="6" applyFont="1" applyAlignment="1">
      <alignment vertical="center"/>
    </xf>
    <xf numFmtId="49" fontId="3" fillId="0" borderId="0" xfId="6" applyNumberFormat="1" applyFont="1" applyAlignment="1">
      <alignment horizontal="center" vertical="center"/>
    </xf>
    <xf numFmtId="0" fontId="12" fillId="0" borderId="0" xfId="6" applyFont="1" applyAlignment="1">
      <alignment vertical="center"/>
    </xf>
    <xf numFmtId="0" fontId="14" fillId="0" borderId="0" xfId="6" applyFont="1" applyAlignment="1">
      <alignment horizontal="left" vertical="center"/>
    </xf>
    <xf numFmtId="49" fontId="3" fillId="0" borderId="0" xfId="6" applyNumberFormat="1" applyFont="1" applyAlignment="1">
      <alignment horizontal="left" vertical="center"/>
    </xf>
    <xf numFmtId="165" fontId="7" fillId="0" borderId="1" xfId="6" applyNumberFormat="1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right" vertical="center"/>
    </xf>
    <xf numFmtId="164" fontId="3" fillId="0" borderId="2" xfId="6" applyNumberFormat="1" applyFont="1" applyFill="1" applyBorder="1" applyAlignment="1">
      <alignment horizontal="center" vertical="center"/>
    </xf>
    <xf numFmtId="49" fontId="37" fillId="0" borderId="0" xfId="3" applyNumberFormat="1" applyFont="1" applyFill="1" applyAlignment="1">
      <alignment horizontal="right"/>
    </xf>
    <xf numFmtId="0" fontId="3" fillId="0" borderId="5" xfId="6" applyFont="1" applyBorder="1" applyAlignment="1">
      <alignment horizontal="center" vertical="center"/>
    </xf>
    <xf numFmtId="0" fontId="3" fillId="3" borderId="0" xfId="6" applyFont="1" applyFill="1" applyAlignment="1">
      <alignment vertical="center"/>
    </xf>
    <xf numFmtId="49" fontId="37" fillId="0" borderId="1" xfId="1" applyNumberFormat="1" applyFont="1" applyBorder="1" applyAlignment="1">
      <alignment horizontal="center"/>
    </xf>
    <xf numFmtId="49" fontId="14" fillId="0" borderId="0" xfId="1" applyNumberFormat="1" applyFont="1"/>
    <xf numFmtId="0" fontId="14" fillId="0" borderId="0" xfId="3" applyNumberFormat="1" applyFont="1" applyFill="1" applyBorder="1" applyAlignment="1" applyProtection="1">
      <alignment horizontal="left"/>
    </xf>
    <xf numFmtId="164" fontId="14" fillId="0" borderId="0" xfId="3" applyNumberFormat="1" applyFont="1" applyFill="1" applyAlignment="1">
      <alignment horizontal="center"/>
    </xf>
    <xf numFmtId="0" fontId="20" fillId="0" borderId="0" xfId="6" applyFont="1" applyAlignment="1">
      <alignment horizontal="left" vertical="center"/>
    </xf>
    <xf numFmtId="49" fontId="12" fillId="0" borderId="0" xfId="6" applyNumberFormat="1" applyFont="1" applyAlignment="1">
      <alignment horizontal="left" vertical="center"/>
    </xf>
    <xf numFmtId="164" fontId="12" fillId="0" borderId="1" xfId="1" applyNumberFormat="1" applyFont="1" applyBorder="1" applyAlignment="1">
      <alignment horizontal="center"/>
    </xf>
    <xf numFmtId="49" fontId="3" fillId="0" borderId="1" xfId="6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/>
    </xf>
    <xf numFmtId="14" fontId="14" fillId="0" borderId="0" xfId="3" applyNumberFormat="1" applyFont="1" applyFill="1" applyBorder="1" applyAlignment="1" applyProtection="1">
      <alignment horizontal="center" vertical="center"/>
    </xf>
    <xf numFmtId="2" fontId="3" fillId="0" borderId="13" xfId="5" applyNumberFormat="1" applyFont="1" applyBorder="1" applyAlignment="1">
      <alignment horizontal="center" vertical="center"/>
    </xf>
    <xf numFmtId="2" fontId="3" fillId="0" borderId="12" xfId="5" applyNumberFormat="1" applyFont="1" applyBorder="1" applyAlignment="1">
      <alignment horizontal="center" vertical="center"/>
    </xf>
    <xf numFmtId="2" fontId="3" fillId="0" borderId="11" xfId="5" applyNumberFormat="1" applyFont="1" applyBorder="1" applyAlignment="1">
      <alignment horizontal="center" vertical="center"/>
    </xf>
    <xf numFmtId="14" fontId="28" fillId="0" borderId="0" xfId="3" applyNumberFormat="1" applyFont="1" applyFill="1" applyBorder="1" applyAlignment="1" applyProtection="1">
      <alignment horizontal="center" vertical="center"/>
    </xf>
    <xf numFmtId="2" fontId="22" fillId="0" borderId="13" xfId="5" applyNumberFormat="1" applyFont="1" applyBorder="1" applyAlignment="1">
      <alignment horizontal="center" vertical="center"/>
    </xf>
    <xf numFmtId="2" fontId="22" fillId="0" borderId="12" xfId="5" applyNumberFormat="1" applyFont="1" applyBorder="1" applyAlignment="1">
      <alignment horizontal="center" vertical="center"/>
    </xf>
    <xf numFmtId="2" fontId="22" fillId="0" borderId="11" xfId="5" applyNumberFormat="1" applyFont="1" applyBorder="1" applyAlignment="1">
      <alignment horizontal="center" vertical="center"/>
    </xf>
    <xf numFmtId="0" fontId="26" fillId="0" borderId="0" xfId="3" applyFont="1" applyFill="1" applyAlignment="1">
      <alignment horizontal="center"/>
    </xf>
  </cellXfs>
  <cellStyles count="10">
    <cellStyle name="Įprastas 2" xfId="2"/>
    <cellStyle name="Įprastas 3" xfId="3"/>
    <cellStyle name="Įprastas 4" xfId="6"/>
    <cellStyle name="Įprastas 4 2" xfId="5"/>
    <cellStyle name="Įprastas 5" xfId="8"/>
    <cellStyle name="Normal" xfId="0" builtinId="0"/>
    <cellStyle name="Normal 2 2 10_aukstis 2" xfId="7"/>
    <cellStyle name="Normal_2013-01-15" xfId="4"/>
    <cellStyle name="Normal_2013-01-15 2" xfId="1"/>
    <cellStyle name="Normal_2013-01-15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>
            <v>0</v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>
            <v>0</v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>
            <v>0</v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>
            <v>0</v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>
            <v>0</v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>
            <v>0</v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>
            <v>0</v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>
            <v>0</v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>
            <v>0</v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>
            <v>0</v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>
            <v>0</v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>
            <v>0</v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>
            <v>0</v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>
            <v>0</v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>
            <v>0</v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>
            <v>0</v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>
            <v>0</v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>
            <v>0</v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>
            <v>0</v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>
            <v>0</v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>
            <v>0</v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>
            <v>0</v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>
            <v>0</v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>
            <v>0</v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>
            <v>0</v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>
            <v>0</v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>
            <v>0</v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>
            <v>0</v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>
            <v>0</v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>
            <v>0</v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>
            <v>0</v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>
            <v>0</v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>
            <v>0</v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>
            <v>0</v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>
            <v>0</v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>
            <v>0</v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>
            <v>0</v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>
            <v>0</v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>
            <v>0</v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>
            <v>0</v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>
            <v>0</v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>
            <v>0</v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>
            <v>0</v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>
            <v>0</v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>
            <v>0</v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>
            <v>0</v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>
            <v>0</v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>
            <v>0</v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>
            <v>0</v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>
            <v>0</v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>
            <v>0</v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>
            <v>0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>
            <v>0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>
            <v>0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>
            <v>0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>
            <v>0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>
            <v>0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>
            <v>0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>
            <v>0</v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>
            <v>0</v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>
            <v>0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>
            <v>0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>
            <v>0</v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>
            <v>0</v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>
            <v>0</v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>
            <v>0</v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>
            <v>0</v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>
            <v>0</v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>
            <v>0</v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>
            <v>0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>
            <v>0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>
            <v>0</v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>
            <v>0</v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>
            <v>0</v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>
            <v>0</v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>
            <v>0</v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>
            <v>0</v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>
            <v>0</v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>
            <v>0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>
            <v>0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>
            <v>0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>
            <v>0</v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>
            <v>0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>
            <v>0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>
            <v>0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>
            <v>0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>
            <v>0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>
            <v>0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>
            <v>0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>
            <v>0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>
            <v>0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>
            <v>0</v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>
            <v>0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>
            <v>0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>
            <v>0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>
            <v>0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>
            <v>0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>
            <v>0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>
            <v>0</v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>
            <v>0</v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>
            <v>0</v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>
            <v>0</v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>
            <v>0</v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>
            <v>0</v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>
            <v>0</v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>
            <v>0</v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>
            <v>0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>
            <v>0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>
            <v>0</v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>
            <v>0</v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>
            <v>0</v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>
            <v>0</v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>
            <v>0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>
            <v>0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>
            <v>0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>
            <v>0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>
            <v>0</v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>
            <v>0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>
            <v>0</v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>
            <v>0</v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>
            <v>0</v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>
            <v>0</v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>
            <v>0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>
            <v>0</v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>
            <v>0</v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>
            <v>0</v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>
            <v>0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>
            <v>0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>
            <v>0</v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>
            <v>0</v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>
            <v>0</v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>
            <v>0</v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>
            <v>0</v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>
            <v>0</v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>
            <v>0</v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>
            <v>0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>
            <v>0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>
            <v>0</v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>
            <v>0</v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>
            <v>0</v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>
            <v>0</v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>
            <v>0</v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>
            <v>0</v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>
            <v>0</v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>
            <v>0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>
            <v>0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>
            <v>0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>
            <v>0</v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>
            <v>0</v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>
            <v>0</v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>
            <v>0</v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>
            <v>0</v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>
            <v>0</v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>
            <v>0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>
            <v>0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>
            <v>0</v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>
            <v>0</v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>
            <v>0</v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>
            <v>0</v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>
            <v>0</v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>
            <v>0</v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>
            <v>0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>
            <v>0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>
            <v>0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>
            <v>0</v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>
            <v>0</v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>
            <v>0</v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>
            <v>0</v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>
            <v>0</v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>
            <v>0</v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>
            <v>0</v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>
            <v>0</v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>
            <v>0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>
            <v>0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>
            <v>0</v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>
            <v>0</v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>
            <v>0</v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>
            <v>0</v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>
            <v>0</v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>
            <v>0</v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>
            <v>0</v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>
            <v>0</v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>
            <v>0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>
            <v>0</v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>
            <v>0</v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>
            <v>0</v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>
            <v>0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>
            <v>0</v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>
            <v>0</v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>
            <v>0</v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>
            <v>0</v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>
            <v>0</v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>
            <v>0</v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>
            <v>0</v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>
            <v>0</v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>
            <v>0</v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>
            <v>0</v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>
            <v>0</v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>
            <v>0</v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>
            <v>0</v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>
            <v>0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>
            <v>0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>
            <v>0</v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>
            <v>0</v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>
            <v>0</v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>
            <v>0</v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>
            <v>0</v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>
            <v>0</v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>
            <v>0</v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>
            <v>0</v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>
            <v>0</v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>
            <v>0</v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>
            <v>0</v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>
            <v>0</v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>
            <v>0</v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>
            <v>0</v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>
            <v>0</v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>
            <v>0</v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>
            <v>0</v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>
            <v>0</v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>
            <v>0</v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>
            <v>0</v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>
            <v>0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>
            <v>0</v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>
            <v>0</v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>
            <v>0</v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>
            <v>0</v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>
            <v>0</v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>
            <v>0</v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>
            <v>0</v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>
            <v>0</v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>
            <v>0</v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>
            <v>0</v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>
            <v>0</v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>
            <v>0</v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>
            <v>0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>
            <v>0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>
            <v>0</v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>
            <v>0</v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>
            <v>0</v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>
            <v>0</v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>
            <v>0</v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>
            <v>0</v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>
            <v>0</v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>
            <v>0</v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>
            <v>0</v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>
            <v>0</v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>
            <v>0</v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>
            <v>0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>
            <v>0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>
            <v>0</v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>
            <v>0</v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>
            <v>0</v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>
            <v>0</v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>
            <v>0</v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>
            <v>0</v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>
            <v>0</v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>
            <v>0</v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>
            <v>0</v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>
            <v>0</v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>
            <v>0</v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>
            <v>0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>
            <v>0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>
            <v>0</v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>
            <v>0</v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>
            <v>0</v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>
            <v>0</v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>
            <v>0</v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>
            <v>0</v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>
            <v>0</v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>
            <v>0</v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>
            <v>0</v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>
            <v>0</v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>
            <v>0</v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>
            <v>0</v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>
            <v>0</v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>
            <v>0</v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>
            <v>0</v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>
            <v>0</v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>
            <v>0</v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>
            <v>0</v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>
            <v>0</v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>
            <v>0</v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>
            <v>0</v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>
            <v>0</v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>
            <v>0</v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>
            <v>0</v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>
            <v>0</v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>
            <v>0</v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>
            <v>0</v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>
            <v>0</v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>
            <v>0</v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>
            <v>0</v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>
            <v>0</v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>
            <v>0</v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>
            <v>0</v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>
            <v>0</v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>
            <v>0</v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>
            <v>0</v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>
            <v>0</v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>
            <v>0</v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>
            <v>0</v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>
            <v>0</v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>
            <v>0</v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>
            <v>0</v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>
            <v>0</v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>
            <v>0</v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>
            <v>0</v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>
            <v>0</v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>
            <v>0</v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>
            <v>0</v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>
            <v>0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>
            <v>0</v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>
            <v>0</v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>
            <v>0</v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>
            <v>0</v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>
            <v>0</v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>
            <v>0</v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>
            <v>0</v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>
            <v>0</v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>
            <v>0</v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>
            <v>0</v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>
            <v>0</v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>
            <v>0</v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>
            <v>0</v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>
            <v>0</v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>
            <v>0</v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>
            <v>0</v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>
            <v>0</v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>
            <v>0</v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>
            <v>0</v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>
            <v>0</v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>
            <v>0</v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>
            <v>0</v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>
            <v>0</v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>
            <v>0</v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>
            <v>0</v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>
            <v>0</v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>
            <v>0</v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>
            <v>0</v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>
            <v>0</v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>
            <v>0</v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>
            <v>0</v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>
            <v>0</v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>
            <v>0</v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>
            <v>0</v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>
            <v>0</v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>
            <v>0</v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>
            <v>0</v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>
            <v>0</v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>
            <v>0</v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>
            <v>0</v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>
            <v>0</v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>
            <v>0</v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>
            <v>0</v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>
            <v>0</v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>
            <v>0</v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>
            <v>0</v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>
            <v>0</v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>
            <v>0</v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>
            <v>0</v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>
            <v>0</v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>
            <v>0</v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>
            <v>0</v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>
            <v>0</v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>
            <v>0</v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>
            <v>0</v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>
            <v>0</v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>
            <v>0</v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>
            <v>0</v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>
            <v>0</v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>
            <v>0</v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>
            <v>0</v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>
            <v>0</v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>
            <v>0</v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>
            <v>0</v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>
            <v>0</v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>
            <v>0</v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>
            <v>0</v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>
            <v>0</v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>
            <v>0</v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>
            <v>0</v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>
            <v>0</v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>
            <v>0</v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>
            <v>0</v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>
            <v>0</v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>
            <v>0</v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>
            <v>0</v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>
            <v>0</v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>
            <v>0</v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>
            <v>0</v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>
            <v>0</v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>
            <v>0</v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>
            <v>0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>
            <v>0</v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>
            <v>0</v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>
            <v>0</v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>
            <v>0</v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>
            <v>0</v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>
            <v>0</v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>
            <v>0</v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>
            <v>0</v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>
            <v>0</v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>
            <v>0</v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>
            <v>0</v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>
            <v>0</v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>
            <v>0</v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>
            <v>0</v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>
            <v>0</v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>
            <v>0</v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>
            <v>0</v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>
            <v>0</v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>
            <v>0</v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>
            <v>0</v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>
            <v>0</v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>
            <v>0</v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>
            <v>0</v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>
            <v>0</v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>
            <v>0</v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>
            <v>0</v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>
            <v>0</v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>
            <v>0</v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>
            <v>0</v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>
            <v>0</v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>
            <v>0</v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>
            <v>0</v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>
            <v>0</v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>
            <v>0</v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>
            <v>0</v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>
            <v>0</v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>
            <v>0</v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>
            <v>0</v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>
            <v>0</v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>
            <v>0</v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>
            <v>0</v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>
            <v>0</v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>
            <v>0</v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>
            <v>0</v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>
            <v>0</v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>
            <v>0</v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>
            <v>0</v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>
            <v>0</v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>
            <v>0</v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>
            <v>0</v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>
            <v>0</v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>
            <v>0</v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>
            <v>0</v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>
            <v>0</v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>
            <v>0</v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>
            <v>0</v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>
            <v>0</v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>
            <v>0</v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>
            <v>0</v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>
            <v>0</v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>
            <v>0</v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>
            <v>0</v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>
            <v>0</v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>
            <v>0</v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>
            <v>0</v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>
            <v>0</v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>
            <v>0</v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>
            <v>0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>
            <v>0</v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>
            <v>0</v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>
            <v>0</v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>
            <v>0</v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>
            <v>0</v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>
            <v>0</v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>
            <v>0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>
            <v>0</v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>
            <v>0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>
            <v>0</v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>
            <v>0</v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>
            <v>0</v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>
            <v>0</v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>
            <v>0</v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>
            <v>0</v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>
            <v>0</v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>
            <v>0</v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>
            <v>0</v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>
            <v>0</v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>
            <v>0</v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>
            <v>0</v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>
            <v>0</v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>
            <v>0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>
            <v>0</v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>
            <v>0</v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>
            <v>0</v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>
            <v>0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>
            <v>0</v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>
            <v>0</v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>
            <v>0</v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>
            <v>0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>
            <v>0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>
            <v>0</v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>
            <v>0</v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>
            <v>0</v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>
            <v>0</v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>
            <v>0</v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>
            <v>0</v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>
            <v>0</v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>
            <v>0</v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>
            <v>0</v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>
            <v>0</v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>
            <v>0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>
            <v>0</v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>
            <v>0</v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>
            <v>0</v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>
            <v>0</v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>
            <v>0</v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>
            <v>0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>
            <v>0</v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>
            <v>0</v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>
            <v>0</v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>
            <v>0</v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>
            <v>0</v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>
            <v>0</v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>
            <v>0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>
            <v>0</v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>
            <v>0</v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>
            <v>0</v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>
            <v>0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>
            <v>0</v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>
            <v>0</v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>
            <v>0</v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>
            <v>0</v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>
            <v>0</v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>
            <v>0</v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>
            <v>0</v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>
            <v>0</v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>
            <v>0</v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>
            <v>0</v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>
            <v>0</v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>
            <v>0</v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>
            <v>0</v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>
            <v>0</v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>
            <v>0</v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>
            <v>0</v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>
            <v>0</v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>
            <v>0</v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>
            <v>0</v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>
            <v>0</v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>
            <v>0</v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>
            <v>0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>
            <v>0</v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>
            <v>0</v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>
            <v>0</v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>
            <v>0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>
            <v>0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>
            <v>0</v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>
            <v>0</v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>
            <v>0</v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>
            <v>0</v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>
            <v>0</v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>
            <v>0</v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>
            <v>0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>
            <v>0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>
            <v>0</v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>
            <v>0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>
            <v>0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>
            <v>0</v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>
            <v>0</v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>
            <v>0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>
            <v>0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>
            <v>0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>
            <v>0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>
            <v>0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>
            <v>0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>
            <v>0</v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>
            <v>0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>
            <v>0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>
            <v>0</v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>
            <v>0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>
            <v>0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>
            <v>0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>
            <v>0</v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>
            <v>0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>
            <v>0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>
            <v>0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>
            <v>0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>
            <v>0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>
            <v>0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>
            <v>0</v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>
            <v>0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>
            <v>0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>
            <v>0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>
            <v>0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>
            <v>0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>
            <v>0</v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>
            <v>0</v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>
            <v>0</v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>
            <v>0</v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>
            <v>0</v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>
            <v>0</v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>
            <v>0</v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>
            <v>0</v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>
            <v>0</v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>
            <v>0</v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>
            <v>0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>
            <v>0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>
            <v>0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>
            <v>0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>
            <v>0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>
            <v>0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>
            <v>0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>
            <v>0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>
            <v>0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>
            <v>0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>
            <v>0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>
            <v>0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>
            <v>0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>
            <v>0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>
            <v>0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>
            <v>0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>
            <v>0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>
            <v>0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>
            <v>0</v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>
            <v>0</v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>
            <v>0</v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>
            <v>0</v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>
            <v>0</v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>
            <v>0</v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>
            <v>0</v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>
            <v>0</v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>
            <v>0</v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>
            <v>0</v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>
            <v>0</v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>
            <v>0</v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>
            <v>0</v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>
            <v>0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>
            <v>0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>
            <v>0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>
            <v>0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>
            <v>0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>
            <v>0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>
            <v>0</v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>
            <v>0</v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>
            <v>0</v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>
            <v>0</v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>
            <v>0</v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>
            <v>0</v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>
            <v>0</v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>
            <v>0</v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>
            <v>0</v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>
            <v>0</v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>
            <v>0</v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>
            <v>0</v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>
            <v>0</v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>
            <v>0</v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>
            <v>0</v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>
            <v>0</v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>
            <v>0</v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>
            <v>0</v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>
            <v>0</v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>
            <v>0</v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>
            <v>0</v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>
            <v>0</v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>
            <v>0</v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>
            <v>0</v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>
            <v>0</v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>
            <v>0</v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>
            <v>0</v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>
            <v>0</v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>
            <v>0</v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>
            <v>0</v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>
            <v>0</v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>
            <v>0</v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>
            <v>0</v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>
            <v>0</v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>
            <v>0</v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>
            <v>0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>
            <v>0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>
            <v>0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>
            <v>0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>
            <v>0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>
            <v>0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>
            <v>0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>
            <v>0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>
            <v>0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>
            <v>0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>
            <v>0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>
            <v>0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>
            <v>0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>
            <v>0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>
            <v>0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>
            <v>0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>
            <v>0</v>
          </cell>
          <cell r="M12" t="str">
            <v>rut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>
            <v>0</v>
          </cell>
          <cell r="M13" t="str">
            <v>rut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 xml:space="preserve"> </v>
          </cell>
          <cell r="D7">
            <v>0</v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>
            <v>0</v>
          </cell>
          <cell r="AB9">
            <v>0</v>
          </cell>
          <cell r="AC9" t="str">
            <v xml:space="preserve">  </v>
          </cell>
          <cell r="AE9" t="str">
            <v xml:space="preserve"> </v>
          </cell>
          <cell r="AG9">
            <v>0</v>
          </cell>
          <cell r="AH9">
            <v>0</v>
          </cell>
          <cell r="AI9" t="str">
            <v xml:space="preserve">  </v>
          </cell>
          <cell r="AK9" t="str">
            <v xml:space="preserve"> </v>
          </cell>
          <cell r="AM9">
            <v>0</v>
          </cell>
          <cell r="AN9">
            <v>0</v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>
            <v>0</v>
          </cell>
          <cell r="AB10">
            <v>0</v>
          </cell>
          <cell r="AC10" t="str">
            <v xml:space="preserve">  </v>
          </cell>
          <cell r="AE10" t="str">
            <v xml:space="preserve"> </v>
          </cell>
          <cell r="AG10">
            <v>0</v>
          </cell>
          <cell r="AH10">
            <v>0</v>
          </cell>
          <cell r="AI10" t="str">
            <v xml:space="preserve">  </v>
          </cell>
          <cell r="AK10" t="str">
            <v xml:space="preserve"> </v>
          </cell>
          <cell r="AM10">
            <v>0</v>
          </cell>
          <cell r="AN10">
            <v>0</v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>
            <v>0</v>
          </cell>
          <cell r="AB11">
            <v>0</v>
          </cell>
          <cell r="AC11" t="str">
            <v xml:space="preserve">  </v>
          </cell>
          <cell r="AE11" t="str">
            <v xml:space="preserve"> </v>
          </cell>
          <cell r="AG11">
            <v>0</v>
          </cell>
          <cell r="AH11">
            <v>0</v>
          </cell>
          <cell r="AI11" t="str">
            <v xml:space="preserve">  </v>
          </cell>
          <cell r="AK11" t="str">
            <v xml:space="preserve"> </v>
          </cell>
          <cell r="AM11">
            <v>0</v>
          </cell>
          <cell r="AN11">
            <v>0</v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>
            <v>0</v>
          </cell>
          <cell r="AB12">
            <v>0</v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>
            <v>0</v>
          </cell>
          <cell r="AB13">
            <v>0</v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>
            <v>0</v>
          </cell>
          <cell r="AN13">
            <v>0</v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>
            <v>0</v>
          </cell>
          <cell r="AH14">
            <v>0</v>
          </cell>
          <cell r="AI14" t="str">
            <v xml:space="preserve">  </v>
          </cell>
          <cell r="AK14" t="str">
            <v xml:space="preserve"> </v>
          </cell>
          <cell r="AM14">
            <v>0</v>
          </cell>
          <cell r="AN14">
            <v>0</v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>
            <v>0</v>
          </cell>
          <cell r="AB15">
            <v>0</v>
          </cell>
          <cell r="AC15" t="str">
            <v xml:space="preserve">  </v>
          </cell>
          <cell r="AE15" t="str">
            <v xml:space="preserve"> </v>
          </cell>
          <cell r="AG15">
            <v>0</v>
          </cell>
          <cell r="AH15">
            <v>0</v>
          </cell>
          <cell r="AI15" t="str">
            <v xml:space="preserve">  </v>
          </cell>
          <cell r="AK15" t="str">
            <v xml:space="preserve"> </v>
          </cell>
          <cell r="AM15">
            <v>0</v>
          </cell>
          <cell r="AN15">
            <v>0</v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>
            <v>0</v>
          </cell>
          <cell r="AB16">
            <v>0</v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>
            <v>0</v>
          </cell>
          <cell r="AN16">
            <v>0</v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>
            <v>0</v>
          </cell>
          <cell r="AB17">
            <v>0</v>
          </cell>
          <cell r="AC17" t="str">
            <v xml:space="preserve">  </v>
          </cell>
          <cell r="AE17" t="str">
            <v xml:space="preserve"> </v>
          </cell>
          <cell r="AG17">
            <v>0</v>
          </cell>
          <cell r="AH17">
            <v>0</v>
          </cell>
          <cell r="AI17" t="str">
            <v xml:space="preserve">  </v>
          </cell>
          <cell r="AK17" t="str">
            <v xml:space="preserve"> </v>
          </cell>
          <cell r="AM17">
            <v>0</v>
          </cell>
          <cell r="AN17">
            <v>0</v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>
            <v>0</v>
          </cell>
          <cell r="AH18">
            <v>0</v>
          </cell>
          <cell r="AI18" t="str">
            <v xml:space="preserve">  </v>
          </cell>
          <cell r="AK18" t="str">
            <v xml:space="preserve"> </v>
          </cell>
          <cell r="AM18">
            <v>0</v>
          </cell>
          <cell r="AN18">
            <v>0</v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>
            <v>0</v>
          </cell>
          <cell r="AB19">
            <v>0</v>
          </cell>
          <cell r="AC19" t="str">
            <v xml:space="preserve">  </v>
          </cell>
          <cell r="AE19" t="str">
            <v xml:space="preserve"> </v>
          </cell>
          <cell r="AG19">
            <v>0</v>
          </cell>
          <cell r="AH19">
            <v>0</v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>
            <v>0</v>
          </cell>
          <cell r="AB20">
            <v>0</v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>
            <v>0</v>
          </cell>
          <cell r="AN20">
            <v>0</v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>
            <v>0</v>
          </cell>
          <cell r="AB21">
            <v>0</v>
          </cell>
          <cell r="AC21" t="str">
            <v xml:space="preserve">  </v>
          </cell>
          <cell r="AE21" t="str">
            <v xml:space="preserve"> </v>
          </cell>
          <cell r="AG21">
            <v>0</v>
          </cell>
          <cell r="AH21">
            <v>0</v>
          </cell>
          <cell r="AI21" t="str">
            <v xml:space="preserve">  </v>
          </cell>
          <cell r="AK21" t="str">
            <v xml:space="preserve"> </v>
          </cell>
          <cell r="AM21">
            <v>0</v>
          </cell>
          <cell r="AN21">
            <v>0</v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>
            <v>0</v>
          </cell>
          <cell r="AB22">
            <v>0</v>
          </cell>
          <cell r="AC22" t="str">
            <v xml:space="preserve">  </v>
          </cell>
          <cell r="AE22" t="str">
            <v xml:space="preserve"> </v>
          </cell>
          <cell r="AG22">
            <v>0</v>
          </cell>
          <cell r="AH22">
            <v>0</v>
          </cell>
          <cell r="AI22" t="str">
            <v xml:space="preserve">  </v>
          </cell>
          <cell r="AK22" t="str">
            <v xml:space="preserve"> </v>
          </cell>
          <cell r="AM22">
            <v>0</v>
          </cell>
          <cell r="AN22">
            <v>0</v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>
            <v>0</v>
          </cell>
          <cell r="AB23">
            <v>0</v>
          </cell>
          <cell r="AC23" t="str">
            <v xml:space="preserve">  </v>
          </cell>
          <cell r="AE23" t="str">
            <v xml:space="preserve"> </v>
          </cell>
          <cell r="AG23">
            <v>0</v>
          </cell>
          <cell r="AH23">
            <v>0</v>
          </cell>
          <cell r="AI23" t="str">
            <v xml:space="preserve">  </v>
          </cell>
          <cell r="AK23" t="str">
            <v xml:space="preserve"> </v>
          </cell>
          <cell r="AM23">
            <v>0</v>
          </cell>
          <cell r="AN23">
            <v>0</v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>
            <v>0</v>
          </cell>
          <cell r="AB24">
            <v>0</v>
          </cell>
          <cell r="AC24" t="str">
            <v xml:space="preserve">  </v>
          </cell>
          <cell r="AE24" t="str">
            <v xml:space="preserve"> </v>
          </cell>
          <cell r="AG24">
            <v>0</v>
          </cell>
          <cell r="AH24">
            <v>0</v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>
            <v>0</v>
          </cell>
          <cell r="AH25">
            <v>0</v>
          </cell>
          <cell r="AI25" t="str">
            <v xml:space="preserve">  </v>
          </cell>
          <cell r="AK25" t="str">
            <v xml:space="preserve"> </v>
          </cell>
          <cell r="AM25">
            <v>0</v>
          </cell>
          <cell r="AN25">
            <v>0</v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>
            <v>0</v>
          </cell>
          <cell r="AB26">
            <v>0</v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>
            <v>0</v>
          </cell>
          <cell r="AN26">
            <v>0</v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>
            <v>0</v>
          </cell>
          <cell r="AB27">
            <v>0</v>
          </cell>
          <cell r="AC27" t="str">
            <v xml:space="preserve">  </v>
          </cell>
          <cell r="AE27" t="str">
            <v xml:space="preserve"> </v>
          </cell>
          <cell r="AG27">
            <v>0</v>
          </cell>
          <cell r="AH27">
            <v>0</v>
          </cell>
          <cell r="AI27" t="str">
            <v xml:space="preserve">  </v>
          </cell>
          <cell r="AK27" t="str">
            <v xml:space="preserve"> </v>
          </cell>
          <cell r="AM27">
            <v>0</v>
          </cell>
          <cell r="AN27">
            <v>0</v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>
            <v>0</v>
          </cell>
          <cell r="AB28">
            <v>0</v>
          </cell>
          <cell r="AC28" t="str">
            <v xml:space="preserve">  </v>
          </cell>
          <cell r="AE28" t="str">
            <v xml:space="preserve"> </v>
          </cell>
          <cell r="AG28">
            <v>0</v>
          </cell>
          <cell r="AH28">
            <v>0</v>
          </cell>
          <cell r="AI28" t="str">
            <v xml:space="preserve">  </v>
          </cell>
          <cell r="AK28" t="str">
            <v xml:space="preserve"> </v>
          </cell>
          <cell r="AM28">
            <v>0</v>
          </cell>
          <cell r="AN28">
            <v>0</v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>
            <v>0</v>
          </cell>
          <cell r="AH29">
            <v>0</v>
          </cell>
          <cell r="AI29" t="str">
            <v xml:space="preserve">  </v>
          </cell>
          <cell r="AK29" t="str">
            <v xml:space="preserve"> </v>
          </cell>
          <cell r="AM29">
            <v>0</v>
          </cell>
          <cell r="AN29">
            <v>0</v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>
            <v>0</v>
          </cell>
          <cell r="AB30">
            <v>0</v>
          </cell>
          <cell r="AC30" t="str">
            <v xml:space="preserve">  </v>
          </cell>
          <cell r="AE30" t="str">
            <v xml:space="preserve"> </v>
          </cell>
          <cell r="AG30">
            <v>0</v>
          </cell>
          <cell r="AH30">
            <v>0</v>
          </cell>
          <cell r="AI30" t="str">
            <v xml:space="preserve">  </v>
          </cell>
          <cell r="AK30" t="str">
            <v xml:space="preserve"> </v>
          </cell>
          <cell r="AM30">
            <v>0</v>
          </cell>
          <cell r="AN30">
            <v>0</v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>
            <v>0</v>
          </cell>
          <cell r="AB31">
            <v>0</v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>
            <v>0</v>
          </cell>
          <cell r="AN31">
            <v>0</v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>
            <v>0</v>
          </cell>
          <cell r="AB32">
            <v>0</v>
          </cell>
          <cell r="AC32" t="str">
            <v xml:space="preserve">  </v>
          </cell>
          <cell r="AE32" t="str">
            <v xml:space="preserve"> </v>
          </cell>
          <cell r="AG32">
            <v>0</v>
          </cell>
          <cell r="AH32">
            <v>0</v>
          </cell>
          <cell r="AI32" t="str">
            <v xml:space="preserve">  </v>
          </cell>
          <cell r="AK32" t="str">
            <v xml:space="preserve"> </v>
          </cell>
          <cell r="AM32">
            <v>0</v>
          </cell>
          <cell r="AN32">
            <v>0</v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>
            <v>0</v>
          </cell>
          <cell r="AB33">
            <v>0</v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>
            <v>0</v>
          </cell>
          <cell r="AN33">
            <v>0</v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>
            <v>0</v>
          </cell>
          <cell r="AH34">
            <v>0</v>
          </cell>
          <cell r="AI34" t="str">
            <v xml:space="preserve">  </v>
          </cell>
          <cell r="AK34" t="str">
            <v xml:space="preserve"> </v>
          </cell>
          <cell r="AM34">
            <v>0</v>
          </cell>
          <cell r="AN34">
            <v>0</v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>
            <v>0</v>
          </cell>
          <cell r="AB35">
            <v>0</v>
          </cell>
          <cell r="AC35" t="str">
            <v xml:space="preserve">  </v>
          </cell>
          <cell r="AE35" t="str">
            <v xml:space="preserve"> </v>
          </cell>
          <cell r="AG35">
            <v>0</v>
          </cell>
          <cell r="AH35">
            <v>0</v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>
            <v>0</v>
          </cell>
          <cell r="AB36">
            <v>0</v>
          </cell>
          <cell r="AC36" t="str">
            <v xml:space="preserve">  </v>
          </cell>
          <cell r="AE36" t="str">
            <v xml:space="preserve"> </v>
          </cell>
          <cell r="AG36">
            <v>0</v>
          </cell>
          <cell r="AH36">
            <v>0</v>
          </cell>
          <cell r="AI36" t="str">
            <v xml:space="preserve">  </v>
          </cell>
          <cell r="AK36" t="str">
            <v xml:space="preserve"> </v>
          </cell>
          <cell r="AM36">
            <v>0</v>
          </cell>
          <cell r="AN36">
            <v>0</v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>
            <v>0</v>
          </cell>
          <cell r="AB37">
            <v>0</v>
          </cell>
          <cell r="AC37" t="str">
            <v xml:space="preserve">  </v>
          </cell>
          <cell r="AE37" t="str">
            <v xml:space="preserve"> </v>
          </cell>
          <cell r="AG37">
            <v>0</v>
          </cell>
          <cell r="AH37">
            <v>0</v>
          </cell>
          <cell r="AI37" t="str">
            <v xml:space="preserve">  </v>
          </cell>
          <cell r="AK37" t="str">
            <v xml:space="preserve"> </v>
          </cell>
          <cell r="AM37">
            <v>0</v>
          </cell>
          <cell r="AN37">
            <v>0</v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>
            <v>0</v>
          </cell>
          <cell r="AB38">
            <v>0</v>
          </cell>
          <cell r="AC38" t="str">
            <v xml:space="preserve">  </v>
          </cell>
          <cell r="AE38" t="str">
            <v xml:space="preserve"> </v>
          </cell>
          <cell r="AG38">
            <v>0</v>
          </cell>
          <cell r="AH38">
            <v>0</v>
          </cell>
          <cell r="AI38" t="str">
            <v xml:space="preserve">  </v>
          </cell>
          <cell r="AK38" t="str">
            <v xml:space="preserve"> </v>
          </cell>
          <cell r="AM38">
            <v>0</v>
          </cell>
          <cell r="AN38">
            <v>0</v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>
            <v>0</v>
          </cell>
          <cell r="AB39">
            <v>0</v>
          </cell>
          <cell r="AC39" t="str">
            <v xml:space="preserve">  </v>
          </cell>
          <cell r="AE39" t="str">
            <v xml:space="preserve"> </v>
          </cell>
          <cell r="AG39">
            <v>0</v>
          </cell>
          <cell r="AH39">
            <v>0</v>
          </cell>
          <cell r="AI39" t="str">
            <v xml:space="preserve">  </v>
          </cell>
          <cell r="AK39" t="str">
            <v xml:space="preserve"> </v>
          </cell>
          <cell r="AM39">
            <v>0</v>
          </cell>
          <cell r="AN39">
            <v>0</v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>
            <v>0</v>
          </cell>
          <cell r="AB40">
            <v>0</v>
          </cell>
          <cell r="AC40" t="str">
            <v xml:space="preserve">  </v>
          </cell>
          <cell r="AE40" t="str">
            <v xml:space="preserve"> </v>
          </cell>
          <cell r="AG40">
            <v>0</v>
          </cell>
          <cell r="AH40">
            <v>0</v>
          </cell>
          <cell r="AI40" t="str">
            <v xml:space="preserve">  </v>
          </cell>
          <cell r="AK40" t="str">
            <v xml:space="preserve"> </v>
          </cell>
          <cell r="AM40">
            <v>0</v>
          </cell>
          <cell r="AN40">
            <v>0</v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>
            <v>0</v>
          </cell>
          <cell r="AH41">
            <v>0</v>
          </cell>
          <cell r="AI41" t="str">
            <v xml:space="preserve">  </v>
          </cell>
          <cell r="AK41" t="str">
            <v xml:space="preserve"> </v>
          </cell>
          <cell r="AM41">
            <v>0</v>
          </cell>
          <cell r="AN41">
            <v>0</v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>
            <v>0</v>
          </cell>
          <cell r="AB42">
            <v>0</v>
          </cell>
          <cell r="AC42" t="str">
            <v xml:space="preserve">  </v>
          </cell>
          <cell r="AE42" t="str">
            <v xml:space="preserve"> </v>
          </cell>
          <cell r="AG42">
            <v>0</v>
          </cell>
          <cell r="AH42">
            <v>0</v>
          </cell>
          <cell r="AI42" t="str">
            <v xml:space="preserve">  </v>
          </cell>
          <cell r="AK42" t="str">
            <v xml:space="preserve"> </v>
          </cell>
          <cell r="AM42">
            <v>0</v>
          </cell>
          <cell r="AN42">
            <v>0</v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>
            <v>0</v>
          </cell>
          <cell r="AB43">
            <v>0</v>
          </cell>
          <cell r="AC43" t="str">
            <v xml:space="preserve">  </v>
          </cell>
          <cell r="AE43" t="str">
            <v xml:space="preserve"> </v>
          </cell>
          <cell r="AG43">
            <v>0</v>
          </cell>
          <cell r="AH43">
            <v>0</v>
          </cell>
          <cell r="AI43" t="str">
            <v xml:space="preserve">  </v>
          </cell>
          <cell r="AK43" t="str">
            <v xml:space="preserve"> </v>
          </cell>
          <cell r="AM43">
            <v>0</v>
          </cell>
          <cell r="AN43">
            <v>0</v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>
            <v>0</v>
          </cell>
          <cell r="AB44">
            <v>0</v>
          </cell>
          <cell r="AC44" t="str">
            <v xml:space="preserve">  </v>
          </cell>
          <cell r="AE44" t="str">
            <v xml:space="preserve"> </v>
          </cell>
          <cell r="AG44">
            <v>0</v>
          </cell>
          <cell r="AH44">
            <v>0</v>
          </cell>
          <cell r="AI44" t="str">
            <v xml:space="preserve">  </v>
          </cell>
          <cell r="AK44" t="str">
            <v xml:space="preserve"> </v>
          </cell>
          <cell r="AM44">
            <v>0</v>
          </cell>
          <cell r="AN44">
            <v>0</v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 xml:space="preserve"> </v>
          </cell>
          <cell r="U45">
            <v>0</v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>
            <v>0</v>
          </cell>
          <cell r="AB45">
            <v>0</v>
          </cell>
          <cell r="AC45" t="str">
            <v xml:space="preserve">  </v>
          </cell>
          <cell r="AE45" t="str">
            <v xml:space="preserve"> </v>
          </cell>
          <cell r="AG45">
            <v>0</v>
          </cell>
          <cell r="AH45">
            <v>0</v>
          </cell>
          <cell r="AI45" t="str">
            <v xml:space="preserve">  </v>
          </cell>
          <cell r="AK45" t="str">
            <v xml:space="preserve"> </v>
          </cell>
          <cell r="AM45">
            <v>0</v>
          </cell>
          <cell r="AN45">
            <v>0</v>
          </cell>
          <cell r="AO45" t="str">
            <v xml:space="preserve">  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 xml:space="preserve"> </v>
          </cell>
          <cell r="U46">
            <v>0</v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>
            <v>0</v>
          </cell>
          <cell r="AB46">
            <v>0</v>
          </cell>
          <cell r="AC46" t="str">
            <v xml:space="preserve">  </v>
          </cell>
          <cell r="AE46" t="str">
            <v xml:space="preserve"> </v>
          </cell>
          <cell r="AG46">
            <v>0</v>
          </cell>
          <cell r="AH46">
            <v>0</v>
          </cell>
          <cell r="AI46" t="str">
            <v xml:space="preserve">  </v>
          </cell>
          <cell r="AK46" t="str">
            <v xml:space="preserve"> </v>
          </cell>
          <cell r="AM46">
            <v>0</v>
          </cell>
          <cell r="AN46">
            <v>0</v>
          </cell>
          <cell r="AO46" t="str">
            <v xml:space="preserve">  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 xml:space="preserve"> </v>
          </cell>
          <cell r="U47">
            <v>0</v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>
            <v>0</v>
          </cell>
          <cell r="AB47">
            <v>0</v>
          </cell>
          <cell r="AC47" t="str">
            <v xml:space="preserve">  </v>
          </cell>
          <cell r="AE47" t="str">
            <v xml:space="preserve"> </v>
          </cell>
          <cell r="AG47">
            <v>0</v>
          </cell>
          <cell r="AH47">
            <v>0</v>
          </cell>
          <cell r="AI47" t="str">
            <v xml:space="preserve">  </v>
          </cell>
          <cell r="AK47" t="str">
            <v xml:space="preserve"> </v>
          </cell>
          <cell r="AM47">
            <v>0</v>
          </cell>
          <cell r="AN47">
            <v>0</v>
          </cell>
          <cell r="AO47" t="str">
            <v xml:space="preserve">  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 xml:space="preserve"> </v>
          </cell>
          <cell r="U48">
            <v>0</v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>
            <v>0</v>
          </cell>
          <cell r="AB48">
            <v>0</v>
          </cell>
          <cell r="AC48" t="str">
            <v xml:space="preserve">  </v>
          </cell>
          <cell r="AE48" t="str">
            <v xml:space="preserve"> </v>
          </cell>
          <cell r="AG48">
            <v>0</v>
          </cell>
          <cell r="AH48">
            <v>0</v>
          </cell>
          <cell r="AI48" t="str">
            <v xml:space="preserve">  </v>
          </cell>
          <cell r="AK48" t="str">
            <v xml:space="preserve"> </v>
          </cell>
          <cell r="AM48">
            <v>0</v>
          </cell>
          <cell r="AN48">
            <v>0</v>
          </cell>
          <cell r="AO48" t="str">
            <v xml:space="preserve">  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 xml:space="preserve"> </v>
          </cell>
          <cell r="U49">
            <v>0</v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>
            <v>0</v>
          </cell>
          <cell r="AB49">
            <v>0</v>
          </cell>
          <cell r="AC49" t="str">
            <v xml:space="preserve">  </v>
          </cell>
          <cell r="AE49" t="str">
            <v xml:space="preserve"> </v>
          </cell>
          <cell r="AG49">
            <v>0</v>
          </cell>
          <cell r="AH49">
            <v>0</v>
          </cell>
          <cell r="AI49" t="str">
            <v xml:space="preserve">  </v>
          </cell>
          <cell r="AK49" t="str">
            <v xml:space="preserve"> </v>
          </cell>
          <cell r="AM49">
            <v>0</v>
          </cell>
          <cell r="AN49">
            <v>0</v>
          </cell>
          <cell r="AO49" t="str">
            <v xml:space="preserve">  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 xml:space="preserve"> </v>
          </cell>
          <cell r="U50">
            <v>0</v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>
            <v>0</v>
          </cell>
          <cell r="AB50">
            <v>0</v>
          </cell>
          <cell r="AC50" t="str">
            <v xml:space="preserve">  </v>
          </cell>
          <cell r="AE50" t="str">
            <v xml:space="preserve"> </v>
          </cell>
          <cell r="AG50">
            <v>0</v>
          </cell>
          <cell r="AH50">
            <v>0</v>
          </cell>
          <cell r="AI50" t="str">
            <v xml:space="preserve">  </v>
          </cell>
          <cell r="AK50" t="str">
            <v xml:space="preserve"> </v>
          </cell>
          <cell r="AM50">
            <v>0</v>
          </cell>
          <cell r="AN50">
            <v>0</v>
          </cell>
          <cell r="AO50" t="str">
            <v xml:space="preserve">  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 xml:space="preserve"> </v>
          </cell>
          <cell r="U51">
            <v>0</v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>
            <v>0</v>
          </cell>
          <cell r="AB51">
            <v>0</v>
          </cell>
          <cell r="AC51" t="str">
            <v xml:space="preserve">  </v>
          </cell>
          <cell r="AE51" t="str">
            <v xml:space="preserve"> </v>
          </cell>
          <cell r="AG51">
            <v>0</v>
          </cell>
          <cell r="AH51">
            <v>0</v>
          </cell>
          <cell r="AI51" t="str">
            <v xml:space="preserve">  </v>
          </cell>
          <cell r="AK51" t="str">
            <v xml:space="preserve"> </v>
          </cell>
          <cell r="AM51">
            <v>0</v>
          </cell>
          <cell r="AN51">
            <v>0</v>
          </cell>
          <cell r="AO51" t="str">
            <v xml:space="preserve">  </v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 xml:space="preserve"> </v>
          </cell>
          <cell r="U52">
            <v>0</v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>
            <v>0</v>
          </cell>
          <cell r="AB52">
            <v>0</v>
          </cell>
          <cell r="AC52" t="str">
            <v xml:space="preserve">  </v>
          </cell>
          <cell r="AE52" t="str">
            <v xml:space="preserve"> </v>
          </cell>
          <cell r="AG52">
            <v>0</v>
          </cell>
          <cell r="AH52">
            <v>0</v>
          </cell>
          <cell r="AI52" t="str">
            <v xml:space="preserve">  </v>
          </cell>
          <cell r="AK52" t="str">
            <v xml:space="preserve"> </v>
          </cell>
          <cell r="AM52">
            <v>0</v>
          </cell>
          <cell r="AN52">
            <v>0</v>
          </cell>
          <cell r="AO52" t="str">
            <v xml:space="preserve">  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 xml:space="preserve"> </v>
          </cell>
          <cell r="U53">
            <v>0</v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>
            <v>0</v>
          </cell>
          <cell r="AB53">
            <v>0</v>
          </cell>
          <cell r="AC53" t="str">
            <v xml:space="preserve">  </v>
          </cell>
          <cell r="AE53" t="str">
            <v xml:space="preserve"> </v>
          </cell>
          <cell r="AG53">
            <v>0</v>
          </cell>
          <cell r="AH53">
            <v>0</v>
          </cell>
          <cell r="AI53" t="str">
            <v xml:space="preserve">  </v>
          </cell>
          <cell r="AK53" t="str">
            <v xml:space="preserve"> </v>
          </cell>
          <cell r="AM53">
            <v>0</v>
          </cell>
          <cell r="AN53">
            <v>0</v>
          </cell>
          <cell r="AO53" t="str">
            <v xml:space="preserve">  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 xml:space="preserve"> </v>
          </cell>
          <cell r="U54">
            <v>0</v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>
            <v>0</v>
          </cell>
          <cell r="AB54">
            <v>0</v>
          </cell>
          <cell r="AC54" t="str">
            <v xml:space="preserve">  </v>
          </cell>
          <cell r="AE54" t="str">
            <v xml:space="preserve"> </v>
          </cell>
          <cell r="AG54">
            <v>0</v>
          </cell>
          <cell r="AH54">
            <v>0</v>
          </cell>
          <cell r="AI54" t="str">
            <v xml:space="preserve">  </v>
          </cell>
          <cell r="AK54" t="str">
            <v xml:space="preserve"> </v>
          </cell>
          <cell r="AM54">
            <v>0</v>
          </cell>
          <cell r="AN54">
            <v>0</v>
          </cell>
          <cell r="AO54" t="str">
            <v xml:space="preserve">  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 xml:space="preserve"> </v>
          </cell>
          <cell r="U55">
            <v>0</v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>
            <v>0</v>
          </cell>
          <cell r="AB55">
            <v>0</v>
          </cell>
          <cell r="AC55" t="str">
            <v xml:space="preserve">  </v>
          </cell>
          <cell r="AE55" t="str">
            <v xml:space="preserve"> </v>
          </cell>
          <cell r="AG55">
            <v>0</v>
          </cell>
          <cell r="AH55">
            <v>0</v>
          </cell>
          <cell r="AI55" t="str">
            <v xml:space="preserve">  </v>
          </cell>
          <cell r="AK55" t="str">
            <v xml:space="preserve"> </v>
          </cell>
          <cell r="AM55">
            <v>0</v>
          </cell>
          <cell r="AN55">
            <v>0</v>
          </cell>
          <cell r="AO55" t="str">
            <v xml:space="preserve">  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6"/>
  <sheetViews>
    <sheetView tabSelected="1" zoomScale="110" zoomScaleNormal="110" workbookViewId="0">
      <selection activeCell="I52" sqref="I52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0.28515625" style="195" customWidth="1"/>
    <col min="5" max="5" width="11.140625" style="195" bestFit="1" customWidth="1"/>
    <col min="6" max="6" width="22.5703125" style="195" bestFit="1" customWidth="1"/>
    <col min="7" max="7" width="5.7109375" style="195" customWidth="1"/>
    <col min="8" max="8" width="6.5703125" style="195" customWidth="1"/>
    <col min="9" max="16384" width="9.140625" style="195"/>
  </cols>
  <sheetData>
    <row r="1" spans="1:8" s="9" customFormat="1" ht="18.75">
      <c r="A1" s="21" t="s">
        <v>80</v>
      </c>
      <c r="B1" s="14"/>
      <c r="C1" s="14"/>
      <c r="E1" s="12"/>
    </row>
    <row r="2" spans="1:8" s="9" customFormat="1" ht="15.75">
      <c r="A2" s="305">
        <v>42819</v>
      </c>
      <c r="B2" s="305"/>
      <c r="C2" s="14"/>
      <c r="E2" s="22" t="s">
        <v>38</v>
      </c>
    </row>
    <row r="3" spans="1:8" s="23" customFormat="1" ht="5.25"/>
    <row r="4" spans="1:8" s="9" customFormat="1" ht="18.75">
      <c r="A4" s="14"/>
      <c r="B4" s="210" t="s">
        <v>396</v>
      </c>
      <c r="E4" s="11"/>
      <c r="F4" s="10"/>
      <c r="G4" s="9" t="s">
        <v>395</v>
      </c>
    </row>
    <row r="5" spans="1:8" s="228" customFormat="1" ht="5.25">
      <c r="B5" s="231"/>
      <c r="F5" s="230"/>
    </row>
    <row r="6" spans="1:8" ht="15.75" customHeight="1">
      <c r="A6" s="225" t="s">
        <v>112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2" t="s">
        <v>33</v>
      </c>
    </row>
    <row r="7" spans="1:8" ht="17.25" customHeight="1">
      <c r="A7" s="204" t="s">
        <v>264</v>
      </c>
      <c r="B7" s="16" t="s">
        <v>57</v>
      </c>
      <c r="C7" s="17" t="s">
        <v>257</v>
      </c>
      <c r="D7" s="18">
        <v>38079</v>
      </c>
      <c r="E7" s="18" t="s">
        <v>11</v>
      </c>
      <c r="F7" s="28" t="s">
        <v>256</v>
      </c>
      <c r="G7" s="238">
        <v>10.5</v>
      </c>
      <c r="H7" s="198" t="s">
        <v>130</v>
      </c>
    </row>
    <row r="8" spans="1:8" ht="17.25" customHeight="1">
      <c r="A8" s="204" t="s">
        <v>261</v>
      </c>
      <c r="B8" s="16" t="s">
        <v>56</v>
      </c>
      <c r="C8" s="17" t="s">
        <v>394</v>
      </c>
      <c r="D8" s="18" t="s">
        <v>393</v>
      </c>
      <c r="E8" s="18" t="s">
        <v>392</v>
      </c>
      <c r="F8" s="28" t="s">
        <v>391</v>
      </c>
      <c r="G8" s="238">
        <v>10.55</v>
      </c>
      <c r="H8" s="198" t="s">
        <v>130</v>
      </c>
    </row>
    <row r="9" spans="1:8" ht="17.25" customHeight="1">
      <c r="A9" s="204" t="s">
        <v>260</v>
      </c>
      <c r="B9" s="16" t="s">
        <v>22</v>
      </c>
      <c r="C9" s="17" t="s">
        <v>21</v>
      </c>
      <c r="D9" s="18">
        <v>38401</v>
      </c>
      <c r="E9" s="18" t="s">
        <v>9</v>
      </c>
      <c r="F9" s="28" t="s">
        <v>5</v>
      </c>
      <c r="G9" s="238">
        <v>10.8</v>
      </c>
      <c r="H9" s="198" t="s">
        <v>130</v>
      </c>
    </row>
    <row r="10" spans="1:8" ht="17.25" customHeight="1">
      <c r="A10" s="204" t="s">
        <v>258</v>
      </c>
      <c r="B10" s="16" t="s">
        <v>4</v>
      </c>
      <c r="C10" s="17" t="s">
        <v>58</v>
      </c>
      <c r="D10" s="18">
        <v>38841</v>
      </c>
      <c r="E10" s="18" t="s">
        <v>11</v>
      </c>
      <c r="F10" s="28" t="s">
        <v>14</v>
      </c>
      <c r="G10" s="238">
        <v>11.19</v>
      </c>
      <c r="H10" s="198" t="s">
        <v>126</v>
      </c>
    </row>
    <row r="11" spans="1:8" ht="17.25" customHeight="1">
      <c r="A11" s="204" t="s">
        <v>255</v>
      </c>
      <c r="B11" s="16" t="s">
        <v>254</v>
      </c>
      <c r="C11" s="17" t="s">
        <v>253</v>
      </c>
      <c r="D11" s="18">
        <v>38755</v>
      </c>
      <c r="E11" s="18" t="s">
        <v>11</v>
      </c>
      <c r="F11" s="28" t="s">
        <v>10</v>
      </c>
      <c r="G11" s="238">
        <v>12.24</v>
      </c>
      <c r="H11" s="198" t="s">
        <v>124</v>
      </c>
    </row>
    <row r="13" spans="1:8" ht="14.25" hidden="1">
      <c r="E13" s="11" t="s">
        <v>261</v>
      </c>
      <c r="F13" s="10" t="s">
        <v>265</v>
      </c>
    </row>
    <row r="14" spans="1:8" ht="6" hidden="1" customHeight="1">
      <c r="E14" s="11"/>
      <c r="F14" s="10"/>
    </row>
    <row r="15" spans="1:8" hidden="1">
      <c r="A15" s="225" t="s">
        <v>341</v>
      </c>
      <c r="B15" s="227" t="s">
        <v>37</v>
      </c>
      <c r="C15" s="226" t="s">
        <v>36</v>
      </c>
      <c r="D15" s="225" t="s">
        <v>340</v>
      </c>
      <c r="E15" s="225" t="s">
        <v>35</v>
      </c>
      <c r="F15" s="225" t="s">
        <v>34</v>
      </c>
      <c r="G15" s="224" t="s">
        <v>339</v>
      </c>
      <c r="H15" s="222" t="s">
        <v>33</v>
      </c>
    </row>
    <row r="16" spans="1:8" ht="17.25" hidden="1" customHeight="1">
      <c r="A16" s="204" t="s">
        <v>264</v>
      </c>
      <c r="B16" s="207"/>
      <c r="C16" s="206"/>
      <c r="D16" s="18"/>
      <c r="E16" s="18"/>
      <c r="F16" s="28"/>
      <c r="G16" s="200"/>
      <c r="H16" s="198" t="str">
        <f t="shared" ref="H16:H21" si="0">IF(ISBLANK(G16),"",IF(G16&gt;11.44,"",IF(G16&lt;=0,"I A",IF(G16&lt;=0,"II A",IF(G16&lt;=0,"III A",IF(G16&lt;=10.04,"I JA",IF(G16&lt;=10.84,"II JA",IF(G16&lt;=11.44,"III JA"))))))))</f>
        <v/>
      </c>
    </row>
    <row r="17" spans="1:8" ht="17.25" hidden="1" customHeight="1">
      <c r="A17" s="204" t="s">
        <v>261</v>
      </c>
      <c r="B17" s="2"/>
      <c r="C17" s="6"/>
      <c r="D17" s="1"/>
      <c r="E17" s="260"/>
      <c r="F17" s="201"/>
      <c r="G17" s="200"/>
      <c r="H17" s="198" t="str">
        <f t="shared" si="0"/>
        <v/>
      </c>
    </row>
    <row r="18" spans="1:8" ht="17.25" hidden="1" customHeight="1">
      <c r="A18" s="204" t="s">
        <v>260</v>
      </c>
      <c r="B18" s="16"/>
      <c r="C18" s="17"/>
      <c r="D18" s="18"/>
      <c r="E18" s="18"/>
      <c r="F18" s="28"/>
      <c r="G18" s="200"/>
      <c r="H18" s="198" t="str">
        <f t="shared" si="0"/>
        <v/>
      </c>
    </row>
    <row r="19" spans="1:8" ht="17.25" hidden="1" customHeight="1">
      <c r="A19" s="204" t="s">
        <v>258</v>
      </c>
      <c r="B19" s="16"/>
      <c r="C19" s="17"/>
      <c r="D19" s="18"/>
      <c r="E19" s="18"/>
      <c r="F19" s="28"/>
      <c r="G19" s="200"/>
      <c r="H19" s="198" t="str">
        <f t="shared" si="0"/>
        <v/>
      </c>
    </row>
    <row r="20" spans="1:8" ht="17.25" hidden="1" customHeight="1">
      <c r="A20" s="204" t="s">
        <v>255</v>
      </c>
      <c r="B20" s="207"/>
      <c r="C20" s="206"/>
      <c r="D20" s="18"/>
      <c r="E20" s="18"/>
      <c r="F20" s="28"/>
      <c r="G20" s="200"/>
      <c r="H20" s="198" t="str">
        <f t="shared" si="0"/>
        <v/>
      </c>
    </row>
    <row r="21" spans="1:8" ht="17.25" hidden="1" customHeight="1">
      <c r="A21" s="204" t="s">
        <v>252</v>
      </c>
      <c r="B21" s="207"/>
      <c r="C21" s="206"/>
      <c r="D21" s="18"/>
      <c r="E21" s="18"/>
      <c r="F21" s="28"/>
      <c r="G21" s="200"/>
      <c r="H21" s="198" t="str">
        <f t="shared" si="0"/>
        <v/>
      </c>
    </row>
    <row r="22" spans="1:8" hidden="1"/>
    <row r="23" spans="1:8" hidden="1"/>
    <row r="24" spans="1:8" hidden="1"/>
    <row r="25" spans="1:8" hidden="1"/>
    <row r="26" spans="1:8" hidden="1"/>
    <row r="27" spans="1:8" hidden="1"/>
    <row r="28" spans="1:8" hidden="1"/>
    <row r="29" spans="1:8" hidden="1"/>
    <row r="30" spans="1:8" hidden="1"/>
    <row r="31" spans="1:8" hidden="1"/>
    <row r="32" spans="1:8" hidden="1"/>
    <row r="33" hidden="1"/>
    <row r="34" hidden="1"/>
    <row r="35" hidden="1"/>
    <row r="36" hidden="1"/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scale="9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7"/>
  <sheetViews>
    <sheetView topLeftCell="A13" zoomScale="110" zoomScaleNormal="110" workbookViewId="0">
      <selection activeCell="I7" sqref="I7"/>
    </sheetView>
  </sheetViews>
  <sheetFormatPr defaultRowHeight="12.75"/>
  <cols>
    <col min="1" max="1" width="5.85546875" style="195" customWidth="1"/>
    <col min="2" max="2" width="10.42578125" style="271" customWidth="1"/>
    <col min="3" max="3" width="17.28515625" style="270" customWidth="1"/>
    <col min="4" max="4" width="10.28515625" style="195" customWidth="1"/>
    <col min="5" max="5" width="11.140625" style="197" bestFit="1" customWidth="1"/>
    <col min="6" max="6" width="26.5703125" style="195" customWidth="1"/>
    <col min="7" max="7" width="5.7109375" style="195" customWidth="1"/>
    <col min="8" max="8" width="6.5703125" style="195" customWidth="1"/>
    <col min="9" max="16384" width="9.140625" style="195"/>
  </cols>
  <sheetData>
    <row r="1" spans="1:8" s="9" customFormat="1" ht="18.75">
      <c r="A1" s="21" t="s">
        <v>80</v>
      </c>
      <c r="B1" s="13"/>
      <c r="C1" s="277"/>
      <c r="E1" s="234"/>
    </row>
    <row r="2" spans="1:8" s="9" customFormat="1" ht="15">
      <c r="A2" s="305">
        <v>42819</v>
      </c>
      <c r="B2" s="305"/>
      <c r="C2" s="277"/>
      <c r="E2" s="233" t="s">
        <v>38</v>
      </c>
    </row>
    <row r="3" spans="1:8" s="23" customFormat="1">
      <c r="B3" s="34"/>
      <c r="C3" s="281"/>
      <c r="E3" s="232"/>
    </row>
    <row r="4" spans="1:8" s="9" customFormat="1" ht="18.75">
      <c r="A4" s="14"/>
      <c r="B4" s="210" t="s">
        <v>496</v>
      </c>
      <c r="C4" s="277"/>
      <c r="E4" s="276"/>
      <c r="F4" s="10"/>
    </row>
    <row r="5" spans="1:8" s="228" customFormat="1">
      <c r="B5" s="280"/>
      <c r="C5" s="231"/>
      <c r="E5" s="197"/>
      <c r="F5" s="230"/>
    </row>
    <row r="6" spans="1:8" ht="19.5" customHeight="1">
      <c r="A6" s="225" t="s">
        <v>112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2" t="s">
        <v>33</v>
      </c>
    </row>
    <row r="7" spans="1:8" ht="17.25" customHeight="1">
      <c r="A7" s="204" t="s">
        <v>264</v>
      </c>
      <c r="B7" s="2" t="s">
        <v>48</v>
      </c>
      <c r="C7" s="254" t="s">
        <v>488</v>
      </c>
      <c r="D7" s="1">
        <v>38389</v>
      </c>
      <c r="E7" s="198" t="s">
        <v>11</v>
      </c>
      <c r="F7" s="201" t="s">
        <v>487</v>
      </c>
      <c r="G7" s="238">
        <v>29.55</v>
      </c>
      <c r="H7" s="198" t="s">
        <v>547</v>
      </c>
    </row>
    <row r="8" spans="1:8" ht="17.25" customHeight="1">
      <c r="A8" s="204" t="s">
        <v>261</v>
      </c>
      <c r="B8" s="2" t="s">
        <v>44</v>
      </c>
      <c r="C8" s="254" t="s">
        <v>353</v>
      </c>
      <c r="D8" s="1">
        <v>38374</v>
      </c>
      <c r="E8" s="198" t="s">
        <v>11</v>
      </c>
      <c r="F8" s="201" t="s">
        <v>12</v>
      </c>
      <c r="G8" s="238">
        <v>30.79</v>
      </c>
      <c r="H8" s="198" t="s">
        <v>545</v>
      </c>
    </row>
    <row r="9" spans="1:8" ht="17.25" customHeight="1">
      <c r="A9" s="204" t="s">
        <v>260</v>
      </c>
      <c r="B9" s="2" t="s">
        <v>478</v>
      </c>
      <c r="C9" s="254" t="s">
        <v>349</v>
      </c>
      <c r="D9" s="1">
        <v>38498</v>
      </c>
      <c r="E9" s="198" t="s">
        <v>11</v>
      </c>
      <c r="F9" s="201" t="s">
        <v>12</v>
      </c>
      <c r="G9" s="238">
        <v>30.98</v>
      </c>
      <c r="H9" s="198" t="s">
        <v>545</v>
      </c>
    </row>
    <row r="10" spans="1:8" ht="17.25" customHeight="1">
      <c r="A10" s="204" t="s">
        <v>258</v>
      </c>
      <c r="B10" s="15" t="s">
        <v>358</v>
      </c>
      <c r="C10" s="3" t="s">
        <v>492</v>
      </c>
      <c r="D10" s="38" t="s">
        <v>491</v>
      </c>
      <c r="E10" s="39" t="s">
        <v>62</v>
      </c>
      <c r="F10" s="40" t="s">
        <v>63</v>
      </c>
      <c r="G10" s="238">
        <v>31.26</v>
      </c>
      <c r="H10" s="198" t="s">
        <v>162</v>
      </c>
    </row>
    <row r="11" spans="1:8" ht="17.25" customHeight="1">
      <c r="A11" s="204" t="s">
        <v>255</v>
      </c>
      <c r="B11" s="2" t="s">
        <v>398</v>
      </c>
      <c r="C11" s="254" t="s">
        <v>397</v>
      </c>
      <c r="D11" s="1">
        <v>39126</v>
      </c>
      <c r="E11" s="198" t="s">
        <v>11</v>
      </c>
      <c r="F11" s="201" t="s">
        <v>14</v>
      </c>
      <c r="G11" s="238">
        <v>32.72</v>
      </c>
      <c r="H11" s="198" t="s">
        <v>162</v>
      </c>
    </row>
    <row r="12" spans="1:8" ht="17.25" customHeight="1">
      <c r="A12" s="204" t="s">
        <v>252</v>
      </c>
      <c r="B12" s="15" t="s">
        <v>74</v>
      </c>
      <c r="C12" s="3" t="s">
        <v>73</v>
      </c>
      <c r="D12" s="38" t="s">
        <v>72</v>
      </c>
      <c r="E12" s="39" t="s">
        <v>9</v>
      </c>
      <c r="F12" s="40" t="s">
        <v>64</v>
      </c>
      <c r="G12" s="238">
        <v>32.909999999999997</v>
      </c>
      <c r="H12" s="198" t="s">
        <v>162</v>
      </c>
    </row>
    <row r="13" spans="1:8" ht="17.25" customHeight="1">
      <c r="A13" s="204" t="s">
        <v>266</v>
      </c>
      <c r="B13" s="2" t="s">
        <v>486</v>
      </c>
      <c r="C13" s="254" t="s">
        <v>485</v>
      </c>
      <c r="D13" s="1" t="s">
        <v>484</v>
      </c>
      <c r="E13" s="198" t="s">
        <v>30</v>
      </c>
      <c r="F13" s="201" t="s">
        <v>29</v>
      </c>
      <c r="G13" s="238">
        <v>33.200000000000003</v>
      </c>
      <c r="H13" s="198" t="s">
        <v>162</v>
      </c>
    </row>
    <row r="14" spans="1:8" ht="17.25" customHeight="1">
      <c r="A14" s="204" t="s">
        <v>413</v>
      </c>
      <c r="B14" s="2" t="s">
        <v>400</v>
      </c>
      <c r="C14" s="254" t="s">
        <v>399</v>
      </c>
      <c r="D14" s="1">
        <v>38416</v>
      </c>
      <c r="E14" s="198" t="s">
        <v>17</v>
      </c>
      <c r="F14" s="201" t="s">
        <v>16</v>
      </c>
      <c r="G14" s="238">
        <v>33.299999999999997</v>
      </c>
      <c r="H14" s="198" t="s">
        <v>162</v>
      </c>
    </row>
    <row r="15" spans="1:8" ht="17.25" customHeight="1">
      <c r="A15" s="204" t="s">
        <v>411</v>
      </c>
      <c r="B15" s="2" t="s">
        <v>494</v>
      </c>
      <c r="C15" s="254" t="s">
        <v>493</v>
      </c>
      <c r="D15" s="1">
        <v>38422</v>
      </c>
      <c r="E15" s="39" t="s">
        <v>30</v>
      </c>
      <c r="F15" s="40" t="s">
        <v>29</v>
      </c>
      <c r="G15" s="238">
        <v>34.64</v>
      </c>
      <c r="H15" s="198" t="s">
        <v>162</v>
      </c>
    </row>
    <row r="16" spans="1:8" ht="17.25" customHeight="1">
      <c r="A16" s="204" t="s">
        <v>475</v>
      </c>
      <c r="B16" s="4" t="s">
        <v>480</v>
      </c>
      <c r="C16" s="5" t="s">
        <v>479</v>
      </c>
      <c r="D16" s="29">
        <v>38872</v>
      </c>
      <c r="E16" s="29" t="s">
        <v>11</v>
      </c>
      <c r="F16" s="255" t="s">
        <v>416</v>
      </c>
      <c r="G16" s="238">
        <v>35.840000000000003</v>
      </c>
      <c r="H16" s="198" t="s">
        <v>162</v>
      </c>
    </row>
    <row r="17" spans="1:8" ht="17.25" customHeight="1">
      <c r="A17" s="204" t="s">
        <v>474</v>
      </c>
      <c r="B17" s="2" t="s">
        <v>490</v>
      </c>
      <c r="C17" s="254" t="s">
        <v>489</v>
      </c>
      <c r="D17" s="1">
        <v>38999</v>
      </c>
      <c r="E17" s="198" t="s">
        <v>11</v>
      </c>
      <c r="F17" s="201" t="s">
        <v>416</v>
      </c>
      <c r="G17" s="238">
        <v>36.049999999999997</v>
      </c>
      <c r="H17" s="198" t="s">
        <v>162</v>
      </c>
    </row>
    <row r="18" spans="1:8" ht="17.25" customHeight="1">
      <c r="A18" s="204" t="s">
        <v>473</v>
      </c>
      <c r="B18" s="15" t="s">
        <v>43</v>
      </c>
      <c r="C18" s="3" t="s">
        <v>495</v>
      </c>
      <c r="D18" s="38">
        <v>39119</v>
      </c>
      <c r="E18" s="266" t="s">
        <v>392</v>
      </c>
      <c r="F18" s="273" t="s">
        <v>391</v>
      </c>
      <c r="G18" s="238">
        <v>36.07</v>
      </c>
      <c r="H18" s="198" t="s">
        <v>162</v>
      </c>
    </row>
    <row r="19" spans="1:8" ht="17.25" customHeight="1">
      <c r="A19" s="204" t="s">
        <v>472</v>
      </c>
      <c r="B19" s="16" t="s">
        <v>482</v>
      </c>
      <c r="C19" s="17" t="s">
        <v>481</v>
      </c>
      <c r="D19" s="18">
        <v>39764</v>
      </c>
      <c r="E19" s="18" t="s">
        <v>11</v>
      </c>
      <c r="F19" s="255" t="s">
        <v>416</v>
      </c>
      <c r="G19" s="238">
        <v>37.020000000000003</v>
      </c>
      <c r="H19" s="198" t="s">
        <v>162</v>
      </c>
    </row>
    <row r="20" spans="1:8" ht="17.25" customHeight="1">
      <c r="A20" s="204" t="s">
        <v>471</v>
      </c>
      <c r="B20" s="2" t="s">
        <v>382</v>
      </c>
      <c r="C20" s="254" t="s">
        <v>381</v>
      </c>
      <c r="D20" s="1">
        <v>38345</v>
      </c>
      <c r="E20" s="18" t="s">
        <v>11</v>
      </c>
      <c r="F20" s="255" t="s">
        <v>13</v>
      </c>
      <c r="G20" s="238">
        <v>38.5</v>
      </c>
      <c r="H20" s="198" t="s">
        <v>162</v>
      </c>
    </row>
    <row r="21" spans="1:8" ht="17.25" customHeight="1">
      <c r="A21" s="204" t="s">
        <v>0</v>
      </c>
      <c r="B21" s="16" t="s">
        <v>378</v>
      </c>
      <c r="C21" s="17" t="s">
        <v>377</v>
      </c>
      <c r="D21" s="18">
        <v>38148</v>
      </c>
      <c r="E21" s="18" t="s">
        <v>11</v>
      </c>
      <c r="F21" s="255" t="s">
        <v>39</v>
      </c>
      <c r="G21" s="282">
        <v>28.19</v>
      </c>
      <c r="H21" s="198" t="s">
        <v>526</v>
      </c>
    </row>
    <row r="22" spans="1:8" ht="17.25" customHeight="1">
      <c r="A22" s="204" t="s">
        <v>0</v>
      </c>
      <c r="B22" s="2" t="s">
        <v>46</v>
      </c>
      <c r="C22" s="254" t="s">
        <v>367</v>
      </c>
      <c r="D22" s="1" t="s">
        <v>366</v>
      </c>
      <c r="E22" s="198" t="s">
        <v>278</v>
      </c>
      <c r="F22" s="201" t="s">
        <v>277</v>
      </c>
      <c r="G22" s="238">
        <v>29.34</v>
      </c>
      <c r="H22" s="198" t="str">
        <f>IF(ISBLANK(G22),"",IF(G22&lt;=22.74,"KSM",IF(G22&lt;=23.64,"I A",IF(G22&lt;=24.84,"II A",IF(G22&lt;=26.64,"III A",IF(G22&lt;=28.34,"I JA",IF(G22&lt;=29.84,"II JA",IF(G22&lt;=31.24,"III JA"))))))))</f>
        <v>II JA</v>
      </c>
    </row>
    <row r="23" spans="1:8" ht="17.25" customHeight="1">
      <c r="A23" s="204" t="s">
        <v>0</v>
      </c>
      <c r="B23" s="2" t="s">
        <v>405</v>
      </c>
      <c r="C23" s="254" t="s">
        <v>404</v>
      </c>
      <c r="D23" s="1">
        <v>39632</v>
      </c>
      <c r="E23" s="198" t="s">
        <v>11</v>
      </c>
      <c r="F23" s="201" t="s">
        <v>10</v>
      </c>
      <c r="G23" s="238">
        <v>34.04</v>
      </c>
      <c r="H23" s="198" t="s">
        <v>162</v>
      </c>
    </row>
    <row r="24" spans="1:8" ht="17.25" customHeight="1">
      <c r="A24" s="204" t="s">
        <v>0</v>
      </c>
      <c r="B24" s="16" t="s">
        <v>43</v>
      </c>
      <c r="C24" s="17" t="s">
        <v>477</v>
      </c>
      <c r="D24" s="18">
        <v>38293</v>
      </c>
      <c r="E24" s="18" t="s">
        <v>11</v>
      </c>
      <c r="F24" s="255" t="s">
        <v>13</v>
      </c>
      <c r="G24" s="238">
        <v>35.85</v>
      </c>
      <c r="H24" s="198" t="s">
        <v>162</v>
      </c>
    </row>
    <row r="25" spans="1:8" ht="17.25" customHeight="1">
      <c r="A25" s="204" t="s">
        <v>0</v>
      </c>
      <c r="B25" s="4" t="s">
        <v>352</v>
      </c>
      <c r="C25" s="5" t="s">
        <v>351</v>
      </c>
      <c r="D25" s="29">
        <v>39952</v>
      </c>
      <c r="E25" s="29" t="s">
        <v>11</v>
      </c>
      <c r="F25" s="37" t="s">
        <v>10</v>
      </c>
      <c r="G25" s="238">
        <v>38.369999999999997</v>
      </c>
      <c r="H25" s="198" t="s">
        <v>162</v>
      </c>
    </row>
    <row r="26" spans="1:8" ht="17.25" customHeight="1">
      <c r="A26" s="204"/>
      <c r="B26" s="16" t="s">
        <v>46</v>
      </c>
      <c r="C26" s="17" t="s">
        <v>483</v>
      </c>
      <c r="D26" s="18">
        <v>38593</v>
      </c>
      <c r="E26" s="18" t="s">
        <v>11</v>
      </c>
      <c r="F26" s="255" t="s">
        <v>416</v>
      </c>
      <c r="G26" s="238" t="s">
        <v>90</v>
      </c>
      <c r="H26" s="198"/>
    </row>
    <row r="27" spans="1:8" ht="17.25" customHeight="1">
      <c r="A27" s="204" t="s">
        <v>0</v>
      </c>
      <c r="B27" s="15" t="s">
        <v>55</v>
      </c>
      <c r="C27" s="3" t="s">
        <v>476</v>
      </c>
      <c r="D27" s="38">
        <v>38150</v>
      </c>
      <c r="E27" s="266" t="s">
        <v>17</v>
      </c>
      <c r="F27" s="273" t="s">
        <v>40</v>
      </c>
      <c r="G27" s="238" t="s">
        <v>90</v>
      </c>
      <c r="H27" s="198"/>
    </row>
  </sheetData>
  <mergeCells count="1">
    <mergeCell ref="A2:B2"/>
  </mergeCells>
  <printOptions horizontalCentered="1"/>
  <pageMargins left="0.39370078740157499" right="0" top="0.78740157480314998" bottom="0.39370078740157499" header="0.39370078740157499" footer="0.39370078740157499"/>
  <pageSetup paperSize="9" scale="9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5"/>
  <sheetViews>
    <sheetView zoomScale="110" zoomScaleNormal="110" workbookViewId="0">
      <selection activeCell="C30" sqref="C30"/>
    </sheetView>
  </sheetViews>
  <sheetFormatPr defaultRowHeight="12.75"/>
  <cols>
    <col min="1" max="1" width="5.7109375" style="283" customWidth="1"/>
    <col min="2" max="2" width="11.140625" style="283" customWidth="1"/>
    <col min="3" max="3" width="14.5703125" style="283" customWidth="1"/>
    <col min="4" max="4" width="10.7109375" style="287" customWidth="1"/>
    <col min="5" max="5" width="12.28515625" style="286" customWidth="1"/>
    <col min="6" max="6" width="25.7109375" style="285" customWidth="1"/>
    <col min="7" max="7" width="9.140625" style="284"/>
    <col min="8" max="8" width="5.28515625" style="284" bestFit="1" customWidth="1"/>
    <col min="9" max="9" width="3.7109375" style="283" bestFit="1" customWidth="1"/>
    <col min="10" max="16384" width="9.140625" style="283"/>
  </cols>
  <sheetData>
    <row r="1" spans="1:9" s="9" customFormat="1" ht="18.75">
      <c r="A1" s="21" t="s">
        <v>80</v>
      </c>
      <c r="B1" s="14"/>
      <c r="C1" s="14"/>
      <c r="D1" s="251"/>
      <c r="E1" s="299"/>
    </row>
    <row r="2" spans="1:9" s="9" customFormat="1" ht="15">
      <c r="A2" s="305">
        <v>42819</v>
      </c>
      <c r="B2" s="305"/>
      <c r="C2" s="14"/>
      <c r="D2" s="251"/>
      <c r="E2" s="298" t="s">
        <v>38</v>
      </c>
    </row>
    <row r="3" spans="1:9" s="23" customFormat="1">
      <c r="D3" s="258"/>
      <c r="E3" s="36"/>
    </row>
    <row r="4" spans="1:9" s="9" customFormat="1" ht="18.75">
      <c r="A4" s="14"/>
      <c r="B4" s="210" t="s">
        <v>525</v>
      </c>
      <c r="D4" s="251"/>
      <c r="E4" s="293" t="s">
        <v>264</v>
      </c>
      <c r="F4" s="10" t="s">
        <v>265</v>
      </c>
    </row>
    <row r="5" spans="1:9" s="228" customFormat="1">
      <c r="B5" s="231"/>
      <c r="D5" s="195"/>
      <c r="E5" s="297"/>
      <c r="F5" s="230"/>
    </row>
    <row r="6" spans="1:9" s="195" customFormat="1">
      <c r="A6" s="225" t="s">
        <v>71</v>
      </c>
      <c r="B6" s="227" t="s">
        <v>37</v>
      </c>
      <c r="C6" s="226" t="s">
        <v>36</v>
      </c>
      <c r="D6" s="225" t="s">
        <v>340</v>
      </c>
      <c r="E6" s="296" t="s">
        <v>35</v>
      </c>
      <c r="F6" s="225" t="s">
        <v>34</v>
      </c>
      <c r="G6" s="224" t="s">
        <v>339</v>
      </c>
      <c r="H6" s="222" t="s">
        <v>33</v>
      </c>
    </row>
    <row r="7" spans="1:9" ht="18" customHeight="1">
      <c r="A7" s="294">
        <v>1</v>
      </c>
      <c r="B7" s="16" t="s">
        <v>274</v>
      </c>
      <c r="C7" s="17" t="s">
        <v>524</v>
      </c>
      <c r="D7" s="18">
        <v>37823</v>
      </c>
      <c r="E7" s="289" t="s">
        <v>11</v>
      </c>
      <c r="F7" s="40" t="s">
        <v>487</v>
      </c>
      <c r="G7" s="288">
        <v>1.3922453703703703E-3</v>
      </c>
      <c r="H7" s="198" t="str">
        <f t="shared" ref="H7:H14" si="0">IF(ISBLANK(G7),"",IF(G7&lt;=0.00109375,"KSM",IF(G7&lt;=0.00115162037037037,"I A",IF(G7&lt;=0.00124421296296296,"II A",IF(G7&lt;=0.0013599537037037,"III A",IF(G7&lt;=0.00148726851851852,"I JA",IF(G7&lt;=0.00160300925925926,"II JA",IF(G7&lt;=0.00169560185185185,"III JA"))))))))</f>
        <v>I JA</v>
      </c>
      <c r="I7" s="205" t="s">
        <v>0</v>
      </c>
    </row>
    <row r="8" spans="1:9" ht="18" customHeight="1">
      <c r="A8" s="294">
        <v>2</v>
      </c>
      <c r="B8" s="16" t="s">
        <v>523</v>
      </c>
      <c r="C8" s="17" t="s">
        <v>315</v>
      </c>
      <c r="D8" s="18" t="s">
        <v>522</v>
      </c>
      <c r="E8" s="41" t="s">
        <v>278</v>
      </c>
      <c r="F8" s="28" t="s">
        <v>277</v>
      </c>
      <c r="G8" s="288">
        <v>1.4302083333333335E-3</v>
      </c>
      <c r="H8" s="198" t="str">
        <f t="shared" si="0"/>
        <v>I JA</v>
      </c>
    </row>
    <row r="9" spans="1:9" ht="18" customHeight="1">
      <c r="A9" s="294">
        <v>3</v>
      </c>
      <c r="B9" s="291" t="s">
        <v>4</v>
      </c>
      <c r="C9" s="290" t="s">
        <v>521</v>
      </c>
      <c r="D9" s="38">
        <v>38072</v>
      </c>
      <c r="E9" s="289" t="s">
        <v>11</v>
      </c>
      <c r="F9" s="40" t="s">
        <v>487</v>
      </c>
      <c r="G9" s="288">
        <v>1.4418981481481481E-3</v>
      </c>
      <c r="H9" s="198" t="str">
        <f t="shared" si="0"/>
        <v>I JA</v>
      </c>
    </row>
    <row r="10" spans="1:9" ht="18" customHeight="1">
      <c r="A10" s="294">
        <v>4</v>
      </c>
      <c r="B10" s="291" t="s">
        <v>85</v>
      </c>
      <c r="C10" s="290" t="s">
        <v>520</v>
      </c>
      <c r="D10" s="38">
        <v>38908</v>
      </c>
      <c r="E10" s="41" t="s">
        <v>392</v>
      </c>
      <c r="F10" s="28" t="s">
        <v>391</v>
      </c>
      <c r="G10" s="288">
        <v>1.4471064814814815E-3</v>
      </c>
      <c r="H10" s="198" t="str">
        <f t="shared" si="0"/>
        <v>I JA</v>
      </c>
      <c r="I10" s="295"/>
    </row>
    <row r="11" spans="1:9" ht="18" customHeight="1">
      <c r="A11" s="294">
        <v>5</v>
      </c>
      <c r="B11" s="291" t="s">
        <v>519</v>
      </c>
      <c r="C11" s="290" t="s">
        <v>518</v>
      </c>
      <c r="D11" s="38">
        <v>38367</v>
      </c>
      <c r="E11" s="289" t="s">
        <v>70</v>
      </c>
      <c r="F11" s="40" t="s">
        <v>69</v>
      </c>
      <c r="G11" s="288">
        <v>1.4626157407407409E-3</v>
      </c>
      <c r="H11" s="198" t="str">
        <f t="shared" si="0"/>
        <v>I JA</v>
      </c>
    </row>
    <row r="12" spans="1:9" ht="18" customHeight="1">
      <c r="A12" s="294">
        <v>6</v>
      </c>
      <c r="B12" s="16" t="s">
        <v>446</v>
      </c>
      <c r="C12" s="17" t="s">
        <v>445</v>
      </c>
      <c r="D12" s="18">
        <v>39063</v>
      </c>
      <c r="E12" s="18" t="s">
        <v>11</v>
      </c>
      <c r="F12" s="28" t="s">
        <v>13</v>
      </c>
      <c r="G12" s="288">
        <v>1.5615740740740744E-3</v>
      </c>
      <c r="H12" s="198" t="str">
        <f t="shared" si="0"/>
        <v>II JA</v>
      </c>
    </row>
    <row r="13" spans="1:9" ht="18" customHeight="1">
      <c r="A13" s="294">
        <v>7</v>
      </c>
      <c r="B13" s="291" t="s">
        <v>517</v>
      </c>
      <c r="C13" s="290" t="s">
        <v>516</v>
      </c>
      <c r="D13" s="38">
        <v>38314</v>
      </c>
      <c r="E13" s="289" t="s">
        <v>9</v>
      </c>
      <c r="F13" s="40" t="s">
        <v>5</v>
      </c>
      <c r="G13" s="288">
        <v>1.5679398148148145E-3</v>
      </c>
      <c r="H13" s="198" t="str">
        <f t="shared" si="0"/>
        <v>II JA</v>
      </c>
      <c r="I13" s="205" t="s">
        <v>0</v>
      </c>
    </row>
    <row r="14" spans="1:9" ht="18" customHeight="1">
      <c r="A14" s="294">
        <v>8</v>
      </c>
      <c r="B14" s="2" t="s">
        <v>515</v>
      </c>
      <c r="C14" s="30" t="s">
        <v>514</v>
      </c>
      <c r="D14" s="183" t="s">
        <v>513</v>
      </c>
      <c r="E14" s="289" t="s">
        <v>11</v>
      </c>
      <c r="F14" s="40" t="s">
        <v>487</v>
      </c>
      <c r="G14" s="288">
        <v>1.6103009259259256E-3</v>
      </c>
      <c r="H14" s="198" t="str">
        <f t="shared" si="0"/>
        <v>III JA</v>
      </c>
      <c r="I14" s="205" t="s">
        <v>0</v>
      </c>
    </row>
    <row r="15" spans="1:9" ht="18" customHeight="1">
      <c r="A15" s="294"/>
      <c r="B15" s="16" t="s">
        <v>512</v>
      </c>
      <c r="C15" s="17" t="s">
        <v>511</v>
      </c>
      <c r="D15" s="182">
        <v>38633</v>
      </c>
      <c r="E15" s="41" t="s">
        <v>11</v>
      </c>
      <c r="F15" s="28" t="s">
        <v>487</v>
      </c>
      <c r="G15" s="288" t="s">
        <v>90</v>
      </c>
      <c r="H15" s="198"/>
    </row>
    <row r="16" spans="1:9" ht="14.25">
      <c r="D16" s="283"/>
      <c r="E16" s="293" t="s">
        <v>261</v>
      </c>
      <c r="F16" s="10" t="s">
        <v>265</v>
      </c>
      <c r="G16" s="283"/>
      <c r="H16" s="283"/>
    </row>
    <row r="17" spans="1:8" ht="18" customHeight="1">
      <c r="A17" s="266">
        <v>1</v>
      </c>
      <c r="B17" s="291" t="s">
        <v>298</v>
      </c>
      <c r="C17" s="290" t="s">
        <v>510</v>
      </c>
      <c r="D17" s="38">
        <v>38404</v>
      </c>
      <c r="E17" s="289" t="s">
        <v>11</v>
      </c>
      <c r="F17" s="40" t="s">
        <v>323</v>
      </c>
      <c r="G17" s="288">
        <v>1.3009259259259259E-3</v>
      </c>
      <c r="H17" s="198" t="str">
        <f t="shared" ref="H17:H24" si="1">IF(ISBLANK(G17),"",IF(G17&lt;=0.00109375,"KSM",IF(G17&lt;=0.00115162037037037,"I A",IF(G17&lt;=0.00124421296296296,"II A",IF(G17&lt;=0.0013599537037037,"III A",IF(G17&lt;=0.00148726851851852,"I JA",IF(G17&lt;=0.00160300925925926,"II JA",IF(G17&lt;=0.00169560185185185,"III JA"))))))))</f>
        <v>III A</v>
      </c>
    </row>
    <row r="18" spans="1:8" ht="18" customHeight="1">
      <c r="A18" s="266">
        <v>2</v>
      </c>
      <c r="B18" s="291" t="s">
        <v>509</v>
      </c>
      <c r="C18" s="290" t="s">
        <v>321</v>
      </c>
      <c r="D18" s="292" t="s">
        <v>508</v>
      </c>
      <c r="E18" s="289" t="s">
        <v>62</v>
      </c>
      <c r="F18" s="40" t="s">
        <v>63</v>
      </c>
      <c r="G18" s="288">
        <v>1.3144675925925926E-3</v>
      </c>
      <c r="H18" s="198" t="str">
        <f t="shared" si="1"/>
        <v>III A</v>
      </c>
    </row>
    <row r="19" spans="1:8" ht="18" customHeight="1">
      <c r="A19" s="266">
        <v>3</v>
      </c>
      <c r="B19" s="207" t="s">
        <v>19</v>
      </c>
      <c r="C19" s="206" t="s">
        <v>507</v>
      </c>
      <c r="D19" s="18">
        <v>38006</v>
      </c>
      <c r="E19" s="41" t="s">
        <v>11</v>
      </c>
      <c r="F19" s="28" t="s">
        <v>487</v>
      </c>
      <c r="G19" s="288">
        <v>1.3224537037037035E-3</v>
      </c>
      <c r="H19" s="198" t="str">
        <f t="shared" si="1"/>
        <v>III A</v>
      </c>
    </row>
    <row r="20" spans="1:8" ht="18" customHeight="1">
      <c r="A20" s="266">
        <v>4</v>
      </c>
      <c r="B20" s="291" t="s">
        <v>4</v>
      </c>
      <c r="C20" s="290" t="s">
        <v>506</v>
      </c>
      <c r="D20" s="38">
        <v>38246</v>
      </c>
      <c r="E20" s="289" t="s">
        <v>11</v>
      </c>
      <c r="F20" s="40" t="s">
        <v>487</v>
      </c>
      <c r="G20" s="288">
        <v>1.3704861111111112E-3</v>
      </c>
      <c r="H20" s="198" t="str">
        <f t="shared" si="1"/>
        <v>I JA</v>
      </c>
    </row>
    <row r="21" spans="1:8" ht="18" customHeight="1">
      <c r="A21" s="266">
        <v>5</v>
      </c>
      <c r="B21" s="291" t="s">
        <v>505</v>
      </c>
      <c r="C21" s="290" t="s">
        <v>504</v>
      </c>
      <c r="D21" s="38" t="s">
        <v>503</v>
      </c>
      <c r="E21" s="289" t="s">
        <v>9</v>
      </c>
      <c r="F21" s="40" t="s">
        <v>64</v>
      </c>
      <c r="G21" s="288">
        <v>1.3726851851851851E-3</v>
      </c>
      <c r="H21" s="198" t="str">
        <f t="shared" si="1"/>
        <v>I JA</v>
      </c>
    </row>
    <row r="22" spans="1:8" ht="18" customHeight="1">
      <c r="A22" s="266">
        <v>6</v>
      </c>
      <c r="B22" s="291" t="s">
        <v>423</v>
      </c>
      <c r="C22" s="290" t="s">
        <v>502</v>
      </c>
      <c r="D22" s="38">
        <v>38020</v>
      </c>
      <c r="E22" s="289" t="s">
        <v>11</v>
      </c>
      <c r="F22" s="40" t="s">
        <v>487</v>
      </c>
      <c r="G22" s="288">
        <v>1.386226851851852E-3</v>
      </c>
      <c r="H22" s="198" t="str">
        <f t="shared" si="1"/>
        <v>I JA</v>
      </c>
    </row>
    <row r="23" spans="1:8" ht="18" customHeight="1">
      <c r="A23" s="266">
        <v>7</v>
      </c>
      <c r="B23" s="291" t="s">
        <v>501</v>
      </c>
      <c r="C23" s="290" t="s">
        <v>500</v>
      </c>
      <c r="D23" s="38">
        <v>38174</v>
      </c>
      <c r="E23" s="289" t="s">
        <v>32</v>
      </c>
      <c r="F23" s="40" t="s">
        <v>31</v>
      </c>
      <c r="G23" s="288">
        <v>1.4083333333333335E-3</v>
      </c>
      <c r="H23" s="198" t="str">
        <f t="shared" si="1"/>
        <v>I JA</v>
      </c>
    </row>
    <row r="24" spans="1:8" ht="17.25" customHeight="1">
      <c r="A24" s="266">
        <v>8</v>
      </c>
      <c r="B24" s="2" t="s">
        <v>322</v>
      </c>
      <c r="C24" s="30" t="s">
        <v>499</v>
      </c>
      <c r="D24" s="183" t="s">
        <v>498</v>
      </c>
      <c r="E24" s="20" t="s">
        <v>30</v>
      </c>
      <c r="F24" s="19" t="s">
        <v>29</v>
      </c>
      <c r="G24" s="288">
        <v>1.4754629629629629E-3</v>
      </c>
      <c r="H24" s="198" t="str">
        <f t="shared" si="1"/>
        <v>I JA</v>
      </c>
    </row>
    <row r="25" spans="1:8" ht="18" customHeight="1">
      <c r="A25" s="266"/>
      <c r="B25" s="291" t="s">
        <v>26</v>
      </c>
      <c r="C25" s="290" t="s">
        <v>497</v>
      </c>
      <c r="D25" s="38">
        <v>38054</v>
      </c>
      <c r="E25" s="289" t="s">
        <v>11</v>
      </c>
      <c r="F25" s="40" t="s">
        <v>487</v>
      </c>
      <c r="G25" s="288" t="s">
        <v>90</v>
      </c>
      <c r="H25" s="198"/>
    </row>
  </sheetData>
  <mergeCells count="1">
    <mergeCell ref="A2:B2"/>
  </mergeCells>
  <printOptions horizontalCentered="1"/>
  <pageMargins left="0.39370078740157483" right="0.39370078740157483" top="0.15748031496062992" bottom="0.19685039370078741" header="0.15748031496062992" footer="0.19685039370078741"/>
  <pageSetup paperSize="9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4"/>
  <sheetViews>
    <sheetView zoomScale="110" zoomScaleNormal="110" workbookViewId="0">
      <selection activeCell="O27" sqref="O27"/>
    </sheetView>
  </sheetViews>
  <sheetFormatPr defaultRowHeight="12.75"/>
  <cols>
    <col min="1" max="1" width="5.7109375" style="283" customWidth="1"/>
    <col min="2" max="2" width="11.140625" style="283" customWidth="1"/>
    <col min="3" max="3" width="14.5703125" style="283" customWidth="1"/>
    <col min="4" max="4" width="10.7109375" style="287" customWidth="1"/>
    <col min="5" max="5" width="12.28515625" style="286" customWidth="1"/>
    <col min="6" max="6" width="25.7109375" style="285" customWidth="1"/>
    <col min="7" max="7" width="9.140625" style="284"/>
    <col min="8" max="8" width="5.28515625" style="284" bestFit="1" customWidth="1"/>
    <col min="9" max="9" width="3.7109375" style="283" bestFit="1" customWidth="1"/>
    <col min="10" max="16384" width="9.140625" style="283"/>
  </cols>
  <sheetData>
    <row r="1" spans="1:9" s="9" customFormat="1" ht="18.75">
      <c r="A1" s="21" t="s">
        <v>80</v>
      </c>
      <c r="B1" s="14"/>
      <c r="C1" s="14"/>
      <c r="D1" s="251"/>
      <c r="E1" s="299"/>
    </row>
    <row r="2" spans="1:9" s="9" customFormat="1" ht="15">
      <c r="A2" s="305">
        <v>42819</v>
      </c>
      <c r="B2" s="305"/>
      <c r="C2" s="14"/>
      <c r="D2" s="251"/>
      <c r="E2" s="298" t="s">
        <v>38</v>
      </c>
    </row>
    <row r="3" spans="1:9" s="23" customFormat="1">
      <c r="D3" s="258"/>
      <c r="E3" s="36"/>
    </row>
    <row r="4" spans="1:9" s="9" customFormat="1" ht="18.75">
      <c r="A4" s="14"/>
      <c r="B4" s="210" t="s">
        <v>525</v>
      </c>
      <c r="D4" s="251"/>
      <c r="E4" s="293"/>
      <c r="F4" s="10"/>
    </row>
    <row r="5" spans="1:9" s="228" customFormat="1">
      <c r="B5" s="231"/>
      <c r="D5" s="195"/>
      <c r="E5" s="297"/>
      <c r="F5" s="230"/>
    </row>
    <row r="6" spans="1:9" s="195" customFormat="1" ht="17.25" customHeight="1">
      <c r="A6" s="225" t="s">
        <v>112</v>
      </c>
      <c r="B6" s="227" t="s">
        <v>37</v>
      </c>
      <c r="C6" s="226" t="s">
        <v>36</v>
      </c>
      <c r="D6" s="225" t="s">
        <v>340</v>
      </c>
      <c r="E6" s="296" t="s">
        <v>35</v>
      </c>
      <c r="F6" s="225" t="s">
        <v>34</v>
      </c>
      <c r="G6" s="224" t="s">
        <v>339</v>
      </c>
      <c r="H6" s="222" t="s">
        <v>33</v>
      </c>
    </row>
    <row r="7" spans="1:9" ht="18" customHeight="1">
      <c r="A7" s="294">
        <v>1</v>
      </c>
      <c r="B7" s="291" t="s">
        <v>298</v>
      </c>
      <c r="C7" s="290" t="s">
        <v>510</v>
      </c>
      <c r="D7" s="38">
        <v>38404</v>
      </c>
      <c r="E7" s="289" t="s">
        <v>11</v>
      </c>
      <c r="F7" s="40" t="s">
        <v>323</v>
      </c>
      <c r="G7" s="288">
        <v>1.3009259259259259E-3</v>
      </c>
      <c r="H7" s="198" t="str">
        <f t="shared" ref="H7:H19" si="0">IF(ISBLANK(G7),"",IF(G7&lt;=0.00109375,"KSM",IF(G7&lt;=0.00115162037037037,"I A",IF(G7&lt;=0.00124421296296296,"II A",IF(G7&lt;=0.0013599537037037,"III A",IF(G7&lt;=0.00148726851851852,"I JA",IF(G7&lt;=0.00160300925925926,"II JA",IF(G7&lt;=0.00169560185185185,"III JA"))))))))</f>
        <v>III A</v>
      </c>
    </row>
    <row r="8" spans="1:9" ht="18" customHeight="1">
      <c r="A8" s="294">
        <v>2</v>
      </c>
      <c r="B8" s="291" t="s">
        <v>509</v>
      </c>
      <c r="C8" s="290" t="s">
        <v>321</v>
      </c>
      <c r="D8" s="38" t="s">
        <v>508</v>
      </c>
      <c r="E8" s="289" t="s">
        <v>62</v>
      </c>
      <c r="F8" s="40" t="s">
        <v>63</v>
      </c>
      <c r="G8" s="288">
        <v>1.3144675925925926E-3</v>
      </c>
      <c r="H8" s="198" t="str">
        <f t="shared" si="0"/>
        <v>III A</v>
      </c>
    </row>
    <row r="9" spans="1:9" ht="18" customHeight="1">
      <c r="A9" s="294">
        <v>3</v>
      </c>
      <c r="B9" s="207" t="s">
        <v>19</v>
      </c>
      <c r="C9" s="206" t="s">
        <v>507</v>
      </c>
      <c r="D9" s="18">
        <v>38006</v>
      </c>
      <c r="E9" s="41" t="s">
        <v>11</v>
      </c>
      <c r="F9" s="28" t="s">
        <v>487</v>
      </c>
      <c r="G9" s="288">
        <v>1.3224537037037035E-3</v>
      </c>
      <c r="H9" s="198" t="str">
        <f t="shared" si="0"/>
        <v>III A</v>
      </c>
    </row>
    <row r="10" spans="1:9" ht="18" customHeight="1">
      <c r="A10" s="294">
        <v>4</v>
      </c>
      <c r="B10" s="291" t="s">
        <v>4</v>
      </c>
      <c r="C10" s="290" t="s">
        <v>506</v>
      </c>
      <c r="D10" s="38">
        <v>38246</v>
      </c>
      <c r="E10" s="289" t="s">
        <v>11</v>
      </c>
      <c r="F10" s="40" t="s">
        <v>487</v>
      </c>
      <c r="G10" s="288">
        <v>1.3704861111111112E-3</v>
      </c>
      <c r="H10" s="198" t="str">
        <f t="shared" si="0"/>
        <v>I JA</v>
      </c>
      <c r="I10" s="295"/>
    </row>
    <row r="11" spans="1:9" ht="18" customHeight="1">
      <c r="A11" s="294">
        <v>5</v>
      </c>
      <c r="B11" s="291" t="s">
        <v>505</v>
      </c>
      <c r="C11" s="290" t="s">
        <v>504</v>
      </c>
      <c r="D11" s="38" t="s">
        <v>503</v>
      </c>
      <c r="E11" s="289" t="s">
        <v>9</v>
      </c>
      <c r="F11" s="40" t="s">
        <v>64</v>
      </c>
      <c r="G11" s="288">
        <v>1.3726851851851851E-3</v>
      </c>
      <c r="H11" s="198" t="str">
        <f t="shared" si="0"/>
        <v>I JA</v>
      </c>
    </row>
    <row r="12" spans="1:9" ht="18" customHeight="1">
      <c r="A12" s="294">
        <v>6</v>
      </c>
      <c r="B12" s="291" t="s">
        <v>423</v>
      </c>
      <c r="C12" s="290" t="s">
        <v>502</v>
      </c>
      <c r="D12" s="38">
        <v>38020</v>
      </c>
      <c r="E12" s="289" t="s">
        <v>11</v>
      </c>
      <c r="F12" s="40" t="s">
        <v>487</v>
      </c>
      <c r="G12" s="288">
        <v>1.386226851851852E-3</v>
      </c>
      <c r="H12" s="198" t="str">
        <f t="shared" si="0"/>
        <v>I JA</v>
      </c>
    </row>
    <row r="13" spans="1:9" ht="18" customHeight="1">
      <c r="A13" s="294">
        <v>7</v>
      </c>
      <c r="B13" s="291" t="s">
        <v>501</v>
      </c>
      <c r="C13" s="290" t="s">
        <v>500</v>
      </c>
      <c r="D13" s="38">
        <v>38174</v>
      </c>
      <c r="E13" s="289" t="s">
        <v>32</v>
      </c>
      <c r="F13" s="40" t="s">
        <v>31</v>
      </c>
      <c r="G13" s="288">
        <v>1.4083333333333335E-3</v>
      </c>
      <c r="H13" s="198" t="str">
        <f t="shared" si="0"/>
        <v>I JA</v>
      </c>
    </row>
    <row r="14" spans="1:9" ht="18" customHeight="1">
      <c r="A14" s="294">
        <v>8</v>
      </c>
      <c r="B14" s="16" t="s">
        <v>523</v>
      </c>
      <c r="C14" s="17" t="s">
        <v>315</v>
      </c>
      <c r="D14" s="182" t="s">
        <v>522</v>
      </c>
      <c r="E14" s="41" t="s">
        <v>278</v>
      </c>
      <c r="F14" s="28" t="s">
        <v>277</v>
      </c>
      <c r="G14" s="288">
        <v>1.4302083333333335E-3</v>
      </c>
      <c r="H14" s="198" t="str">
        <f t="shared" si="0"/>
        <v>I JA</v>
      </c>
    </row>
    <row r="15" spans="1:9" ht="18" customHeight="1">
      <c r="A15" s="294">
        <v>9</v>
      </c>
      <c r="B15" s="291" t="s">
        <v>4</v>
      </c>
      <c r="C15" s="290" t="s">
        <v>521</v>
      </c>
      <c r="D15" s="38">
        <v>38072</v>
      </c>
      <c r="E15" s="289" t="s">
        <v>11</v>
      </c>
      <c r="F15" s="40" t="s">
        <v>487</v>
      </c>
      <c r="G15" s="288">
        <v>1.4418981481481481E-3</v>
      </c>
      <c r="H15" s="198" t="str">
        <f t="shared" si="0"/>
        <v>I JA</v>
      </c>
    </row>
    <row r="16" spans="1:9" ht="18" customHeight="1">
      <c r="A16" s="294">
        <v>10</v>
      </c>
      <c r="B16" s="291" t="s">
        <v>85</v>
      </c>
      <c r="C16" s="290" t="s">
        <v>520</v>
      </c>
      <c r="D16" s="292">
        <v>38908</v>
      </c>
      <c r="E16" s="41" t="s">
        <v>392</v>
      </c>
      <c r="F16" s="28" t="s">
        <v>391</v>
      </c>
      <c r="G16" s="288">
        <v>1.4471064814814815E-3</v>
      </c>
      <c r="H16" s="198" t="str">
        <f t="shared" si="0"/>
        <v>I JA</v>
      </c>
    </row>
    <row r="17" spans="1:8" ht="18" customHeight="1">
      <c r="A17" s="294">
        <v>11</v>
      </c>
      <c r="B17" s="291" t="s">
        <v>519</v>
      </c>
      <c r="C17" s="290" t="s">
        <v>518</v>
      </c>
      <c r="D17" s="38">
        <v>38367</v>
      </c>
      <c r="E17" s="289" t="s">
        <v>70</v>
      </c>
      <c r="F17" s="40" t="s">
        <v>69</v>
      </c>
      <c r="G17" s="288">
        <v>1.4626157407407409E-3</v>
      </c>
      <c r="H17" s="198" t="str">
        <f t="shared" si="0"/>
        <v>I JA</v>
      </c>
    </row>
    <row r="18" spans="1:8" ht="18" customHeight="1">
      <c r="A18" s="294">
        <v>12</v>
      </c>
      <c r="B18" s="2" t="s">
        <v>322</v>
      </c>
      <c r="C18" s="30" t="s">
        <v>499</v>
      </c>
      <c r="D18" s="183" t="s">
        <v>498</v>
      </c>
      <c r="E18" s="20" t="s">
        <v>30</v>
      </c>
      <c r="F18" s="19" t="s">
        <v>29</v>
      </c>
      <c r="G18" s="288">
        <v>1.4754629629629629E-3</v>
      </c>
      <c r="H18" s="198" t="str">
        <f t="shared" si="0"/>
        <v>I JA</v>
      </c>
    </row>
    <row r="19" spans="1:8" ht="18" customHeight="1">
      <c r="A19" s="294">
        <v>13</v>
      </c>
      <c r="B19" s="16" t="s">
        <v>446</v>
      </c>
      <c r="C19" s="17" t="s">
        <v>445</v>
      </c>
      <c r="D19" s="18">
        <v>39063</v>
      </c>
      <c r="E19" s="18" t="s">
        <v>11</v>
      </c>
      <c r="F19" s="28" t="s">
        <v>13</v>
      </c>
      <c r="G19" s="288">
        <v>1.5615740740740744E-3</v>
      </c>
      <c r="H19" s="198" t="str">
        <f t="shared" si="0"/>
        <v>II JA</v>
      </c>
    </row>
    <row r="20" spans="1:8" ht="18" customHeight="1">
      <c r="A20" s="294" t="s">
        <v>0</v>
      </c>
      <c r="B20" s="16" t="s">
        <v>274</v>
      </c>
      <c r="C20" s="17" t="s">
        <v>524</v>
      </c>
      <c r="D20" s="18">
        <v>37823</v>
      </c>
      <c r="E20" s="289" t="s">
        <v>11</v>
      </c>
      <c r="F20" s="40" t="s">
        <v>487</v>
      </c>
      <c r="G20" s="288">
        <v>1.3922453703703703E-3</v>
      </c>
      <c r="H20" s="199" t="s">
        <v>526</v>
      </c>
    </row>
    <row r="21" spans="1:8" ht="18" customHeight="1">
      <c r="A21" s="294" t="s">
        <v>0</v>
      </c>
      <c r="B21" s="291" t="s">
        <v>517</v>
      </c>
      <c r="C21" s="290" t="s">
        <v>516</v>
      </c>
      <c r="D21" s="38">
        <v>38314</v>
      </c>
      <c r="E21" s="289" t="s">
        <v>9</v>
      </c>
      <c r="F21" s="40" t="s">
        <v>5</v>
      </c>
      <c r="G21" s="288">
        <v>1.5679398148148145E-3</v>
      </c>
      <c r="H21" s="198" t="str">
        <f>IF(ISBLANK(G21),"",IF(G21&lt;=0.00109375,"KSM",IF(G21&lt;=0.00115162037037037,"I A",IF(G21&lt;=0.00124421296296296,"II A",IF(G21&lt;=0.0013599537037037,"III A",IF(G21&lt;=0.00148726851851852,"I JA",IF(G21&lt;=0.00160300925925926,"II JA",IF(G21&lt;=0.00169560185185185,"III JA"))))))))</f>
        <v>II JA</v>
      </c>
    </row>
    <row r="22" spans="1:8" ht="18" customHeight="1">
      <c r="A22" s="294" t="s">
        <v>0</v>
      </c>
      <c r="B22" s="2" t="s">
        <v>515</v>
      </c>
      <c r="C22" s="30" t="s">
        <v>514</v>
      </c>
      <c r="D22" s="183" t="s">
        <v>513</v>
      </c>
      <c r="E22" s="289" t="s">
        <v>11</v>
      </c>
      <c r="F22" s="40" t="s">
        <v>487</v>
      </c>
      <c r="G22" s="288">
        <v>1.6103009259259256E-3</v>
      </c>
      <c r="H22" s="198" t="str">
        <f>IF(ISBLANK(G22),"",IF(G22&lt;=0.00109375,"KSM",IF(G22&lt;=0.00115162037037037,"I A",IF(G22&lt;=0.00124421296296296,"II A",IF(G22&lt;=0.0013599537037037,"III A",IF(G22&lt;=0.00148726851851852,"I JA",IF(G22&lt;=0.00160300925925926,"II JA",IF(G22&lt;=0.00169560185185185,"III JA"))))))))</f>
        <v>III JA</v>
      </c>
    </row>
    <row r="23" spans="1:8" ht="17.25" customHeight="1">
      <c r="A23" s="266"/>
      <c r="B23" s="16" t="s">
        <v>512</v>
      </c>
      <c r="C23" s="17" t="s">
        <v>511</v>
      </c>
      <c r="D23" s="18">
        <v>38633</v>
      </c>
      <c r="E23" s="41" t="s">
        <v>11</v>
      </c>
      <c r="F23" s="28" t="s">
        <v>487</v>
      </c>
      <c r="G23" s="288" t="s">
        <v>90</v>
      </c>
      <c r="H23" s="198"/>
    </row>
    <row r="24" spans="1:8" ht="18" customHeight="1">
      <c r="A24" s="266"/>
      <c r="B24" s="291" t="s">
        <v>26</v>
      </c>
      <c r="C24" s="290" t="s">
        <v>497</v>
      </c>
      <c r="D24" s="38">
        <v>38054</v>
      </c>
      <c r="E24" s="289" t="s">
        <v>11</v>
      </c>
      <c r="F24" s="40" t="s">
        <v>487</v>
      </c>
      <c r="G24" s="288" t="s">
        <v>90</v>
      </c>
      <c r="H24" s="198"/>
    </row>
  </sheetData>
  <mergeCells count="1">
    <mergeCell ref="A2:B2"/>
  </mergeCells>
  <printOptions horizontalCentered="1"/>
  <pageMargins left="0.39370078740157499" right="0" top="0.15748031496063" bottom="0.196850393700787" header="0.15748031496063" footer="0.196850393700787"/>
  <pageSetup paperSize="9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8"/>
  <sheetViews>
    <sheetView zoomScale="110" zoomScaleNormal="110" workbookViewId="0">
      <selection activeCell="L46" sqref="L46"/>
    </sheetView>
  </sheetViews>
  <sheetFormatPr defaultRowHeight="12.75"/>
  <cols>
    <col min="1" max="1" width="5.7109375" style="283" customWidth="1"/>
    <col min="2" max="2" width="11.140625" style="283" customWidth="1"/>
    <col min="3" max="3" width="11.7109375" style="283" bestFit="1" customWidth="1"/>
    <col min="4" max="4" width="10.7109375" style="301" customWidth="1"/>
    <col min="5" max="5" width="12.28515625" style="300" customWidth="1"/>
    <col min="6" max="6" width="25.7109375" style="285" customWidth="1"/>
    <col min="7" max="7" width="9.140625" style="284"/>
    <col min="8" max="8" width="7.140625" style="284" customWidth="1"/>
    <col min="9" max="16384" width="9.140625" style="283"/>
  </cols>
  <sheetData>
    <row r="1" spans="1:8" s="9" customFormat="1" ht="18.75">
      <c r="A1" s="21" t="s">
        <v>80</v>
      </c>
      <c r="B1" s="14"/>
      <c r="C1" s="14"/>
      <c r="E1" s="12"/>
    </row>
    <row r="2" spans="1:8" s="9" customFormat="1" ht="15.75">
      <c r="A2" s="305">
        <v>42819</v>
      </c>
      <c r="B2" s="305"/>
      <c r="C2" s="14"/>
      <c r="E2" s="22" t="s">
        <v>38</v>
      </c>
    </row>
    <row r="3" spans="1:8" s="23" customFormat="1" ht="5.25"/>
    <row r="4" spans="1:8" s="9" customFormat="1" ht="18.75">
      <c r="A4" s="14"/>
      <c r="B4" s="210" t="s">
        <v>544</v>
      </c>
      <c r="E4" s="11"/>
      <c r="F4" s="10"/>
    </row>
    <row r="5" spans="1:8" s="228" customFormat="1" ht="5.25">
      <c r="B5" s="231"/>
      <c r="F5" s="230"/>
    </row>
    <row r="6" spans="1:8" s="195" customFormat="1" ht="17.25" customHeight="1">
      <c r="A6" s="225" t="s">
        <v>112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2" t="s">
        <v>33</v>
      </c>
    </row>
    <row r="7" spans="1:8" ht="18" customHeight="1">
      <c r="A7" s="294">
        <v>1</v>
      </c>
      <c r="B7" s="291" t="s">
        <v>543</v>
      </c>
      <c r="C7" s="290" t="s">
        <v>542</v>
      </c>
      <c r="D7" s="38">
        <v>38057</v>
      </c>
      <c r="E7" s="39" t="s">
        <v>11</v>
      </c>
      <c r="F7" s="40" t="s">
        <v>487</v>
      </c>
      <c r="G7" s="288">
        <v>1.2684027777777778E-3</v>
      </c>
      <c r="H7" s="198" t="s">
        <v>124</v>
      </c>
    </row>
    <row r="8" spans="1:8" ht="18" customHeight="1">
      <c r="A8" s="294">
        <v>2</v>
      </c>
      <c r="B8" s="291" t="s">
        <v>541</v>
      </c>
      <c r="C8" s="290" t="s">
        <v>540</v>
      </c>
      <c r="D8" s="38">
        <v>38260</v>
      </c>
      <c r="E8" s="39" t="s">
        <v>11</v>
      </c>
      <c r="F8" s="40" t="s">
        <v>487</v>
      </c>
      <c r="G8" s="288">
        <v>1.2982638888888889E-3</v>
      </c>
      <c r="H8" s="198" t="s">
        <v>124</v>
      </c>
    </row>
    <row r="9" spans="1:8" ht="18" customHeight="1">
      <c r="A9" s="294">
        <v>3</v>
      </c>
      <c r="B9" s="291" t="s">
        <v>539</v>
      </c>
      <c r="C9" s="290" t="s">
        <v>75</v>
      </c>
      <c r="D9" s="38">
        <v>38539</v>
      </c>
      <c r="E9" s="39" t="s">
        <v>32</v>
      </c>
      <c r="F9" s="40" t="s">
        <v>31</v>
      </c>
      <c r="G9" s="288">
        <v>1.3273148148148148E-3</v>
      </c>
      <c r="H9" s="198" t="s">
        <v>116</v>
      </c>
    </row>
    <row r="10" spans="1:8" ht="18" customHeight="1">
      <c r="A10" s="294">
        <v>4</v>
      </c>
      <c r="B10" s="291" t="s">
        <v>538</v>
      </c>
      <c r="C10" s="290" t="s">
        <v>537</v>
      </c>
      <c r="D10" s="38">
        <v>38877</v>
      </c>
      <c r="E10" s="39" t="s">
        <v>11</v>
      </c>
      <c r="F10" s="40" t="s">
        <v>15</v>
      </c>
      <c r="G10" s="288">
        <v>1.3653935185185184E-3</v>
      </c>
      <c r="H10" s="198" t="s">
        <v>116</v>
      </c>
    </row>
    <row r="11" spans="1:8" ht="18" customHeight="1">
      <c r="A11" s="294">
        <v>5</v>
      </c>
      <c r="B11" s="291" t="s">
        <v>378</v>
      </c>
      <c r="C11" s="290" t="s">
        <v>536</v>
      </c>
      <c r="D11" s="303">
        <v>2004</v>
      </c>
      <c r="E11" s="302" t="s">
        <v>289</v>
      </c>
      <c r="F11" s="28" t="s">
        <v>288</v>
      </c>
      <c r="G11" s="288">
        <v>1.421412037037037E-3</v>
      </c>
      <c r="H11" s="198" t="s">
        <v>162</v>
      </c>
    </row>
    <row r="12" spans="1:8" ht="18" customHeight="1">
      <c r="A12" s="294">
        <v>6</v>
      </c>
      <c r="B12" s="291" t="s">
        <v>52</v>
      </c>
      <c r="C12" s="290" t="s">
        <v>535</v>
      </c>
      <c r="D12" s="38">
        <v>38185</v>
      </c>
      <c r="E12" s="39" t="s">
        <v>11</v>
      </c>
      <c r="F12" s="40" t="s">
        <v>487</v>
      </c>
      <c r="G12" s="288">
        <v>1.4748842592592591E-3</v>
      </c>
      <c r="H12" s="198" t="s">
        <v>162</v>
      </c>
    </row>
    <row r="13" spans="1:8" ht="18" customHeight="1">
      <c r="A13" s="294">
        <v>7</v>
      </c>
      <c r="B13" s="291" t="s">
        <v>534</v>
      </c>
      <c r="C13" s="290" t="s">
        <v>533</v>
      </c>
      <c r="D13" s="38">
        <v>38316</v>
      </c>
      <c r="E13" s="39" t="s">
        <v>11</v>
      </c>
      <c r="F13" s="40" t="s">
        <v>487</v>
      </c>
      <c r="G13" s="288">
        <v>1.4798611111111113E-3</v>
      </c>
      <c r="H13" s="198" t="s">
        <v>162</v>
      </c>
    </row>
    <row r="14" spans="1:8" ht="18" customHeight="1">
      <c r="A14" s="294">
        <v>8</v>
      </c>
      <c r="B14" s="291" t="s">
        <v>51</v>
      </c>
      <c r="C14" s="290" t="s">
        <v>88</v>
      </c>
      <c r="D14" s="38" t="s">
        <v>532</v>
      </c>
      <c r="E14" s="39" t="s">
        <v>9</v>
      </c>
      <c r="F14" s="40" t="s">
        <v>64</v>
      </c>
      <c r="G14" s="288">
        <v>1.5510416666666665E-3</v>
      </c>
      <c r="H14" s="198" t="s">
        <v>162</v>
      </c>
    </row>
    <row r="15" spans="1:8" ht="18" customHeight="1">
      <c r="A15" s="294"/>
      <c r="B15" s="291" t="s">
        <v>531</v>
      </c>
      <c r="C15" s="290" t="s">
        <v>530</v>
      </c>
      <c r="D15" s="38" t="s">
        <v>529</v>
      </c>
      <c r="E15" s="39" t="s">
        <v>30</v>
      </c>
      <c r="F15" s="40" t="s">
        <v>528</v>
      </c>
      <c r="G15" s="288" t="s">
        <v>90</v>
      </c>
      <c r="H15" s="198"/>
    </row>
    <row r="16" spans="1:8" ht="18" customHeight="1">
      <c r="A16" s="294"/>
      <c r="B16" s="291" t="s">
        <v>55</v>
      </c>
      <c r="C16" s="290" t="s">
        <v>476</v>
      </c>
      <c r="D16" s="38">
        <v>38150</v>
      </c>
      <c r="E16" s="39" t="s">
        <v>17</v>
      </c>
      <c r="F16" s="40" t="s">
        <v>40</v>
      </c>
      <c r="G16" s="288" t="s">
        <v>90</v>
      </c>
      <c r="H16" s="198"/>
    </row>
    <row r="17" spans="1:11" s="9" customFormat="1" ht="18.75" hidden="1">
      <c r="A17" s="14"/>
      <c r="B17" s="210"/>
      <c r="E17" s="11" t="s">
        <v>261</v>
      </c>
      <c r="F17" s="10" t="s">
        <v>265</v>
      </c>
    </row>
    <row r="18" spans="1:11" ht="18" hidden="1" customHeight="1">
      <c r="A18" s="266">
        <v>1</v>
      </c>
      <c r="B18" s="291"/>
      <c r="C18" s="290"/>
      <c r="D18" s="303"/>
      <c r="E18" s="302"/>
      <c r="F18" s="28"/>
      <c r="G18" s="288"/>
      <c r="H18" s="198" t="str">
        <f t="shared" ref="H18:H25" si="0">IF(ISBLANK(G18),"",IF(G18&lt;=0.00173032407407407,"KSM",IF(G18&lt;=0.00182291666666667,"I A",IF(G18&lt;=0.00196180555555556,"II A",IF(G18&lt;=0.00211226851851852,"III A",IF(G18&lt;=0.00228587962962963,"I JA",IF(G18&lt;=0.00245949074074074,"II JA",IF(G18&lt;=0.00259837962962963,"III JA"))))))))</f>
        <v/>
      </c>
    </row>
    <row r="19" spans="1:11" ht="18" hidden="1" customHeight="1">
      <c r="A19" s="294">
        <v>2</v>
      </c>
      <c r="B19" s="291"/>
      <c r="C19" s="290"/>
      <c r="D19" s="303"/>
      <c r="E19" s="302"/>
      <c r="F19" s="28"/>
      <c r="G19" s="288"/>
      <c r="H19" s="198" t="str">
        <f t="shared" si="0"/>
        <v/>
      </c>
    </row>
    <row r="20" spans="1:11" ht="18" hidden="1" customHeight="1">
      <c r="A20" s="294">
        <v>3</v>
      </c>
      <c r="B20" s="291"/>
      <c r="C20" s="290"/>
      <c r="D20" s="303"/>
      <c r="E20" s="302"/>
      <c r="F20" s="28"/>
      <c r="G20" s="288"/>
      <c r="H20" s="198" t="str">
        <f t="shared" si="0"/>
        <v/>
      </c>
    </row>
    <row r="21" spans="1:11" ht="18" hidden="1" customHeight="1">
      <c r="A21" s="294">
        <v>4</v>
      </c>
      <c r="B21" s="291"/>
      <c r="C21" s="290"/>
      <c r="D21" s="303"/>
      <c r="E21" s="302"/>
      <c r="F21" s="28"/>
      <c r="G21" s="288"/>
      <c r="H21" s="198" t="str">
        <f t="shared" si="0"/>
        <v/>
      </c>
    </row>
    <row r="22" spans="1:11" ht="18" hidden="1" customHeight="1">
      <c r="A22" s="294">
        <v>5</v>
      </c>
      <c r="B22" s="291"/>
      <c r="C22" s="290"/>
      <c r="D22" s="303"/>
      <c r="E22" s="302"/>
      <c r="F22" s="28"/>
      <c r="G22" s="288"/>
      <c r="H22" s="198" t="str">
        <f t="shared" si="0"/>
        <v/>
      </c>
    </row>
    <row r="23" spans="1:11" ht="18" hidden="1" customHeight="1">
      <c r="A23" s="294">
        <v>6</v>
      </c>
      <c r="B23" s="291"/>
      <c r="C23" s="290"/>
      <c r="D23" s="303"/>
      <c r="E23" s="302"/>
      <c r="F23" s="28"/>
      <c r="G23" s="288"/>
      <c r="H23" s="198" t="str">
        <f t="shared" si="0"/>
        <v/>
      </c>
    </row>
    <row r="24" spans="1:11" ht="18" hidden="1" customHeight="1">
      <c r="A24" s="294">
        <v>7</v>
      </c>
      <c r="B24" s="291"/>
      <c r="C24" s="290"/>
      <c r="D24" s="303"/>
      <c r="E24" s="302"/>
      <c r="F24" s="28"/>
      <c r="G24" s="288"/>
      <c r="H24" s="198" t="str">
        <f t="shared" si="0"/>
        <v/>
      </c>
    </row>
    <row r="25" spans="1:11" ht="18" hidden="1" customHeight="1">
      <c r="A25" s="294">
        <v>8</v>
      </c>
      <c r="B25" s="291"/>
      <c r="C25" s="290"/>
      <c r="D25" s="303"/>
      <c r="E25" s="302"/>
      <c r="F25" s="28"/>
      <c r="G25" s="288"/>
      <c r="H25" s="198" t="str">
        <f t="shared" si="0"/>
        <v/>
      </c>
      <c r="K25" s="283" t="s">
        <v>527</v>
      </c>
    </row>
    <row r="26" spans="1:11" hidden="1"/>
    <row r="27" spans="1:11" hidden="1"/>
    <row r="28" spans="1:11" hidden="1"/>
  </sheetData>
  <mergeCells count="1">
    <mergeCell ref="A2:B2"/>
  </mergeCells>
  <printOptions horizontalCentered="1"/>
  <pageMargins left="0.39370078740157499" right="0" top="0.15748031496063" bottom="0.196850393700787" header="0.15748031496063" footer="0.196850393700787"/>
  <pageSetup paperSize="9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8"/>
  <sheetViews>
    <sheetView zoomScale="110" zoomScaleNormal="110" zoomScalePageLayoutView="150" workbookViewId="0">
      <selection activeCell="AB15" sqref="AB15:AB16"/>
    </sheetView>
  </sheetViews>
  <sheetFormatPr defaultColWidth="12.42578125" defaultRowHeight="12.75"/>
  <cols>
    <col min="1" max="1" width="5.42578125" style="91" customWidth="1"/>
    <col min="2" max="2" width="9.28515625" style="91" customWidth="1"/>
    <col min="3" max="3" width="14.85546875" style="91" customWidth="1"/>
    <col min="4" max="4" width="12.42578125" style="91"/>
    <col min="5" max="5" width="7.28515625" style="91" customWidth="1"/>
    <col min="6" max="6" width="11.28515625" style="92" customWidth="1"/>
    <col min="7" max="17" width="5" style="91" customWidth="1"/>
    <col min="18" max="21" width="5.28515625" style="91" hidden="1" customWidth="1"/>
    <col min="22" max="22" width="6.42578125" style="91" bestFit="1" customWidth="1"/>
    <col min="23" max="23" width="5" style="91" customWidth="1"/>
    <col min="24" max="16384" width="12.42578125" style="91"/>
  </cols>
  <sheetData>
    <row r="1" spans="1:23" s="134" customFormat="1" ht="18.75">
      <c r="A1" s="138" t="s">
        <v>80</v>
      </c>
      <c r="B1" s="137"/>
      <c r="C1" s="137"/>
      <c r="E1" s="136"/>
      <c r="F1" s="135"/>
    </row>
    <row r="2" spans="1:23" s="126" customFormat="1" ht="15.75">
      <c r="A2" s="305">
        <v>42819</v>
      </c>
      <c r="B2" s="305"/>
      <c r="C2" s="131"/>
      <c r="E2" s="130" t="s">
        <v>38</v>
      </c>
      <c r="F2" s="128"/>
    </row>
    <row r="3" spans="1:23" s="132" customFormat="1" ht="5.25">
      <c r="F3" s="133"/>
    </row>
    <row r="4" spans="1:23" s="126" customFormat="1" ht="15.75">
      <c r="A4" s="131"/>
      <c r="B4" s="130" t="s">
        <v>154</v>
      </c>
      <c r="E4" s="129"/>
      <c r="F4" s="128"/>
      <c r="G4" s="127"/>
    </row>
    <row r="5" spans="1:23" s="122" customFormat="1" ht="6" thickBot="1">
      <c r="B5" s="125"/>
      <c r="F5" s="124"/>
      <c r="G5" s="123"/>
    </row>
    <row r="6" spans="1:23" ht="13.5" thickBot="1">
      <c r="A6" s="121" t="s">
        <v>112</v>
      </c>
      <c r="B6" s="120" t="s">
        <v>37</v>
      </c>
      <c r="C6" s="119" t="s">
        <v>36</v>
      </c>
      <c r="D6" s="118" t="s">
        <v>111</v>
      </c>
      <c r="E6" s="117" t="s">
        <v>35</v>
      </c>
      <c r="F6" s="116" t="s">
        <v>34</v>
      </c>
      <c r="G6" s="115" t="s">
        <v>153</v>
      </c>
      <c r="H6" s="113" t="s">
        <v>152</v>
      </c>
      <c r="I6" s="113" t="s">
        <v>151</v>
      </c>
      <c r="J6" s="113" t="s">
        <v>150</v>
      </c>
      <c r="K6" s="113" t="s">
        <v>117</v>
      </c>
      <c r="L6" s="113" t="s">
        <v>125</v>
      </c>
      <c r="M6" s="113" t="s">
        <v>141</v>
      </c>
      <c r="N6" s="113" t="s">
        <v>127</v>
      </c>
      <c r="O6" s="113" t="s">
        <v>131</v>
      </c>
      <c r="P6" s="113" t="s">
        <v>132</v>
      </c>
      <c r="Q6" s="114">
        <v>1.5</v>
      </c>
      <c r="R6" s="113" t="s">
        <v>149</v>
      </c>
      <c r="S6" s="113"/>
      <c r="T6" s="113"/>
      <c r="U6" s="113" t="s">
        <v>148</v>
      </c>
      <c r="V6" s="112" t="s">
        <v>147</v>
      </c>
      <c r="W6" s="111" t="s">
        <v>146</v>
      </c>
    </row>
    <row r="7" spans="1:23" ht="20.100000000000001" customHeight="1">
      <c r="A7" s="108">
        <v>1</v>
      </c>
      <c r="B7" s="7" t="s">
        <v>145</v>
      </c>
      <c r="C7" s="8" t="s">
        <v>144</v>
      </c>
      <c r="D7" s="24">
        <v>38407</v>
      </c>
      <c r="E7" s="95" t="s">
        <v>11</v>
      </c>
      <c r="F7" s="26" t="s">
        <v>14</v>
      </c>
      <c r="G7" s="27"/>
      <c r="H7" s="27"/>
      <c r="I7" s="27"/>
      <c r="J7" s="27"/>
      <c r="K7" s="27" t="s">
        <v>120</v>
      </c>
      <c r="L7" s="27" t="s">
        <v>120</v>
      </c>
      <c r="M7" s="27" t="s">
        <v>120</v>
      </c>
      <c r="N7" s="27" t="s">
        <v>120</v>
      </c>
      <c r="O7" s="27" t="s">
        <v>121</v>
      </c>
      <c r="P7" s="27" t="s">
        <v>118</v>
      </c>
      <c r="Q7" s="110"/>
      <c r="R7" s="27"/>
      <c r="S7" s="27"/>
      <c r="T7" s="27"/>
      <c r="U7" s="27"/>
      <c r="V7" s="94" t="s">
        <v>131</v>
      </c>
      <c r="W7" s="105" t="s">
        <v>130</v>
      </c>
    </row>
    <row r="8" spans="1:23" ht="20.100000000000001" customHeight="1">
      <c r="A8" s="108">
        <v>2</v>
      </c>
      <c r="B8" s="7" t="s">
        <v>143</v>
      </c>
      <c r="C8" s="8" t="s">
        <v>142</v>
      </c>
      <c r="D8" s="24">
        <v>38561</v>
      </c>
      <c r="E8" s="95" t="s">
        <v>11</v>
      </c>
      <c r="F8" s="26" t="s">
        <v>133</v>
      </c>
      <c r="G8" s="27"/>
      <c r="H8" s="27"/>
      <c r="I8" s="27" t="s">
        <v>120</v>
      </c>
      <c r="J8" s="27" t="s">
        <v>120</v>
      </c>
      <c r="K8" s="27" t="s">
        <v>120</v>
      </c>
      <c r="L8" s="27" t="s">
        <v>119</v>
      </c>
      <c r="M8" s="27" t="s">
        <v>119</v>
      </c>
      <c r="N8" s="27" t="s">
        <v>118</v>
      </c>
      <c r="O8" s="27"/>
      <c r="P8" s="27"/>
      <c r="Q8" s="27"/>
      <c r="R8" s="27"/>
      <c r="S8" s="27"/>
      <c r="T8" s="27"/>
      <c r="U8" s="27"/>
      <c r="V8" s="94" t="s">
        <v>141</v>
      </c>
      <c r="W8" s="105" t="s">
        <v>126</v>
      </c>
    </row>
    <row r="9" spans="1:23" ht="20.100000000000001" customHeight="1">
      <c r="A9" s="108">
        <v>3</v>
      </c>
      <c r="B9" s="7" t="s">
        <v>140</v>
      </c>
      <c r="C9" s="8" t="s">
        <v>25</v>
      </c>
      <c r="D9" s="24" t="s">
        <v>139</v>
      </c>
      <c r="E9" s="95" t="s">
        <v>2</v>
      </c>
      <c r="F9" s="26" t="s">
        <v>1</v>
      </c>
      <c r="G9" s="27" t="s">
        <v>120</v>
      </c>
      <c r="H9" s="27" t="s">
        <v>121</v>
      </c>
      <c r="I9" s="27" t="s">
        <v>120</v>
      </c>
      <c r="J9" s="27" t="s">
        <v>120</v>
      </c>
      <c r="K9" s="27" t="s">
        <v>120</v>
      </c>
      <c r="L9" s="27" t="s">
        <v>120</v>
      </c>
      <c r="M9" s="27" t="s">
        <v>118</v>
      </c>
      <c r="N9" s="27"/>
      <c r="O9" s="27"/>
      <c r="P9" s="27"/>
      <c r="Q9" s="109"/>
      <c r="R9" s="27"/>
      <c r="S9" s="27"/>
      <c r="T9" s="27"/>
      <c r="U9" s="27"/>
      <c r="V9" s="94" t="s">
        <v>125</v>
      </c>
      <c r="W9" s="105" t="s">
        <v>124</v>
      </c>
    </row>
    <row r="10" spans="1:23" ht="20.100000000000001" customHeight="1">
      <c r="A10" s="108">
        <v>4</v>
      </c>
      <c r="B10" s="7" t="s">
        <v>76</v>
      </c>
      <c r="C10" s="8" t="s">
        <v>138</v>
      </c>
      <c r="D10" s="24">
        <v>38181</v>
      </c>
      <c r="E10" s="95" t="s">
        <v>11</v>
      </c>
      <c r="F10" s="26" t="s">
        <v>128</v>
      </c>
      <c r="G10" s="27"/>
      <c r="H10" s="27" t="s">
        <v>120</v>
      </c>
      <c r="I10" s="27" t="s">
        <v>120</v>
      </c>
      <c r="J10" s="27" t="s">
        <v>120</v>
      </c>
      <c r="K10" s="27" t="s">
        <v>120</v>
      </c>
      <c r="L10" s="27" t="s">
        <v>121</v>
      </c>
      <c r="M10" s="27" t="s">
        <v>118</v>
      </c>
      <c r="N10" s="27"/>
      <c r="O10" s="27"/>
      <c r="P10" s="27"/>
      <c r="Q10" s="27"/>
      <c r="R10" s="27"/>
      <c r="S10" s="27"/>
      <c r="T10" s="27"/>
      <c r="U10" s="27"/>
      <c r="V10" s="94" t="s">
        <v>125</v>
      </c>
      <c r="W10" s="105" t="s">
        <v>124</v>
      </c>
    </row>
    <row r="11" spans="1:23" ht="20.100000000000001" customHeight="1">
      <c r="A11" s="108">
        <v>5</v>
      </c>
      <c r="B11" s="7" t="s">
        <v>137</v>
      </c>
      <c r="C11" s="8" t="s">
        <v>136</v>
      </c>
      <c r="D11" s="24" t="s">
        <v>135</v>
      </c>
      <c r="E11" s="95" t="s">
        <v>2</v>
      </c>
      <c r="F11" s="26" t="s">
        <v>1</v>
      </c>
      <c r="G11" s="27" t="s">
        <v>120</v>
      </c>
      <c r="H11" s="27" t="s">
        <v>120</v>
      </c>
      <c r="I11" s="27" t="s">
        <v>120</v>
      </c>
      <c r="J11" s="27" t="s">
        <v>119</v>
      </c>
      <c r="K11" s="27" t="s">
        <v>119</v>
      </c>
      <c r="L11" s="27" t="s">
        <v>118</v>
      </c>
      <c r="M11" s="27"/>
      <c r="N11" s="27"/>
      <c r="O11" s="27"/>
      <c r="P11" s="27"/>
      <c r="Q11" s="27"/>
      <c r="R11" s="27"/>
      <c r="S11" s="27"/>
      <c r="T11" s="27"/>
      <c r="U11" s="27"/>
      <c r="V11" s="94" t="s">
        <v>117</v>
      </c>
      <c r="W11" s="105" t="s">
        <v>116</v>
      </c>
    </row>
    <row r="12" spans="1:23" ht="20.100000000000001" customHeight="1">
      <c r="A12" s="93" t="s">
        <v>0</v>
      </c>
      <c r="B12" s="7" t="s">
        <v>76</v>
      </c>
      <c r="C12" s="8" t="s">
        <v>134</v>
      </c>
      <c r="D12" s="24">
        <v>37843</v>
      </c>
      <c r="E12" s="95" t="s">
        <v>11</v>
      </c>
      <c r="F12" s="26" t="s">
        <v>133</v>
      </c>
      <c r="G12" s="27"/>
      <c r="H12" s="27"/>
      <c r="I12" s="27"/>
      <c r="J12" s="27"/>
      <c r="K12" s="27"/>
      <c r="L12" s="27"/>
      <c r="M12" s="27" t="s">
        <v>120</v>
      </c>
      <c r="N12" s="27" t="s">
        <v>120</v>
      </c>
      <c r="O12" s="27" t="s">
        <v>120</v>
      </c>
      <c r="P12" s="27" t="s">
        <v>120</v>
      </c>
      <c r="Q12" s="107" t="s">
        <v>118</v>
      </c>
      <c r="R12" s="27"/>
      <c r="S12" s="27"/>
      <c r="T12" s="27"/>
      <c r="U12" s="27"/>
      <c r="V12" s="94" t="s">
        <v>132</v>
      </c>
      <c r="W12" s="93" t="s">
        <v>130</v>
      </c>
    </row>
    <row r="13" spans="1:23" ht="20.100000000000001" customHeight="1">
      <c r="A13" s="93" t="s">
        <v>0</v>
      </c>
      <c r="B13" s="101" t="s">
        <v>22</v>
      </c>
      <c r="C13" s="100" t="s">
        <v>21</v>
      </c>
      <c r="D13" s="104">
        <v>38401</v>
      </c>
      <c r="E13" s="103" t="s">
        <v>9</v>
      </c>
      <c r="F13" s="102" t="s">
        <v>5</v>
      </c>
      <c r="G13" s="27"/>
      <c r="H13" s="27"/>
      <c r="I13" s="27"/>
      <c r="J13" s="27" t="s">
        <v>120</v>
      </c>
      <c r="K13" s="27" t="s">
        <v>120</v>
      </c>
      <c r="L13" s="27" t="s">
        <v>120</v>
      </c>
      <c r="M13" s="27" t="s">
        <v>120</v>
      </c>
      <c r="N13" s="27" t="s">
        <v>120</v>
      </c>
      <c r="O13" s="27" t="s">
        <v>120</v>
      </c>
      <c r="P13" s="27" t="s">
        <v>118</v>
      </c>
      <c r="Q13" s="106"/>
      <c r="R13" s="27"/>
      <c r="S13" s="27"/>
      <c r="T13" s="27"/>
      <c r="U13" s="27"/>
      <c r="V13" s="94" t="s">
        <v>131</v>
      </c>
      <c r="W13" s="105" t="s">
        <v>130</v>
      </c>
    </row>
    <row r="14" spans="1:23" ht="20.100000000000001" customHeight="1">
      <c r="A14" s="93" t="s">
        <v>0</v>
      </c>
      <c r="B14" s="7" t="s">
        <v>61</v>
      </c>
      <c r="C14" s="8" t="s">
        <v>129</v>
      </c>
      <c r="D14" s="24">
        <v>37721</v>
      </c>
      <c r="E14" s="95" t="s">
        <v>11</v>
      </c>
      <c r="F14" s="26" t="s">
        <v>128</v>
      </c>
      <c r="G14" s="27"/>
      <c r="H14" s="27"/>
      <c r="I14" s="27"/>
      <c r="J14" s="27" t="s">
        <v>120</v>
      </c>
      <c r="K14" s="27" t="s">
        <v>120</v>
      </c>
      <c r="L14" s="27" t="s">
        <v>120</v>
      </c>
      <c r="M14" s="27" t="s">
        <v>120</v>
      </c>
      <c r="N14" s="27" t="s">
        <v>120</v>
      </c>
      <c r="O14" s="27" t="s">
        <v>118</v>
      </c>
      <c r="P14" s="27"/>
      <c r="Q14" s="27"/>
      <c r="R14" s="27"/>
      <c r="S14" s="27"/>
      <c r="T14" s="27"/>
      <c r="U14" s="27"/>
      <c r="V14" s="94" t="s">
        <v>127</v>
      </c>
      <c r="W14" s="93" t="s">
        <v>126</v>
      </c>
    </row>
    <row r="15" spans="1:23" ht="20.100000000000001" customHeight="1">
      <c r="A15" s="93" t="s">
        <v>0</v>
      </c>
      <c r="B15" s="101" t="s">
        <v>8</v>
      </c>
      <c r="C15" s="100" t="s">
        <v>7</v>
      </c>
      <c r="D15" s="104" t="s">
        <v>6</v>
      </c>
      <c r="E15" s="103" t="s">
        <v>20</v>
      </c>
      <c r="F15" s="102" t="s">
        <v>5</v>
      </c>
      <c r="G15" s="27"/>
      <c r="H15" s="27"/>
      <c r="I15" s="27"/>
      <c r="J15" s="27"/>
      <c r="K15" s="27" t="s">
        <v>119</v>
      </c>
      <c r="L15" s="27" t="s">
        <v>120</v>
      </c>
      <c r="M15" s="27" t="s">
        <v>118</v>
      </c>
      <c r="N15" s="27"/>
      <c r="O15" s="27"/>
      <c r="P15" s="27"/>
      <c r="Q15" s="27"/>
      <c r="R15" s="27"/>
      <c r="S15" s="27"/>
      <c r="T15" s="27"/>
      <c r="U15" s="27"/>
      <c r="V15" s="94" t="s">
        <v>125</v>
      </c>
      <c r="W15" s="93" t="s">
        <v>124</v>
      </c>
    </row>
    <row r="16" spans="1:23" ht="20.100000000000001" customHeight="1">
      <c r="A16" s="93" t="s">
        <v>0</v>
      </c>
      <c r="B16" s="101" t="s">
        <v>4</v>
      </c>
      <c r="C16" s="100" t="s">
        <v>58</v>
      </c>
      <c r="D16" s="99">
        <v>38841</v>
      </c>
      <c r="E16" s="95" t="s">
        <v>11</v>
      </c>
      <c r="F16" s="26" t="s">
        <v>14</v>
      </c>
      <c r="G16" s="27"/>
      <c r="H16" s="27"/>
      <c r="I16" s="27"/>
      <c r="J16" s="27" t="s">
        <v>120</v>
      </c>
      <c r="K16" s="27" t="s">
        <v>120</v>
      </c>
      <c r="L16" s="27" t="s">
        <v>118</v>
      </c>
      <c r="M16" s="27"/>
      <c r="N16" s="27"/>
      <c r="O16" s="27"/>
      <c r="P16" s="27"/>
      <c r="Q16" s="27"/>
      <c r="R16" s="27"/>
      <c r="S16" s="27"/>
      <c r="T16" s="27"/>
      <c r="U16" s="27"/>
      <c r="V16" s="94" t="s">
        <v>117</v>
      </c>
      <c r="W16" s="93" t="s">
        <v>116</v>
      </c>
    </row>
    <row r="17" spans="1:23" ht="20.100000000000001" customHeight="1">
      <c r="A17" s="93" t="s">
        <v>0</v>
      </c>
      <c r="B17" s="7" t="s">
        <v>123</v>
      </c>
      <c r="C17" s="8" t="s">
        <v>122</v>
      </c>
      <c r="D17" s="24">
        <v>38159</v>
      </c>
      <c r="E17" s="95" t="s">
        <v>2</v>
      </c>
      <c r="F17" s="26" t="s">
        <v>1</v>
      </c>
      <c r="G17" s="27" t="s">
        <v>120</v>
      </c>
      <c r="H17" s="27" t="s">
        <v>120</v>
      </c>
      <c r="I17" s="27" t="s">
        <v>121</v>
      </c>
      <c r="J17" s="27" t="s">
        <v>120</v>
      </c>
      <c r="K17" s="27" t="s">
        <v>119</v>
      </c>
      <c r="L17" s="27" t="s">
        <v>118</v>
      </c>
      <c r="M17" s="27"/>
      <c r="N17" s="27"/>
      <c r="O17" s="27"/>
      <c r="P17" s="27"/>
      <c r="Q17" s="27"/>
      <c r="R17" s="27"/>
      <c r="S17" s="27"/>
      <c r="T17" s="27"/>
      <c r="U17" s="27"/>
      <c r="V17" s="94" t="s">
        <v>117</v>
      </c>
      <c r="W17" s="93" t="s">
        <v>116</v>
      </c>
    </row>
    <row r="18" spans="1:23" ht="20.100000000000001" customHeight="1">
      <c r="A18" s="93" t="s">
        <v>0</v>
      </c>
      <c r="B18" s="98" t="s">
        <v>18</v>
      </c>
      <c r="C18" s="97" t="s">
        <v>115</v>
      </c>
      <c r="D18" s="96">
        <v>38429</v>
      </c>
      <c r="E18" s="95" t="s">
        <v>17</v>
      </c>
      <c r="F18" s="26" t="s">
        <v>16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94" t="s">
        <v>90</v>
      </c>
      <c r="W18" s="93"/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4"/>
  <sheetViews>
    <sheetView zoomScale="110" zoomScaleNormal="110" zoomScalePageLayoutView="150" workbookViewId="0">
      <selection activeCell="AA27" sqref="AA27"/>
    </sheetView>
  </sheetViews>
  <sheetFormatPr defaultColWidth="12.42578125" defaultRowHeight="12.75"/>
  <cols>
    <col min="1" max="1" width="5.42578125" style="91" customWidth="1"/>
    <col min="2" max="2" width="10.140625" style="91" customWidth="1"/>
    <col min="3" max="3" width="11.42578125" style="91" customWidth="1"/>
    <col min="4" max="4" width="10.7109375" style="91" customWidth="1"/>
    <col min="5" max="5" width="6.28515625" style="91" customWidth="1"/>
    <col min="6" max="6" width="9.42578125" style="92" customWidth="1"/>
    <col min="7" max="17" width="5" style="91" customWidth="1"/>
    <col min="18" max="19" width="5.28515625" style="91" hidden="1" customWidth="1"/>
    <col min="20" max="20" width="6.42578125" style="91" bestFit="1" customWidth="1"/>
    <col min="21" max="21" width="5" style="91" customWidth="1"/>
    <col min="22" max="16384" width="12.42578125" style="91"/>
  </cols>
  <sheetData>
    <row r="1" spans="1:24" s="134" customFormat="1" ht="15.75">
      <c r="A1" s="194" t="s">
        <v>80</v>
      </c>
      <c r="B1" s="137"/>
      <c r="C1" s="137"/>
      <c r="E1" s="136"/>
      <c r="F1" s="135"/>
    </row>
    <row r="2" spans="1:24" s="126" customFormat="1" ht="15.75">
      <c r="A2" s="305">
        <v>42819</v>
      </c>
      <c r="B2" s="305"/>
      <c r="C2" s="131"/>
      <c r="E2" s="130" t="s">
        <v>38</v>
      </c>
      <c r="F2" s="128"/>
    </row>
    <row r="3" spans="1:24" s="132" customFormat="1" ht="5.25">
      <c r="F3" s="133"/>
    </row>
    <row r="4" spans="1:24" s="134" customFormat="1" ht="15.75">
      <c r="A4" s="137"/>
      <c r="B4" s="130" t="s">
        <v>251</v>
      </c>
      <c r="E4" s="193"/>
      <c r="F4" s="135"/>
      <c r="G4" s="192"/>
    </row>
    <row r="5" spans="1:24" s="122" customFormat="1" ht="6" thickBot="1">
      <c r="B5" s="125"/>
      <c r="F5" s="124"/>
      <c r="G5" s="123"/>
    </row>
    <row r="6" spans="1:24" ht="13.5" thickBot="1">
      <c r="A6" s="121" t="s">
        <v>112</v>
      </c>
      <c r="B6" s="120" t="s">
        <v>37</v>
      </c>
      <c r="C6" s="119" t="s">
        <v>36</v>
      </c>
      <c r="D6" s="118" t="s">
        <v>111</v>
      </c>
      <c r="E6" s="117" t="s">
        <v>35</v>
      </c>
      <c r="F6" s="116" t="s">
        <v>34</v>
      </c>
      <c r="G6" s="115" t="s">
        <v>153</v>
      </c>
      <c r="H6" s="113" t="s">
        <v>152</v>
      </c>
      <c r="I6" s="113" t="s">
        <v>151</v>
      </c>
      <c r="J6" s="113" t="s">
        <v>150</v>
      </c>
      <c r="K6" s="113" t="s">
        <v>117</v>
      </c>
      <c r="L6" s="113" t="s">
        <v>125</v>
      </c>
      <c r="M6" s="113" t="s">
        <v>141</v>
      </c>
      <c r="N6" s="113" t="s">
        <v>127</v>
      </c>
      <c r="O6" s="113" t="s">
        <v>131</v>
      </c>
      <c r="P6" s="113" t="s">
        <v>132</v>
      </c>
      <c r="Q6" s="113" t="s">
        <v>149</v>
      </c>
      <c r="R6" s="113"/>
      <c r="S6" s="113"/>
      <c r="T6" s="112" t="s">
        <v>147</v>
      </c>
      <c r="U6" s="111" t="s">
        <v>146</v>
      </c>
    </row>
    <row r="7" spans="1:24" ht="20.100000000000001" customHeight="1">
      <c r="A7" s="108">
        <v>1</v>
      </c>
      <c r="B7" s="7" t="s">
        <v>52</v>
      </c>
      <c r="C7" s="8" t="s">
        <v>194</v>
      </c>
      <c r="D7" s="24">
        <v>37995</v>
      </c>
      <c r="E7" s="95" t="s">
        <v>11</v>
      </c>
      <c r="F7" s="26" t="s">
        <v>39</v>
      </c>
      <c r="G7" s="27"/>
      <c r="H7" s="27"/>
      <c r="I7" s="27"/>
      <c r="J7" s="27"/>
      <c r="K7" s="27"/>
      <c r="L7" s="27" t="s">
        <v>120</v>
      </c>
      <c r="M7" s="27" t="s">
        <v>120</v>
      </c>
      <c r="N7" s="27" t="s">
        <v>121</v>
      </c>
      <c r="O7" s="27" t="s">
        <v>120</v>
      </c>
      <c r="P7" s="27" t="s">
        <v>120</v>
      </c>
      <c r="Q7" s="27" t="s">
        <v>118</v>
      </c>
      <c r="R7" s="27"/>
      <c r="S7" s="27"/>
      <c r="T7" s="94" t="s">
        <v>132</v>
      </c>
      <c r="U7" s="151" t="s">
        <v>124</v>
      </c>
    </row>
    <row r="8" spans="1:24" ht="20.100000000000001" customHeight="1">
      <c r="A8" s="108">
        <v>2</v>
      </c>
      <c r="B8" s="7" t="s">
        <v>48</v>
      </c>
      <c r="C8" s="8" t="s">
        <v>155</v>
      </c>
      <c r="D8" s="24">
        <v>38114</v>
      </c>
      <c r="E8" s="95" t="s">
        <v>17</v>
      </c>
      <c r="F8" s="26" t="s">
        <v>40</v>
      </c>
      <c r="G8" s="27"/>
      <c r="H8" s="27"/>
      <c r="I8" s="27"/>
      <c r="J8" s="27"/>
      <c r="K8" s="27"/>
      <c r="L8" s="27" t="s">
        <v>120</v>
      </c>
      <c r="M8" s="27" t="s">
        <v>120</v>
      </c>
      <c r="N8" s="27" t="s">
        <v>120</v>
      </c>
      <c r="O8" s="27" t="s">
        <v>121</v>
      </c>
      <c r="P8" s="27" t="s">
        <v>120</v>
      </c>
      <c r="Q8" s="27" t="s">
        <v>118</v>
      </c>
      <c r="R8" s="27"/>
      <c r="S8" s="27"/>
      <c r="T8" s="94" t="s">
        <v>132</v>
      </c>
      <c r="U8" s="151" t="s">
        <v>124</v>
      </c>
    </row>
    <row r="9" spans="1:24" ht="20.100000000000001" customHeight="1">
      <c r="A9" s="108">
        <v>3</v>
      </c>
      <c r="B9" s="7" t="s">
        <v>157</v>
      </c>
      <c r="C9" s="8" t="s">
        <v>156</v>
      </c>
      <c r="D9" s="24">
        <v>38056</v>
      </c>
      <c r="E9" s="95" t="s">
        <v>17</v>
      </c>
      <c r="F9" s="26" t="s">
        <v>40</v>
      </c>
      <c r="G9" s="27"/>
      <c r="H9" s="27"/>
      <c r="I9" s="27"/>
      <c r="J9" s="27"/>
      <c r="K9" s="27" t="s">
        <v>120</v>
      </c>
      <c r="L9" s="27" t="s">
        <v>120</v>
      </c>
      <c r="M9" s="27" t="s">
        <v>120</v>
      </c>
      <c r="N9" s="27" t="s">
        <v>120</v>
      </c>
      <c r="O9" s="27" t="s">
        <v>121</v>
      </c>
      <c r="P9" s="27" t="s">
        <v>119</v>
      </c>
      <c r="Q9" s="27" t="s">
        <v>118</v>
      </c>
      <c r="R9" s="27"/>
      <c r="S9" s="27"/>
      <c r="T9" s="94" t="s">
        <v>132</v>
      </c>
      <c r="U9" s="151" t="s">
        <v>124</v>
      </c>
    </row>
    <row r="10" spans="1:24" ht="20.100000000000001" customHeight="1">
      <c r="A10" s="108">
        <v>4</v>
      </c>
      <c r="B10" s="32" t="s">
        <v>250</v>
      </c>
      <c r="C10" s="33" t="s">
        <v>249</v>
      </c>
      <c r="D10" s="24">
        <v>38086</v>
      </c>
      <c r="E10" s="95" t="s">
        <v>11</v>
      </c>
      <c r="F10" s="26" t="s">
        <v>15</v>
      </c>
      <c r="G10" s="27"/>
      <c r="H10" s="27"/>
      <c r="I10" s="27"/>
      <c r="J10" s="27"/>
      <c r="K10" s="27" t="s">
        <v>120</v>
      </c>
      <c r="L10" s="27" t="s">
        <v>120</v>
      </c>
      <c r="M10" s="27" t="s">
        <v>121</v>
      </c>
      <c r="N10" s="27" t="s">
        <v>118</v>
      </c>
      <c r="O10" s="27"/>
      <c r="P10" s="27"/>
      <c r="Q10" s="27"/>
      <c r="R10" s="27"/>
      <c r="S10" s="27"/>
      <c r="T10" s="94" t="s">
        <v>141</v>
      </c>
      <c r="U10" s="151" t="s">
        <v>116</v>
      </c>
    </row>
    <row r="11" spans="1:24" ht="20.100000000000001" customHeight="1">
      <c r="A11" s="108">
        <v>6</v>
      </c>
      <c r="B11" s="7" t="s">
        <v>169</v>
      </c>
      <c r="C11" s="8" t="s">
        <v>168</v>
      </c>
      <c r="D11" s="24">
        <v>38404</v>
      </c>
      <c r="E11" s="95" t="s">
        <v>17</v>
      </c>
      <c r="F11" s="26" t="s">
        <v>16</v>
      </c>
      <c r="G11" s="27"/>
      <c r="H11" s="27" t="s">
        <v>120</v>
      </c>
      <c r="I11" s="27" t="s">
        <v>120</v>
      </c>
      <c r="J11" s="27" t="s">
        <v>120</v>
      </c>
      <c r="K11" s="27" t="s">
        <v>120</v>
      </c>
      <c r="L11" s="27" t="s">
        <v>120</v>
      </c>
      <c r="M11" s="27" t="s">
        <v>119</v>
      </c>
      <c r="N11" s="27" t="s">
        <v>118</v>
      </c>
      <c r="O11" s="27"/>
      <c r="P11" s="27"/>
      <c r="Q11" s="27"/>
      <c r="R11" s="27"/>
      <c r="S11" s="27"/>
      <c r="T11" s="94" t="s">
        <v>141</v>
      </c>
      <c r="U11" s="151" t="s">
        <v>116</v>
      </c>
    </row>
    <row r="12" spans="1:24" ht="20.100000000000001" customHeight="1">
      <c r="A12" s="108">
        <v>7</v>
      </c>
      <c r="B12" s="7" t="s">
        <v>51</v>
      </c>
      <c r="C12" s="8" t="s">
        <v>248</v>
      </c>
      <c r="D12" s="24">
        <v>38227</v>
      </c>
      <c r="E12" s="95" t="s">
        <v>11</v>
      </c>
      <c r="F12" s="26" t="s">
        <v>14</v>
      </c>
      <c r="G12" s="27"/>
      <c r="H12" s="27"/>
      <c r="I12" s="27" t="s">
        <v>120</v>
      </c>
      <c r="J12" s="27" t="s">
        <v>120</v>
      </c>
      <c r="K12" s="27" t="s">
        <v>120</v>
      </c>
      <c r="L12" s="27" t="s">
        <v>118</v>
      </c>
      <c r="M12" s="27"/>
      <c r="N12" s="27"/>
      <c r="O12" s="27"/>
      <c r="P12" s="27"/>
      <c r="Q12" s="27"/>
      <c r="R12" s="27"/>
      <c r="S12" s="27"/>
      <c r="T12" s="94" t="s">
        <v>117</v>
      </c>
      <c r="U12" s="151" t="s">
        <v>162</v>
      </c>
    </row>
    <row r="13" spans="1:24" ht="20.100000000000001" customHeight="1">
      <c r="A13" s="108">
        <v>7</v>
      </c>
      <c r="B13" s="7" t="s">
        <v>46</v>
      </c>
      <c r="C13" s="8" t="s">
        <v>247</v>
      </c>
      <c r="D13" s="24">
        <v>38280</v>
      </c>
      <c r="E13" s="95" t="s">
        <v>17</v>
      </c>
      <c r="F13" s="26" t="s">
        <v>16</v>
      </c>
      <c r="G13" s="27"/>
      <c r="H13" s="27" t="s">
        <v>120</v>
      </c>
      <c r="I13" s="27" t="s">
        <v>120</v>
      </c>
      <c r="J13" s="27" t="s">
        <v>120</v>
      </c>
      <c r="K13" s="27" t="s">
        <v>120</v>
      </c>
      <c r="L13" s="27" t="s">
        <v>118</v>
      </c>
      <c r="M13" s="27"/>
      <c r="N13" s="27"/>
      <c r="O13" s="27"/>
      <c r="P13" s="27"/>
      <c r="Q13" s="27"/>
      <c r="R13" s="27"/>
      <c r="S13" s="27"/>
      <c r="T13" s="94" t="s">
        <v>117</v>
      </c>
      <c r="U13" s="151" t="s">
        <v>162</v>
      </c>
      <c r="X13" s="191"/>
    </row>
    <row r="14" spans="1:24" ht="20.100000000000001" customHeight="1">
      <c r="A14" s="108">
        <v>9</v>
      </c>
      <c r="B14" s="7" t="s">
        <v>167</v>
      </c>
      <c r="C14" s="8" t="s">
        <v>166</v>
      </c>
      <c r="D14" s="24">
        <v>38455</v>
      </c>
      <c r="E14" s="95" t="s">
        <v>17</v>
      </c>
      <c r="F14" s="26" t="s">
        <v>16</v>
      </c>
      <c r="G14" s="27" t="s">
        <v>120</v>
      </c>
      <c r="H14" s="27" t="s">
        <v>121</v>
      </c>
      <c r="I14" s="27" t="s">
        <v>120</v>
      </c>
      <c r="J14" s="27" t="s">
        <v>120</v>
      </c>
      <c r="K14" s="27" t="s">
        <v>118</v>
      </c>
      <c r="L14" s="27"/>
      <c r="M14" s="27"/>
      <c r="N14" s="27"/>
      <c r="O14" s="27"/>
      <c r="P14" s="27"/>
      <c r="Q14" s="27"/>
      <c r="R14" s="27"/>
      <c r="S14" s="27"/>
      <c r="T14" s="94" t="s">
        <v>150</v>
      </c>
      <c r="U14" s="151" t="s">
        <v>162</v>
      </c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zoomScale="120" zoomScaleNormal="120" workbookViewId="0">
      <selection activeCell="AA27" sqref="AA27"/>
    </sheetView>
  </sheetViews>
  <sheetFormatPr defaultColWidth="0" defaultRowHeight="15"/>
  <cols>
    <col min="1" max="1" width="5.28515625" style="91" customWidth="1"/>
    <col min="2" max="2" width="14.140625" style="177" customWidth="1"/>
    <col min="3" max="3" width="16.28515625" style="145" customWidth="1"/>
    <col min="4" max="4" width="11.85546875" style="144" customWidth="1"/>
    <col min="5" max="5" width="10.28515625" style="176" customWidth="1"/>
    <col min="6" max="6" width="21.7109375" style="175" bestFit="1" customWidth="1"/>
    <col min="7" max="9" width="4.7109375" style="141" customWidth="1"/>
    <col min="10" max="10" width="4.7109375" style="141" hidden="1" customWidth="1"/>
    <col min="11" max="13" width="4.7109375" style="141" customWidth="1"/>
    <col min="14" max="14" width="11.42578125" style="140" customWidth="1"/>
    <col min="15" max="15" width="8.28515625" style="139" customWidth="1"/>
    <col min="16" max="252" width="9.140625" style="91" customWidth="1"/>
    <col min="253" max="253" width="5.28515625" style="91" customWidth="1"/>
    <col min="254" max="16384" width="0" style="91" hidden="1"/>
  </cols>
  <sheetData>
    <row r="1" spans="1:15" s="9" customFormat="1" ht="18.75">
      <c r="A1" s="21" t="s">
        <v>80</v>
      </c>
      <c r="B1" s="13"/>
      <c r="D1" s="12"/>
      <c r="E1" s="14"/>
      <c r="F1" s="189"/>
    </row>
    <row r="2" spans="1:15" s="9" customFormat="1" ht="15.75">
      <c r="A2" s="305">
        <v>42819</v>
      </c>
      <c r="B2" s="305"/>
      <c r="D2" s="22" t="s">
        <v>38</v>
      </c>
      <c r="E2" s="14"/>
      <c r="F2" s="189"/>
    </row>
    <row r="3" spans="1:15" s="23" customFormat="1" ht="12">
      <c r="B3" s="34"/>
      <c r="E3" s="35"/>
      <c r="F3" s="36"/>
    </row>
    <row r="4" spans="1:15" s="9" customFormat="1">
      <c r="A4" s="14"/>
      <c r="B4" s="190" t="s">
        <v>246</v>
      </c>
      <c r="D4" s="11"/>
      <c r="E4" s="14"/>
      <c r="F4" s="189"/>
      <c r="G4" s="10"/>
    </row>
    <row r="5" spans="1:15" s="169" customFormat="1" ht="12.75" thickBot="1">
      <c r="B5" s="188"/>
      <c r="E5" s="187"/>
      <c r="F5" s="186"/>
      <c r="G5" s="170"/>
    </row>
    <row r="6" spans="1:15" s="166" customFormat="1" ht="15.75" thickBot="1">
      <c r="B6" s="177"/>
      <c r="C6" s="145"/>
      <c r="D6" s="144"/>
      <c r="E6" s="185"/>
      <c r="F6" s="175"/>
      <c r="G6" s="306" t="s">
        <v>113</v>
      </c>
      <c r="H6" s="307"/>
      <c r="I6" s="307"/>
      <c r="J6" s="307"/>
      <c r="K6" s="307"/>
      <c r="L6" s="307"/>
      <c r="M6" s="308"/>
      <c r="N6" s="168"/>
      <c r="O6" s="167"/>
    </row>
    <row r="7" spans="1:15" s="155" customFormat="1" ht="20.100000000000001" customHeight="1" thickBot="1">
      <c r="A7" s="121" t="s">
        <v>112</v>
      </c>
      <c r="B7" s="165" t="s">
        <v>37</v>
      </c>
      <c r="C7" s="164" t="s">
        <v>36</v>
      </c>
      <c r="D7" s="163" t="s">
        <v>111</v>
      </c>
      <c r="E7" s="162" t="s">
        <v>35</v>
      </c>
      <c r="F7" s="161" t="s">
        <v>34</v>
      </c>
      <c r="G7" s="160">
        <v>1</v>
      </c>
      <c r="H7" s="159">
        <v>2</v>
      </c>
      <c r="I7" s="159">
        <v>3</v>
      </c>
      <c r="J7" s="159" t="s">
        <v>71</v>
      </c>
      <c r="K7" s="159">
        <v>4</v>
      </c>
      <c r="L7" s="159">
        <v>5</v>
      </c>
      <c r="M7" s="158">
        <v>6</v>
      </c>
      <c r="N7" s="157" t="s">
        <v>110</v>
      </c>
      <c r="O7" s="156" t="s">
        <v>33</v>
      </c>
    </row>
    <row r="8" spans="1:15" ht="15.95" customHeight="1">
      <c r="A8" s="108">
        <v>1</v>
      </c>
      <c r="B8" s="2" t="s">
        <v>245</v>
      </c>
      <c r="C8" s="181" t="s">
        <v>240</v>
      </c>
      <c r="D8" s="1">
        <v>38202</v>
      </c>
      <c r="E8" s="20" t="s">
        <v>11</v>
      </c>
      <c r="F8" s="19" t="s">
        <v>15</v>
      </c>
      <c r="G8" s="178">
        <v>4.8899999999999997</v>
      </c>
      <c r="H8" s="178">
        <v>4.82</v>
      </c>
      <c r="I8" s="178">
        <v>4.7</v>
      </c>
      <c r="J8" s="148"/>
      <c r="K8" s="178">
        <v>4.6900000000000004</v>
      </c>
      <c r="L8" s="178">
        <v>4.7</v>
      </c>
      <c r="M8" s="178">
        <v>4.8</v>
      </c>
      <c r="N8" s="147">
        <f t="shared" ref="N8:N21" si="0">MAX(G8:I8,K8:M8)</f>
        <v>4.8899999999999997</v>
      </c>
      <c r="O8" s="151" t="str">
        <f t="shared" ref="O8:O15" si="1">IF(ISBLANK(N8),"",IF(N8&gt;=6,"KSM",IF(N8&gt;=5.6,"I A",IF(N8&gt;=5.15,"II A",IF(N8&gt;=4.6,"III A",IF(N8&gt;=4.2,"I JA",IF(N8&gt;=3.85,"II JA",IF(N8&gt;=3.6,"III JA"))))))))</f>
        <v>III A</v>
      </c>
    </row>
    <row r="9" spans="1:15" ht="15.95" customHeight="1">
      <c r="A9" s="108">
        <v>2</v>
      </c>
      <c r="B9" s="2" t="s">
        <v>244</v>
      </c>
      <c r="C9" s="30" t="s">
        <v>243</v>
      </c>
      <c r="D9" s="1">
        <v>38084</v>
      </c>
      <c r="E9" s="20" t="s">
        <v>11</v>
      </c>
      <c r="F9" s="19" t="s">
        <v>242</v>
      </c>
      <c r="G9" s="178">
        <v>4.28</v>
      </c>
      <c r="H9" s="178">
        <v>4.04</v>
      </c>
      <c r="I9" s="178">
        <v>4.08</v>
      </c>
      <c r="J9" s="148"/>
      <c r="K9" s="178">
        <v>4.29</v>
      </c>
      <c r="L9" s="178">
        <v>4.32</v>
      </c>
      <c r="M9" s="178">
        <v>4.45</v>
      </c>
      <c r="N9" s="147">
        <f t="shared" si="0"/>
        <v>4.45</v>
      </c>
      <c r="O9" s="151" t="str">
        <f t="shared" si="1"/>
        <v>I JA</v>
      </c>
    </row>
    <row r="10" spans="1:15" ht="15.95" customHeight="1">
      <c r="A10" s="108">
        <v>3</v>
      </c>
      <c r="B10" s="2" t="s">
        <v>241</v>
      </c>
      <c r="C10" s="181" t="s">
        <v>240</v>
      </c>
      <c r="D10" s="1">
        <v>38202</v>
      </c>
      <c r="E10" s="20" t="s">
        <v>11</v>
      </c>
      <c r="F10" s="19" t="s">
        <v>15</v>
      </c>
      <c r="G10" s="178">
        <v>4.24</v>
      </c>
      <c r="H10" s="178">
        <v>4.3499999999999996</v>
      </c>
      <c r="I10" s="178">
        <v>4.32</v>
      </c>
      <c r="J10" s="148"/>
      <c r="K10" s="178">
        <v>4.3600000000000003</v>
      </c>
      <c r="L10" s="178">
        <v>4.33</v>
      </c>
      <c r="M10" s="178">
        <v>4.2</v>
      </c>
      <c r="N10" s="147">
        <f t="shared" si="0"/>
        <v>4.3600000000000003</v>
      </c>
      <c r="O10" s="151" t="str">
        <f t="shared" si="1"/>
        <v>I JA</v>
      </c>
    </row>
    <row r="11" spans="1:15" ht="15.95" customHeight="1">
      <c r="A11" s="108">
        <v>4</v>
      </c>
      <c r="B11" s="2" t="s">
        <v>56</v>
      </c>
      <c r="C11" s="30" t="s">
        <v>60</v>
      </c>
      <c r="D11" s="31">
        <v>38474</v>
      </c>
      <c r="E11" s="20" t="s">
        <v>17</v>
      </c>
      <c r="F11" s="19" t="s">
        <v>16</v>
      </c>
      <c r="G11" s="178" t="s">
        <v>163</v>
      </c>
      <c r="H11" s="178">
        <v>4.1100000000000003</v>
      </c>
      <c r="I11" s="178" t="s">
        <v>163</v>
      </c>
      <c r="J11" s="148"/>
      <c r="K11" s="178" t="s">
        <v>163</v>
      </c>
      <c r="L11" s="178" t="s">
        <v>163</v>
      </c>
      <c r="M11" s="178">
        <v>4.2300000000000004</v>
      </c>
      <c r="N11" s="147">
        <f t="shared" si="0"/>
        <v>4.2300000000000004</v>
      </c>
      <c r="O11" s="151" t="str">
        <f t="shared" si="1"/>
        <v>I JA</v>
      </c>
    </row>
    <row r="12" spans="1:15" ht="15.95" customHeight="1">
      <c r="A12" s="108">
        <v>5</v>
      </c>
      <c r="B12" s="2" t="s">
        <v>239</v>
      </c>
      <c r="C12" s="30" t="s">
        <v>238</v>
      </c>
      <c r="D12" s="42" t="s">
        <v>237</v>
      </c>
      <c r="E12" s="20" t="s">
        <v>30</v>
      </c>
      <c r="F12" s="19" t="s">
        <v>29</v>
      </c>
      <c r="G12" s="178">
        <v>4.01</v>
      </c>
      <c r="H12" s="178" t="s">
        <v>163</v>
      </c>
      <c r="I12" s="178">
        <v>4.04</v>
      </c>
      <c r="J12" s="148"/>
      <c r="K12" s="178">
        <v>3.92</v>
      </c>
      <c r="L12" s="178">
        <v>4.05</v>
      </c>
      <c r="M12" s="178">
        <v>4.03</v>
      </c>
      <c r="N12" s="147">
        <f t="shared" si="0"/>
        <v>4.05</v>
      </c>
      <c r="O12" s="151" t="str">
        <f t="shared" si="1"/>
        <v>II JA</v>
      </c>
    </row>
    <row r="13" spans="1:15" ht="15.95" customHeight="1">
      <c r="A13" s="108">
        <v>6</v>
      </c>
      <c r="B13" s="2" t="s">
        <v>4</v>
      </c>
      <c r="C13" s="180" t="s">
        <v>3</v>
      </c>
      <c r="D13" s="31">
        <v>38096</v>
      </c>
      <c r="E13" s="20" t="s">
        <v>2</v>
      </c>
      <c r="F13" s="179" t="s">
        <v>1</v>
      </c>
      <c r="G13" s="178" t="s">
        <v>163</v>
      </c>
      <c r="H13" s="178">
        <v>3.95</v>
      </c>
      <c r="I13" s="178">
        <v>3.8</v>
      </c>
      <c r="J13" s="93"/>
      <c r="K13" s="178">
        <v>3.9</v>
      </c>
      <c r="L13" s="178" t="s">
        <v>163</v>
      </c>
      <c r="M13" s="178">
        <v>3.84</v>
      </c>
      <c r="N13" s="147">
        <f t="shared" si="0"/>
        <v>3.95</v>
      </c>
      <c r="O13" s="151" t="str">
        <f t="shared" si="1"/>
        <v>II JA</v>
      </c>
    </row>
    <row r="14" spans="1:15" ht="15.95" customHeight="1">
      <c r="A14" s="108">
        <v>7</v>
      </c>
      <c r="B14" s="2" t="s">
        <v>19</v>
      </c>
      <c r="C14" s="6" t="s">
        <v>81</v>
      </c>
      <c r="D14" s="1">
        <v>38158</v>
      </c>
      <c r="E14" s="20" t="s">
        <v>11</v>
      </c>
      <c r="F14" s="179" t="s">
        <v>14</v>
      </c>
      <c r="G14" s="178">
        <v>3.65</v>
      </c>
      <c r="H14" s="178">
        <v>3.74</v>
      </c>
      <c r="I14" s="178">
        <v>3.62</v>
      </c>
      <c r="J14" s="148"/>
      <c r="K14" s="178" t="s">
        <v>163</v>
      </c>
      <c r="L14" s="178">
        <v>3.72</v>
      </c>
      <c r="M14" s="178">
        <v>3.88</v>
      </c>
      <c r="N14" s="147">
        <f t="shared" si="0"/>
        <v>3.88</v>
      </c>
      <c r="O14" s="151" t="str">
        <f t="shared" si="1"/>
        <v>II JA</v>
      </c>
    </row>
    <row r="15" spans="1:15" ht="15.95" customHeight="1">
      <c r="A15" s="108">
        <v>8</v>
      </c>
      <c r="B15" s="2" t="s">
        <v>123</v>
      </c>
      <c r="C15" s="180" t="s">
        <v>122</v>
      </c>
      <c r="D15" s="1">
        <v>38159</v>
      </c>
      <c r="E15" s="20" t="s">
        <v>2</v>
      </c>
      <c r="F15" s="179" t="s">
        <v>1</v>
      </c>
      <c r="G15" s="178">
        <v>3.77</v>
      </c>
      <c r="H15" s="178">
        <v>3.76</v>
      </c>
      <c r="I15" s="178">
        <v>3.77</v>
      </c>
      <c r="J15" s="93"/>
      <c r="K15" s="178">
        <v>3.68</v>
      </c>
      <c r="L15" s="178">
        <v>3.82</v>
      </c>
      <c r="M15" s="178" t="s">
        <v>163</v>
      </c>
      <c r="N15" s="147">
        <f t="shared" si="0"/>
        <v>3.82</v>
      </c>
      <c r="O15" s="151" t="str">
        <f t="shared" si="1"/>
        <v>III JA</v>
      </c>
    </row>
    <row r="16" spans="1:15" ht="15.95" customHeight="1">
      <c r="A16" s="108">
        <v>9</v>
      </c>
      <c r="B16" s="2" t="s">
        <v>236</v>
      </c>
      <c r="C16" s="30" t="s">
        <v>235</v>
      </c>
      <c r="D16" s="42" t="s">
        <v>234</v>
      </c>
      <c r="E16" s="20" t="s">
        <v>11</v>
      </c>
      <c r="F16" s="179" t="s">
        <v>39</v>
      </c>
      <c r="G16" s="178">
        <v>3.01</v>
      </c>
      <c r="H16" s="178">
        <v>3.24</v>
      </c>
      <c r="I16" s="178">
        <v>3.22</v>
      </c>
      <c r="J16" s="184"/>
      <c r="K16" s="178"/>
      <c r="L16" s="178"/>
      <c r="M16" s="178"/>
      <c r="N16" s="147">
        <f t="shared" si="0"/>
        <v>3.24</v>
      </c>
      <c r="O16" s="151" t="s">
        <v>162</v>
      </c>
    </row>
    <row r="17" spans="1:15" ht="15.95" customHeight="1">
      <c r="A17" s="108">
        <v>10</v>
      </c>
      <c r="B17" s="2" t="s">
        <v>233</v>
      </c>
      <c r="C17" s="30" t="s">
        <v>89</v>
      </c>
      <c r="D17" s="42" t="s">
        <v>232</v>
      </c>
      <c r="E17" s="20" t="s">
        <v>30</v>
      </c>
      <c r="F17" s="19" t="s">
        <v>29</v>
      </c>
      <c r="G17" s="178">
        <v>3.02</v>
      </c>
      <c r="H17" s="178">
        <v>2.96</v>
      </c>
      <c r="I17" s="178">
        <v>2.84</v>
      </c>
      <c r="J17" s="148"/>
      <c r="K17" s="178"/>
      <c r="L17" s="178"/>
      <c r="M17" s="178"/>
      <c r="N17" s="147">
        <f t="shared" si="0"/>
        <v>3.02</v>
      </c>
      <c r="O17" s="151" t="s">
        <v>162</v>
      </c>
    </row>
    <row r="18" spans="1:15" ht="15.95" customHeight="1">
      <c r="A18" s="108">
        <v>11</v>
      </c>
      <c r="B18" s="2" t="s">
        <v>78</v>
      </c>
      <c r="C18" s="30" t="s">
        <v>231</v>
      </c>
      <c r="D18" s="183" t="s">
        <v>230</v>
      </c>
      <c r="E18" s="20" t="s">
        <v>30</v>
      </c>
      <c r="F18" s="19" t="s">
        <v>29</v>
      </c>
      <c r="G18" s="178">
        <v>2.89</v>
      </c>
      <c r="H18" s="178">
        <v>3</v>
      </c>
      <c r="I18" s="178">
        <v>2.97</v>
      </c>
      <c r="J18" s="148"/>
      <c r="K18" s="178"/>
      <c r="L18" s="178"/>
      <c r="M18" s="178"/>
      <c r="N18" s="147">
        <f t="shared" si="0"/>
        <v>3</v>
      </c>
      <c r="O18" s="151" t="s">
        <v>162</v>
      </c>
    </row>
    <row r="19" spans="1:15" ht="15.95" customHeight="1">
      <c r="A19" s="108">
        <v>12</v>
      </c>
      <c r="B19" s="2" t="s">
        <v>19</v>
      </c>
      <c r="C19" s="6" t="s">
        <v>229</v>
      </c>
      <c r="D19" s="31">
        <v>38491</v>
      </c>
      <c r="E19" s="20" t="s">
        <v>11</v>
      </c>
      <c r="F19" s="179" t="s">
        <v>14</v>
      </c>
      <c r="G19" s="178">
        <v>2.84</v>
      </c>
      <c r="H19" s="178" t="s">
        <v>163</v>
      </c>
      <c r="I19" s="178" t="s">
        <v>163</v>
      </c>
      <c r="J19" s="148"/>
      <c r="K19" s="178"/>
      <c r="L19" s="178"/>
      <c r="M19" s="178"/>
      <c r="N19" s="147">
        <f t="shared" si="0"/>
        <v>2.84</v>
      </c>
      <c r="O19" s="151" t="s">
        <v>162</v>
      </c>
    </row>
    <row r="20" spans="1:15" ht="15.95" customHeight="1">
      <c r="A20" s="108"/>
      <c r="B20" s="16" t="s">
        <v>28</v>
      </c>
      <c r="C20" s="17" t="s">
        <v>27</v>
      </c>
      <c r="D20" s="182">
        <v>38529</v>
      </c>
      <c r="E20" s="41" t="s">
        <v>11</v>
      </c>
      <c r="F20" s="28" t="s">
        <v>10</v>
      </c>
      <c r="G20" s="178" t="s">
        <v>163</v>
      </c>
      <c r="H20" s="178" t="s">
        <v>163</v>
      </c>
      <c r="I20" s="178" t="s">
        <v>163</v>
      </c>
      <c r="J20" s="148"/>
      <c r="K20" s="178"/>
      <c r="L20" s="178"/>
      <c r="M20" s="178"/>
      <c r="N20" s="147">
        <f t="shared" si="0"/>
        <v>0</v>
      </c>
      <c r="O20" s="151" t="s">
        <v>162</v>
      </c>
    </row>
    <row r="21" spans="1:15" ht="15.95" customHeight="1">
      <c r="A21" s="93" t="s">
        <v>0</v>
      </c>
      <c r="B21" s="16" t="s">
        <v>67</v>
      </c>
      <c r="C21" s="17" t="s">
        <v>66</v>
      </c>
      <c r="D21" s="18">
        <v>38769</v>
      </c>
      <c r="E21" s="41" t="s">
        <v>11</v>
      </c>
      <c r="F21" s="28" t="s">
        <v>10</v>
      </c>
      <c r="G21" s="178">
        <v>3.5</v>
      </c>
      <c r="H21" s="178" t="s">
        <v>163</v>
      </c>
      <c r="I21" s="178">
        <v>3.33</v>
      </c>
      <c r="J21" s="149" t="s">
        <v>0</v>
      </c>
      <c r="K21" s="178"/>
      <c r="L21" s="178"/>
      <c r="M21" s="178"/>
      <c r="N21" s="147">
        <f t="shared" si="0"/>
        <v>3.5</v>
      </c>
      <c r="O21" s="151" t="s">
        <v>162</v>
      </c>
    </row>
    <row r="22" spans="1:15" ht="15.95" customHeight="1">
      <c r="A22" s="150"/>
      <c r="B22" s="2" t="s">
        <v>79</v>
      </c>
      <c r="C22" s="181" t="s">
        <v>228</v>
      </c>
      <c r="D22" s="31">
        <v>38042</v>
      </c>
      <c r="E22" s="20" t="s">
        <v>11</v>
      </c>
      <c r="F22" s="179" t="s">
        <v>133</v>
      </c>
      <c r="G22" s="178"/>
      <c r="H22" s="178"/>
      <c r="I22" s="178"/>
      <c r="J22" s="148"/>
      <c r="K22" s="178"/>
      <c r="L22" s="178"/>
      <c r="M22" s="178"/>
      <c r="N22" s="147" t="s">
        <v>90</v>
      </c>
      <c r="O22" s="151"/>
    </row>
    <row r="23" spans="1:15" ht="15.95" customHeight="1">
      <c r="A23" s="150"/>
      <c r="B23" s="2" t="s">
        <v>18</v>
      </c>
      <c r="C23" s="30" t="s">
        <v>115</v>
      </c>
      <c r="D23" s="31">
        <v>38429</v>
      </c>
      <c r="E23" s="20" t="s">
        <v>17</v>
      </c>
      <c r="F23" s="19" t="s">
        <v>16</v>
      </c>
      <c r="G23" s="178"/>
      <c r="H23" s="178"/>
      <c r="I23" s="178"/>
      <c r="J23" s="148"/>
      <c r="K23" s="178"/>
      <c r="L23" s="178"/>
      <c r="M23" s="178"/>
      <c r="N23" s="147" t="s">
        <v>90</v>
      </c>
      <c r="O23" s="151"/>
    </row>
    <row r="24" spans="1:15" ht="15.95" customHeight="1">
      <c r="A24" s="150"/>
      <c r="B24" s="2" t="s">
        <v>227</v>
      </c>
      <c r="C24" s="180" t="s">
        <v>136</v>
      </c>
      <c r="D24" s="31">
        <v>39222</v>
      </c>
      <c r="E24" s="20" t="s">
        <v>2</v>
      </c>
      <c r="F24" s="179" t="s">
        <v>1</v>
      </c>
      <c r="G24" s="178"/>
      <c r="H24" s="178"/>
      <c r="I24" s="178"/>
      <c r="J24" s="93"/>
      <c r="K24" s="178"/>
      <c r="L24" s="178"/>
      <c r="M24" s="178"/>
      <c r="N24" s="147" t="s">
        <v>90</v>
      </c>
      <c r="O24" s="151"/>
    </row>
    <row r="25" spans="1:15" ht="15.95" customHeight="1">
      <c r="A25" s="93" t="s">
        <v>0</v>
      </c>
      <c r="B25" s="7" t="s">
        <v>140</v>
      </c>
      <c r="C25" s="8" t="s">
        <v>25</v>
      </c>
      <c r="D25" s="24" t="s">
        <v>139</v>
      </c>
      <c r="E25" s="20" t="s">
        <v>2</v>
      </c>
      <c r="F25" s="179" t="s">
        <v>1</v>
      </c>
      <c r="G25" s="178"/>
      <c r="H25" s="178"/>
      <c r="I25" s="178"/>
      <c r="J25" s="149" t="s">
        <v>0</v>
      </c>
      <c r="K25" s="178"/>
      <c r="L25" s="178"/>
      <c r="M25" s="178"/>
      <c r="N25" s="147" t="s">
        <v>90</v>
      </c>
      <c r="O25" s="151"/>
    </row>
  </sheetData>
  <mergeCells count="2">
    <mergeCell ref="A2:B2"/>
    <mergeCell ref="G6:M6"/>
  </mergeCells>
  <pageMargins left="0.7" right="0.7" top="0.75" bottom="0.75" header="0.3" footer="0.3"/>
  <pageSetup paperSize="11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6"/>
  <sheetViews>
    <sheetView zoomScale="110" zoomScaleNormal="110" workbookViewId="0">
      <selection activeCell="AA27" sqref="AA27"/>
    </sheetView>
  </sheetViews>
  <sheetFormatPr defaultColWidth="0" defaultRowHeight="15"/>
  <cols>
    <col min="1" max="1" width="5.28515625" style="91" customWidth="1"/>
    <col min="2" max="2" width="14.140625" style="145" customWidth="1"/>
    <col min="3" max="3" width="16.28515625" style="145" customWidth="1"/>
    <col min="4" max="4" width="10.7109375" style="144" customWidth="1"/>
    <col min="5" max="5" width="10.28515625" style="143" customWidth="1"/>
    <col min="6" max="6" width="21.7109375" style="142" bestFit="1" customWidth="1"/>
    <col min="7" max="9" width="4.7109375" style="141" customWidth="1"/>
    <col min="10" max="10" width="4.7109375" style="141" hidden="1" customWidth="1"/>
    <col min="11" max="13" width="4.7109375" style="141" customWidth="1"/>
    <col min="14" max="14" width="9.7109375" style="140" customWidth="1"/>
    <col min="15" max="15" width="8.28515625" style="139" customWidth="1"/>
    <col min="16" max="251" width="9.140625" style="91" customWidth="1"/>
    <col min="252" max="252" width="5.28515625" style="91" customWidth="1"/>
    <col min="253" max="16384" width="0" style="91" hidden="1"/>
  </cols>
  <sheetData>
    <row r="1" spans="1:15" s="9" customFormat="1" ht="18.75">
      <c r="A1" s="21" t="s">
        <v>80</v>
      </c>
      <c r="B1" s="14"/>
      <c r="D1" s="12"/>
    </row>
    <row r="2" spans="1:15" s="9" customFormat="1" ht="15.75">
      <c r="A2" s="305">
        <v>42819</v>
      </c>
      <c r="B2" s="305"/>
      <c r="D2" s="22" t="s">
        <v>38</v>
      </c>
    </row>
    <row r="3" spans="1:15" s="23" customFormat="1" ht="5.25"/>
    <row r="4" spans="1:15" s="9" customFormat="1">
      <c r="A4" s="14"/>
      <c r="B4" s="9" t="s">
        <v>190</v>
      </c>
      <c r="D4" s="11"/>
      <c r="G4" s="10"/>
    </row>
    <row r="5" spans="1:15" s="169" customFormat="1" ht="6" thickBot="1">
      <c r="G5" s="170"/>
    </row>
    <row r="6" spans="1:15" s="166" customFormat="1" ht="15.75" thickBot="1">
      <c r="B6" s="145"/>
      <c r="C6" s="145"/>
      <c r="D6" s="144"/>
      <c r="F6" s="142"/>
      <c r="G6" s="306" t="s">
        <v>113</v>
      </c>
      <c r="H6" s="307"/>
      <c r="I6" s="307"/>
      <c r="J6" s="307"/>
      <c r="K6" s="307"/>
      <c r="L6" s="307"/>
      <c r="M6" s="308"/>
      <c r="N6" s="168"/>
      <c r="O6" s="167"/>
    </row>
    <row r="7" spans="1:15" s="155" customFormat="1" ht="20.100000000000001" customHeight="1" thickBot="1">
      <c r="A7" s="121" t="s">
        <v>112</v>
      </c>
      <c r="B7" s="165" t="s">
        <v>37</v>
      </c>
      <c r="C7" s="164" t="s">
        <v>36</v>
      </c>
      <c r="D7" s="163" t="s">
        <v>111</v>
      </c>
      <c r="E7" s="162" t="s">
        <v>35</v>
      </c>
      <c r="F7" s="161" t="s">
        <v>34</v>
      </c>
      <c r="G7" s="160">
        <v>1</v>
      </c>
      <c r="H7" s="159">
        <v>2</v>
      </c>
      <c r="I7" s="159">
        <v>3</v>
      </c>
      <c r="J7" s="159" t="s">
        <v>71</v>
      </c>
      <c r="K7" s="159">
        <v>4</v>
      </c>
      <c r="L7" s="159">
        <v>5</v>
      </c>
      <c r="M7" s="158">
        <v>6</v>
      </c>
      <c r="N7" s="157" t="s">
        <v>110</v>
      </c>
      <c r="O7" s="156" t="s">
        <v>33</v>
      </c>
    </row>
    <row r="8" spans="1:15" ht="15" customHeight="1">
      <c r="A8" s="108">
        <v>1</v>
      </c>
      <c r="B8" s="154" t="s">
        <v>52</v>
      </c>
      <c r="C8" s="153" t="s">
        <v>189</v>
      </c>
      <c r="D8" s="29">
        <v>38259</v>
      </c>
      <c r="E8" s="29" t="s">
        <v>11</v>
      </c>
      <c r="F8" s="37" t="s">
        <v>13</v>
      </c>
      <c r="G8" s="148" t="s">
        <v>163</v>
      </c>
      <c r="H8" s="148">
        <v>4.6100000000000003</v>
      </c>
      <c r="I8" s="148">
        <v>4.82</v>
      </c>
      <c r="J8" s="148"/>
      <c r="K8" s="148">
        <v>4.9000000000000004</v>
      </c>
      <c r="L8" s="148">
        <v>4.9400000000000004</v>
      </c>
      <c r="M8" s="148">
        <v>4.9000000000000004</v>
      </c>
      <c r="N8" s="147">
        <f t="shared" ref="N8:N27" si="0">MAX(G8:I8,K8:M8)</f>
        <v>4.9400000000000004</v>
      </c>
      <c r="O8" s="151" t="str">
        <f>IF(ISBLANK(N8),"",IF(N8&gt;=7.2,"KSM",IF(N8&gt;=6.7,"I A",IF(N8&gt;=6.2,"II A",IF(N8&gt;=5.6,"III A",IF(N8&gt;=5,"I JA",IF(N8&gt;=4.45,"II JA",IF(N8&gt;=4,"III JA"))))))))</f>
        <v>II JA</v>
      </c>
    </row>
    <row r="9" spans="1:15" ht="15" customHeight="1">
      <c r="A9" s="108">
        <v>2</v>
      </c>
      <c r="B9" s="32" t="s">
        <v>48</v>
      </c>
      <c r="C9" s="33" t="s">
        <v>188</v>
      </c>
      <c r="D9" s="24">
        <v>38088</v>
      </c>
      <c r="E9" s="25" t="s">
        <v>11</v>
      </c>
      <c r="F9" s="26" t="s">
        <v>12</v>
      </c>
      <c r="G9" s="148">
        <v>4.54</v>
      </c>
      <c r="H9" s="148">
        <v>4.57</v>
      </c>
      <c r="I9" s="148">
        <v>4.5199999999999996</v>
      </c>
      <c r="J9" s="148"/>
      <c r="K9" s="148">
        <v>4.78</v>
      </c>
      <c r="L9" s="148">
        <v>4.93</v>
      </c>
      <c r="M9" s="148">
        <v>4.8899999999999997</v>
      </c>
      <c r="N9" s="147">
        <f t="shared" si="0"/>
        <v>4.93</v>
      </c>
      <c r="O9" s="151" t="str">
        <f>IF(ISBLANK(N9),"",IF(N9&gt;=7.2,"KSM",IF(N9&gt;=6.7,"I A",IF(N9&gt;=6.2,"II A",IF(N9&gt;=5.6,"III A",IF(N9&gt;=5,"I JA",IF(N9&gt;=4.45,"II JA",IF(N9&gt;=4,"III JA"))))))))</f>
        <v>II JA</v>
      </c>
    </row>
    <row r="10" spans="1:15" ht="15" customHeight="1">
      <c r="A10" s="108">
        <v>3</v>
      </c>
      <c r="B10" s="7" t="s">
        <v>42</v>
      </c>
      <c r="C10" s="8" t="s">
        <v>41</v>
      </c>
      <c r="D10" s="24">
        <v>38002</v>
      </c>
      <c r="E10" s="25" t="s">
        <v>17</v>
      </c>
      <c r="F10" s="26" t="s">
        <v>40</v>
      </c>
      <c r="G10" s="148">
        <v>4.0599999999999996</v>
      </c>
      <c r="H10" s="148">
        <v>3.97</v>
      </c>
      <c r="I10" s="148">
        <v>3.98</v>
      </c>
      <c r="J10" s="148"/>
      <c r="K10" s="148">
        <v>4.1900000000000004</v>
      </c>
      <c r="L10" s="148" t="s">
        <v>163</v>
      </c>
      <c r="M10" s="148">
        <v>4.3600000000000003</v>
      </c>
      <c r="N10" s="147">
        <f t="shared" si="0"/>
        <v>4.3600000000000003</v>
      </c>
      <c r="O10" s="151" t="str">
        <f>IF(ISBLANK(N10),"",IF(N10&gt;=7.2,"KSM",IF(N10&gt;=6.7,"I A",IF(N10&gt;=6.2,"II A",IF(N10&gt;=5.6,"III A",IF(N10&gt;=5,"I JA",IF(N10&gt;=4.45,"II JA",IF(N10&gt;=4,"III JA"))))))))</f>
        <v>III JA</v>
      </c>
    </row>
    <row r="11" spans="1:15" ht="15" customHeight="1">
      <c r="A11" s="108">
        <v>4</v>
      </c>
      <c r="B11" s="32" t="s">
        <v>187</v>
      </c>
      <c r="C11" s="33" t="s">
        <v>186</v>
      </c>
      <c r="D11" s="24">
        <v>37989</v>
      </c>
      <c r="E11" s="25" t="s">
        <v>11</v>
      </c>
      <c r="F11" s="26" t="s">
        <v>39</v>
      </c>
      <c r="G11" s="148">
        <v>3.94</v>
      </c>
      <c r="H11" s="148">
        <v>3.91</v>
      </c>
      <c r="I11" s="148">
        <v>4.03</v>
      </c>
      <c r="J11" s="148"/>
      <c r="K11" s="148">
        <v>4.17</v>
      </c>
      <c r="L11" s="148">
        <v>4.2699999999999996</v>
      </c>
      <c r="M11" s="148">
        <v>4.34</v>
      </c>
      <c r="N11" s="147">
        <f t="shared" si="0"/>
        <v>4.34</v>
      </c>
      <c r="O11" s="151" t="str">
        <f>IF(ISBLANK(N11),"",IF(N11&gt;=7.2,"KSM",IF(N11&gt;=6.7,"I A",IF(N11&gt;=6.2,"II A",IF(N11&gt;=5.6,"III A",IF(N11&gt;=5,"I JA",IF(N11&gt;=4.45,"II JA",IF(N11&gt;=4,"III JA"))))))))</f>
        <v>III JA</v>
      </c>
    </row>
    <row r="12" spans="1:15" ht="15" customHeight="1">
      <c r="A12" s="108">
        <v>5</v>
      </c>
      <c r="B12" s="32" t="s">
        <v>178</v>
      </c>
      <c r="C12" s="33" t="s">
        <v>185</v>
      </c>
      <c r="D12" s="24">
        <v>38419</v>
      </c>
      <c r="E12" s="152" t="s">
        <v>62</v>
      </c>
      <c r="F12" s="26" t="s">
        <v>184</v>
      </c>
      <c r="G12" s="148">
        <v>3.89</v>
      </c>
      <c r="H12" s="148">
        <v>3.95</v>
      </c>
      <c r="I12" s="148">
        <v>4.33</v>
      </c>
      <c r="J12" s="148"/>
      <c r="K12" s="148">
        <v>4.29</v>
      </c>
      <c r="L12" s="148">
        <v>4.09</v>
      </c>
      <c r="M12" s="148">
        <v>4.29</v>
      </c>
      <c r="N12" s="147">
        <f t="shared" si="0"/>
        <v>4.33</v>
      </c>
      <c r="O12" s="151" t="str">
        <f>IF(ISBLANK(N12),"",IF(N12&gt;=7.2,"KSM",IF(N12&gt;=6.7,"I A",IF(N12&gt;=6.2,"II A",IF(N12&gt;=5.6,"III A",IF(N12&gt;=5,"I JA",IF(N12&gt;=4.45,"II JA",IF(N12&gt;=4,"III JA"))))))))</f>
        <v>III JA</v>
      </c>
    </row>
    <row r="13" spans="1:15" ht="15" customHeight="1">
      <c r="A13" s="108">
        <v>6</v>
      </c>
      <c r="B13" s="32" t="s">
        <v>183</v>
      </c>
      <c r="C13" s="33" t="s">
        <v>182</v>
      </c>
      <c r="D13" s="24">
        <v>38415</v>
      </c>
      <c r="E13" s="25" t="s">
        <v>24</v>
      </c>
      <c r="F13" s="26" t="s">
        <v>23</v>
      </c>
      <c r="G13" s="148">
        <v>3.77</v>
      </c>
      <c r="H13" s="148">
        <v>3.71</v>
      </c>
      <c r="I13" s="148">
        <v>3.73</v>
      </c>
      <c r="J13" s="148"/>
      <c r="K13" s="148">
        <v>3.78</v>
      </c>
      <c r="L13" s="148">
        <v>3.78</v>
      </c>
      <c r="M13" s="148">
        <v>3.96</v>
      </c>
      <c r="N13" s="147">
        <f t="shared" si="0"/>
        <v>3.96</v>
      </c>
      <c r="O13" s="151" t="s">
        <v>162</v>
      </c>
    </row>
    <row r="14" spans="1:15" ht="15" customHeight="1">
      <c r="A14" s="108">
        <v>7</v>
      </c>
      <c r="B14" s="32" t="s">
        <v>181</v>
      </c>
      <c r="C14" s="33" t="s">
        <v>180</v>
      </c>
      <c r="D14" s="24" t="s">
        <v>179</v>
      </c>
      <c r="E14" s="25" t="s">
        <v>30</v>
      </c>
      <c r="F14" s="26" t="s">
        <v>29</v>
      </c>
      <c r="G14" s="148" t="s">
        <v>163</v>
      </c>
      <c r="H14" s="148">
        <v>3.43</v>
      </c>
      <c r="I14" s="148">
        <v>3.9</v>
      </c>
      <c r="J14" s="148"/>
      <c r="K14" s="148">
        <v>3.06</v>
      </c>
      <c r="L14" s="148">
        <v>3.59</v>
      </c>
      <c r="M14" s="148">
        <v>3.6</v>
      </c>
      <c r="N14" s="147">
        <f t="shared" si="0"/>
        <v>3.9</v>
      </c>
      <c r="O14" s="151" t="s">
        <v>162</v>
      </c>
    </row>
    <row r="15" spans="1:15" ht="15" customHeight="1">
      <c r="A15" s="108">
        <v>8</v>
      </c>
      <c r="B15" s="7" t="s">
        <v>178</v>
      </c>
      <c r="C15" s="8" t="s">
        <v>177</v>
      </c>
      <c r="D15" s="24">
        <v>38028</v>
      </c>
      <c r="E15" s="25" t="s">
        <v>11</v>
      </c>
      <c r="F15" s="26" t="s">
        <v>39</v>
      </c>
      <c r="G15" s="148">
        <v>3.69</v>
      </c>
      <c r="H15" s="148">
        <v>3.53</v>
      </c>
      <c r="I15" s="148">
        <v>3.87</v>
      </c>
      <c r="J15" s="148"/>
      <c r="K15" s="148">
        <v>3.65</v>
      </c>
      <c r="L15" s="148">
        <v>3.84</v>
      </c>
      <c r="M15" s="148">
        <v>3.62</v>
      </c>
      <c r="N15" s="147">
        <f t="shared" si="0"/>
        <v>3.87</v>
      </c>
      <c r="O15" s="151" t="s">
        <v>162</v>
      </c>
    </row>
    <row r="16" spans="1:15" ht="15" customHeight="1">
      <c r="A16" s="108">
        <v>9</v>
      </c>
      <c r="B16" s="4" t="s">
        <v>43</v>
      </c>
      <c r="C16" s="153" t="s">
        <v>176</v>
      </c>
      <c r="D16" s="29">
        <v>38695</v>
      </c>
      <c r="E16" s="29" t="s">
        <v>11</v>
      </c>
      <c r="F16" s="37" t="s">
        <v>133</v>
      </c>
      <c r="G16" s="148">
        <v>3.53</v>
      </c>
      <c r="H16" s="148">
        <v>3.76</v>
      </c>
      <c r="I16" s="148">
        <v>3.6</v>
      </c>
      <c r="J16" s="148"/>
      <c r="K16" s="148"/>
      <c r="L16" s="148"/>
      <c r="M16" s="148"/>
      <c r="N16" s="147">
        <f t="shared" si="0"/>
        <v>3.76</v>
      </c>
      <c r="O16" s="151" t="s">
        <v>162</v>
      </c>
    </row>
    <row r="17" spans="1:15" ht="15" customHeight="1">
      <c r="A17" s="108">
        <v>10</v>
      </c>
      <c r="B17" s="7" t="s">
        <v>175</v>
      </c>
      <c r="C17" s="8" t="s">
        <v>174</v>
      </c>
      <c r="D17" s="24">
        <v>38154</v>
      </c>
      <c r="E17" s="25" t="s">
        <v>24</v>
      </c>
      <c r="F17" s="26" t="s">
        <v>23</v>
      </c>
      <c r="G17" s="148">
        <v>3.63</v>
      </c>
      <c r="H17" s="148">
        <v>3.73</v>
      </c>
      <c r="I17" s="148">
        <v>3.61</v>
      </c>
      <c r="J17" s="148"/>
      <c r="K17" s="148"/>
      <c r="L17" s="148"/>
      <c r="M17" s="148"/>
      <c r="N17" s="147">
        <f t="shared" si="0"/>
        <v>3.73</v>
      </c>
      <c r="O17" s="151" t="s">
        <v>162</v>
      </c>
    </row>
    <row r="18" spans="1:15" ht="15" customHeight="1">
      <c r="A18" s="108">
        <v>11</v>
      </c>
      <c r="B18" s="32" t="s">
        <v>173</v>
      </c>
      <c r="C18" s="33" t="s">
        <v>172</v>
      </c>
      <c r="D18" s="24">
        <v>39197</v>
      </c>
      <c r="E18" s="152" t="s">
        <v>11</v>
      </c>
      <c r="F18" s="26" t="s">
        <v>12</v>
      </c>
      <c r="G18" s="148">
        <v>3.33</v>
      </c>
      <c r="H18" s="148">
        <v>3.28</v>
      </c>
      <c r="I18" s="148">
        <v>3.2</v>
      </c>
      <c r="J18" s="148"/>
      <c r="K18" s="148"/>
      <c r="L18" s="148"/>
      <c r="M18" s="148"/>
      <c r="N18" s="147">
        <f t="shared" si="0"/>
        <v>3.33</v>
      </c>
      <c r="O18" s="151" t="s">
        <v>162</v>
      </c>
    </row>
    <row r="19" spans="1:15" ht="15" customHeight="1">
      <c r="A19" s="108">
        <v>12</v>
      </c>
      <c r="B19" s="32" t="s">
        <v>82</v>
      </c>
      <c r="C19" s="33" t="s">
        <v>83</v>
      </c>
      <c r="D19" s="24">
        <v>38474</v>
      </c>
      <c r="E19" s="25" t="s">
        <v>17</v>
      </c>
      <c r="F19" s="26" t="s">
        <v>16</v>
      </c>
      <c r="G19" s="148" t="s">
        <v>163</v>
      </c>
      <c r="H19" s="148">
        <v>2.98</v>
      </c>
      <c r="I19" s="148">
        <v>2.83</v>
      </c>
      <c r="J19" s="148"/>
      <c r="K19" s="148"/>
      <c r="L19" s="148"/>
      <c r="M19" s="148"/>
      <c r="N19" s="147">
        <f t="shared" si="0"/>
        <v>2.98</v>
      </c>
      <c r="O19" s="151" t="s">
        <v>162</v>
      </c>
    </row>
    <row r="20" spans="1:15" ht="15" customHeight="1">
      <c r="A20" s="93" t="s">
        <v>0</v>
      </c>
      <c r="B20" s="4" t="s">
        <v>55</v>
      </c>
      <c r="C20" s="5" t="s">
        <v>54</v>
      </c>
      <c r="D20" s="29">
        <v>38408</v>
      </c>
      <c r="E20" s="29" t="s">
        <v>11</v>
      </c>
      <c r="F20" s="37" t="s">
        <v>53</v>
      </c>
      <c r="G20" s="148">
        <v>3.7</v>
      </c>
      <c r="H20" s="148" t="s">
        <v>171</v>
      </c>
      <c r="I20" s="148" t="s">
        <v>171</v>
      </c>
      <c r="J20" s="149" t="s">
        <v>0</v>
      </c>
      <c r="K20" s="148"/>
      <c r="L20" s="148"/>
      <c r="M20" s="148"/>
      <c r="N20" s="147">
        <f t="shared" si="0"/>
        <v>3.7</v>
      </c>
      <c r="O20" s="151" t="s">
        <v>162</v>
      </c>
    </row>
    <row r="21" spans="1:15" ht="15" customHeight="1">
      <c r="A21" s="93" t="s">
        <v>0</v>
      </c>
      <c r="B21" s="7" t="s">
        <v>42</v>
      </c>
      <c r="C21" s="33" t="s">
        <v>170</v>
      </c>
      <c r="D21" s="24">
        <v>38082</v>
      </c>
      <c r="E21" s="25" t="s">
        <v>11</v>
      </c>
      <c r="F21" s="26" t="s">
        <v>14</v>
      </c>
      <c r="G21" s="148">
        <v>3.59</v>
      </c>
      <c r="H21" s="148">
        <v>3.43</v>
      </c>
      <c r="I21" s="148">
        <v>3.59</v>
      </c>
      <c r="J21" s="149" t="s">
        <v>0</v>
      </c>
      <c r="K21" s="148"/>
      <c r="L21" s="148"/>
      <c r="M21" s="148"/>
      <c r="N21" s="147">
        <f t="shared" si="0"/>
        <v>3.59</v>
      </c>
      <c r="O21" s="151" t="s">
        <v>162</v>
      </c>
    </row>
    <row r="22" spans="1:15" ht="15" customHeight="1">
      <c r="A22" s="93" t="s">
        <v>0</v>
      </c>
      <c r="B22" s="7" t="s">
        <v>169</v>
      </c>
      <c r="C22" s="8" t="s">
        <v>168</v>
      </c>
      <c r="D22" s="24">
        <v>38404</v>
      </c>
      <c r="E22" s="25" t="s">
        <v>17</v>
      </c>
      <c r="F22" s="26" t="s">
        <v>16</v>
      </c>
      <c r="G22" s="148">
        <v>3.56</v>
      </c>
      <c r="H22" s="148" t="s">
        <v>163</v>
      </c>
      <c r="I22" s="148" t="s">
        <v>163</v>
      </c>
      <c r="J22" s="149" t="s">
        <v>0</v>
      </c>
      <c r="K22" s="148"/>
      <c r="L22" s="148"/>
      <c r="M22" s="148"/>
      <c r="N22" s="147">
        <f t="shared" si="0"/>
        <v>3.56</v>
      </c>
      <c r="O22" s="151" t="s">
        <v>162</v>
      </c>
    </row>
    <row r="23" spans="1:15" ht="15" customHeight="1">
      <c r="A23" s="93" t="s">
        <v>0</v>
      </c>
      <c r="B23" s="32" t="s">
        <v>167</v>
      </c>
      <c r="C23" s="33" t="s">
        <v>166</v>
      </c>
      <c r="D23" s="24">
        <v>38455</v>
      </c>
      <c r="E23" s="25" t="s">
        <v>17</v>
      </c>
      <c r="F23" s="26" t="s">
        <v>16</v>
      </c>
      <c r="G23" s="148">
        <v>3.23</v>
      </c>
      <c r="H23" s="148">
        <v>3.47</v>
      </c>
      <c r="I23" s="148">
        <v>3.26</v>
      </c>
      <c r="J23" s="149" t="s">
        <v>0</v>
      </c>
      <c r="K23" s="148"/>
      <c r="L23" s="148"/>
      <c r="M23" s="148"/>
      <c r="N23" s="147">
        <f t="shared" si="0"/>
        <v>3.47</v>
      </c>
      <c r="O23" s="151" t="s">
        <v>162</v>
      </c>
    </row>
    <row r="24" spans="1:15" ht="15" customHeight="1">
      <c r="A24" s="93" t="s">
        <v>0</v>
      </c>
      <c r="B24" s="15" t="s">
        <v>74</v>
      </c>
      <c r="C24" s="3" t="s">
        <v>73</v>
      </c>
      <c r="D24" s="38" t="s">
        <v>72</v>
      </c>
      <c r="E24" s="39" t="s">
        <v>9</v>
      </c>
      <c r="F24" s="40" t="s">
        <v>64</v>
      </c>
      <c r="G24" s="148">
        <v>3.27</v>
      </c>
      <c r="H24" s="148">
        <v>3.3</v>
      </c>
      <c r="I24" s="148">
        <v>3.05</v>
      </c>
      <c r="J24" s="149" t="s">
        <v>0</v>
      </c>
      <c r="K24" s="148"/>
      <c r="L24" s="148"/>
      <c r="M24" s="148"/>
      <c r="N24" s="147">
        <f t="shared" si="0"/>
        <v>3.3</v>
      </c>
      <c r="O24" s="151" t="s">
        <v>162</v>
      </c>
    </row>
    <row r="25" spans="1:15" ht="15" customHeight="1">
      <c r="A25" s="93" t="s">
        <v>0</v>
      </c>
      <c r="B25" s="15" t="s">
        <v>51</v>
      </c>
      <c r="C25" s="3" t="s">
        <v>88</v>
      </c>
      <c r="D25" s="38">
        <v>38437</v>
      </c>
      <c r="E25" s="39" t="s">
        <v>9</v>
      </c>
      <c r="F25" s="40" t="s">
        <v>64</v>
      </c>
      <c r="G25" s="148">
        <v>3.14</v>
      </c>
      <c r="H25" s="148">
        <v>3.29</v>
      </c>
      <c r="I25" s="148">
        <v>3.06</v>
      </c>
      <c r="J25" s="149" t="s">
        <v>0</v>
      </c>
      <c r="K25" s="148"/>
      <c r="L25" s="148"/>
      <c r="M25" s="148"/>
      <c r="N25" s="147">
        <f t="shared" si="0"/>
        <v>3.29</v>
      </c>
      <c r="O25" s="151" t="s">
        <v>162</v>
      </c>
    </row>
    <row r="26" spans="1:15" ht="15" customHeight="1">
      <c r="A26" s="93" t="s">
        <v>0</v>
      </c>
      <c r="B26" s="4" t="s">
        <v>84</v>
      </c>
      <c r="C26" s="5" t="s">
        <v>47</v>
      </c>
      <c r="D26" s="29">
        <v>39300</v>
      </c>
      <c r="E26" s="29" t="s">
        <v>17</v>
      </c>
      <c r="F26" s="37" t="s">
        <v>16</v>
      </c>
      <c r="G26" s="148">
        <v>2.77</v>
      </c>
      <c r="H26" s="148">
        <v>2.76</v>
      </c>
      <c r="I26" s="148">
        <v>2.65</v>
      </c>
      <c r="J26" s="149" t="s">
        <v>0</v>
      </c>
      <c r="K26" s="148"/>
      <c r="L26" s="148"/>
      <c r="M26" s="148"/>
      <c r="N26" s="147">
        <f t="shared" si="0"/>
        <v>2.77</v>
      </c>
      <c r="O26" s="151" t="s">
        <v>162</v>
      </c>
    </row>
    <row r="27" spans="1:15" ht="15" customHeight="1">
      <c r="A27" s="93" t="s">
        <v>0</v>
      </c>
      <c r="B27" s="32" t="s">
        <v>165</v>
      </c>
      <c r="C27" s="33" t="s">
        <v>164</v>
      </c>
      <c r="D27" s="24">
        <v>39398</v>
      </c>
      <c r="E27" s="152" t="s">
        <v>11</v>
      </c>
      <c r="F27" s="26" t="s">
        <v>12</v>
      </c>
      <c r="G27" s="148">
        <v>2.44</v>
      </c>
      <c r="H27" s="148" t="s">
        <v>163</v>
      </c>
      <c r="I27" s="148">
        <v>2.59</v>
      </c>
      <c r="J27" s="149" t="s">
        <v>0</v>
      </c>
      <c r="K27" s="148"/>
      <c r="L27" s="148"/>
      <c r="M27" s="148"/>
      <c r="N27" s="147">
        <f t="shared" si="0"/>
        <v>2.59</v>
      </c>
      <c r="O27" s="151" t="s">
        <v>162</v>
      </c>
    </row>
    <row r="28" spans="1:15" ht="15" customHeight="1">
      <c r="A28" s="150"/>
      <c r="B28" s="32" t="s">
        <v>46</v>
      </c>
      <c r="C28" s="33" t="s">
        <v>45</v>
      </c>
      <c r="D28" s="24">
        <v>39414</v>
      </c>
      <c r="E28" s="25" t="s">
        <v>11</v>
      </c>
      <c r="F28" s="26" t="s">
        <v>10</v>
      </c>
      <c r="G28" s="148"/>
      <c r="H28" s="148"/>
      <c r="I28" s="148"/>
      <c r="J28" s="148"/>
      <c r="K28" s="148"/>
      <c r="L28" s="148"/>
      <c r="M28" s="148"/>
      <c r="N28" s="147" t="s">
        <v>90</v>
      </c>
      <c r="O28" s="146" t="str">
        <f t="shared" ref="O28:O36" si="1">IF(ISBLANK(N28),"",IF(N28&gt;=7.2,"KSM",IF(N28&gt;=6.7,"I A",IF(N28&gt;=6.2,"II A",IF(N28&gt;=5.6,"III A",IF(N28&gt;=5,"I JA",IF(N28&gt;=4.45,"II JA",IF(N28&gt;=4,"III JA"))))))))</f>
        <v>KSM</v>
      </c>
    </row>
    <row r="29" spans="1:15" ht="15" customHeight="1">
      <c r="A29" s="150"/>
      <c r="B29" s="32" t="s">
        <v>161</v>
      </c>
      <c r="C29" s="33" t="s">
        <v>160</v>
      </c>
      <c r="D29" s="24">
        <v>39531</v>
      </c>
      <c r="E29" s="25" t="s">
        <v>11</v>
      </c>
      <c r="F29" s="26" t="s">
        <v>14</v>
      </c>
      <c r="G29" s="148"/>
      <c r="H29" s="148"/>
      <c r="I29" s="148"/>
      <c r="J29" s="148"/>
      <c r="K29" s="148"/>
      <c r="L29" s="148"/>
      <c r="M29" s="148"/>
      <c r="N29" s="147" t="s">
        <v>90</v>
      </c>
      <c r="O29" s="146" t="str">
        <f t="shared" si="1"/>
        <v>KSM</v>
      </c>
    </row>
    <row r="30" spans="1:15" ht="15" customHeight="1">
      <c r="A30" s="150"/>
      <c r="B30" s="32" t="s">
        <v>51</v>
      </c>
      <c r="C30" s="33" t="s">
        <v>68</v>
      </c>
      <c r="D30" s="24">
        <v>38654</v>
      </c>
      <c r="E30" s="25" t="s">
        <v>17</v>
      </c>
      <c r="F30" s="26" t="s">
        <v>16</v>
      </c>
      <c r="G30" s="148"/>
      <c r="H30" s="148"/>
      <c r="I30" s="148"/>
      <c r="J30" s="148"/>
      <c r="K30" s="148"/>
      <c r="L30" s="148"/>
      <c r="M30" s="148"/>
      <c r="N30" s="147" t="s">
        <v>90</v>
      </c>
      <c r="O30" s="146" t="str">
        <f t="shared" si="1"/>
        <v>KSM</v>
      </c>
    </row>
    <row r="31" spans="1:15" ht="15" customHeight="1">
      <c r="A31" s="150"/>
      <c r="B31" s="32" t="s">
        <v>159</v>
      </c>
      <c r="C31" s="33" t="s">
        <v>158</v>
      </c>
      <c r="D31" s="24">
        <v>38059</v>
      </c>
      <c r="E31" s="25" t="s">
        <v>17</v>
      </c>
      <c r="F31" s="26" t="s">
        <v>40</v>
      </c>
      <c r="G31" s="148"/>
      <c r="H31" s="148"/>
      <c r="I31" s="148"/>
      <c r="J31" s="148"/>
      <c r="K31" s="148"/>
      <c r="L31" s="148"/>
      <c r="M31" s="148"/>
      <c r="N31" s="147" t="s">
        <v>90</v>
      </c>
      <c r="O31" s="146" t="str">
        <f t="shared" si="1"/>
        <v>KSM</v>
      </c>
    </row>
    <row r="32" spans="1:15" ht="15" customHeight="1">
      <c r="A32" s="93" t="s">
        <v>0</v>
      </c>
      <c r="B32" s="7" t="s">
        <v>157</v>
      </c>
      <c r="C32" s="8" t="s">
        <v>156</v>
      </c>
      <c r="D32" s="24">
        <v>38056</v>
      </c>
      <c r="E32" s="25" t="s">
        <v>17</v>
      </c>
      <c r="F32" s="26" t="s">
        <v>40</v>
      </c>
      <c r="G32" s="148"/>
      <c r="H32" s="148"/>
      <c r="I32" s="148"/>
      <c r="J32" s="149" t="s">
        <v>0</v>
      </c>
      <c r="K32" s="148"/>
      <c r="L32" s="148"/>
      <c r="M32" s="148"/>
      <c r="N32" s="147" t="s">
        <v>90</v>
      </c>
      <c r="O32" s="146" t="str">
        <f t="shared" si="1"/>
        <v>KSM</v>
      </c>
    </row>
    <row r="33" spans="1:15" ht="15" customHeight="1">
      <c r="A33" s="93" t="s">
        <v>0</v>
      </c>
      <c r="B33" s="32" t="s">
        <v>51</v>
      </c>
      <c r="C33" s="33" t="s">
        <v>50</v>
      </c>
      <c r="D33" s="24">
        <v>38969</v>
      </c>
      <c r="E33" s="25" t="s">
        <v>17</v>
      </c>
      <c r="F33" s="26" t="s">
        <v>16</v>
      </c>
      <c r="G33" s="148"/>
      <c r="H33" s="148"/>
      <c r="I33" s="148"/>
      <c r="J33" s="149" t="s">
        <v>0</v>
      </c>
      <c r="K33" s="148"/>
      <c r="L33" s="148"/>
      <c r="M33" s="148"/>
      <c r="N33" s="147" t="s">
        <v>90</v>
      </c>
      <c r="O33" s="146" t="str">
        <f t="shared" si="1"/>
        <v>KSM</v>
      </c>
    </row>
    <row r="34" spans="1:15" ht="15" customHeight="1">
      <c r="A34" s="93" t="s">
        <v>0</v>
      </c>
      <c r="B34" s="7" t="s">
        <v>48</v>
      </c>
      <c r="C34" s="8" t="s">
        <v>155</v>
      </c>
      <c r="D34" s="24">
        <v>38114</v>
      </c>
      <c r="E34" s="25" t="s">
        <v>17</v>
      </c>
      <c r="F34" s="26" t="s">
        <v>40</v>
      </c>
      <c r="G34" s="148"/>
      <c r="H34" s="148"/>
      <c r="I34" s="148"/>
      <c r="J34" s="149" t="s">
        <v>0</v>
      </c>
      <c r="K34" s="148"/>
      <c r="L34" s="148"/>
      <c r="M34" s="148"/>
      <c r="N34" s="147" t="s">
        <v>90</v>
      </c>
      <c r="O34" s="146" t="str">
        <f t="shared" si="1"/>
        <v>KSM</v>
      </c>
    </row>
    <row r="35" spans="1:15" ht="15" customHeight="1">
      <c r="A35" s="93" t="s">
        <v>0</v>
      </c>
      <c r="B35" s="15" t="s">
        <v>86</v>
      </c>
      <c r="C35" s="3" t="s">
        <v>87</v>
      </c>
      <c r="D35" s="38">
        <v>38213</v>
      </c>
      <c r="E35" s="39" t="s">
        <v>9</v>
      </c>
      <c r="F35" s="40" t="s">
        <v>5</v>
      </c>
      <c r="G35" s="148"/>
      <c r="H35" s="148"/>
      <c r="I35" s="148"/>
      <c r="J35" s="149" t="s">
        <v>0</v>
      </c>
      <c r="K35" s="148"/>
      <c r="L35" s="148"/>
      <c r="M35" s="148"/>
      <c r="N35" s="147" t="s">
        <v>90</v>
      </c>
      <c r="O35" s="146" t="str">
        <f t="shared" si="1"/>
        <v>KSM</v>
      </c>
    </row>
    <row r="36" spans="1:15" ht="15" customHeight="1">
      <c r="A36" s="93" t="s">
        <v>0</v>
      </c>
      <c r="B36" s="4" t="s">
        <v>44</v>
      </c>
      <c r="C36" s="5" t="s">
        <v>49</v>
      </c>
      <c r="D36" s="29">
        <v>38394</v>
      </c>
      <c r="E36" s="29" t="s">
        <v>17</v>
      </c>
      <c r="F36" s="37" t="s">
        <v>16</v>
      </c>
      <c r="G36" s="148"/>
      <c r="H36" s="148"/>
      <c r="I36" s="148"/>
      <c r="J36" s="149" t="s">
        <v>0</v>
      </c>
      <c r="K36" s="148"/>
      <c r="L36" s="148"/>
      <c r="M36" s="148"/>
      <c r="N36" s="147" t="s">
        <v>90</v>
      </c>
      <c r="O36" s="146" t="str">
        <f t="shared" si="1"/>
        <v>KSM</v>
      </c>
    </row>
  </sheetData>
  <mergeCells count="2">
    <mergeCell ref="A2:B2"/>
    <mergeCell ref="G6:M6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4"/>
  <sheetViews>
    <sheetView zoomScale="120" zoomScaleNormal="120" zoomScalePageLayoutView="120" workbookViewId="0">
      <selection activeCell="AA27" sqref="AA27"/>
    </sheetView>
  </sheetViews>
  <sheetFormatPr defaultColWidth="0" defaultRowHeight="15"/>
  <cols>
    <col min="1" max="1" width="5.28515625" style="43" customWidth="1"/>
    <col min="2" max="2" width="14.140625" style="50" customWidth="1"/>
    <col min="3" max="3" width="16.28515625" style="50" customWidth="1"/>
    <col min="4" max="4" width="10.7109375" style="49" customWidth="1"/>
    <col min="5" max="5" width="10.28515625" style="48" customWidth="1"/>
    <col min="6" max="6" width="15" style="47" customWidth="1"/>
    <col min="7" max="9" width="4.85546875" style="46" customWidth="1"/>
    <col min="10" max="10" width="4.85546875" style="46" hidden="1" customWidth="1"/>
    <col min="11" max="13" width="4.85546875" style="46" customWidth="1"/>
    <col min="14" max="14" width="11.42578125" style="45" customWidth="1"/>
    <col min="15" max="15" width="8.28515625" style="44" hidden="1" customWidth="1"/>
    <col min="16" max="252" width="9.140625" style="43" customWidth="1"/>
    <col min="253" max="253" width="5.28515625" style="43" customWidth="1"/>
    <col min="254" max="16384" width="0" style="43" hidden="1"/>
  </cols>
  <sheetData>
    <row r="1" spans="1:15" s="83" customFormat="1" ht="18.75">
      <c r="A1" s="90" t="s">
        <v>80</v>
      </c>
      <c r="B1" s="86"/>
      <c r="D1" s="89"/>
    </row>
    <row r="2" spans="1:15" s="83" customFormat="1" ht="15.75">
      <c r="A2" s="309">
        <v>42819</v>
      </c>
      <c r="B2" s="309"/>
      <c r="D2" s="88" t="s">
        <v>38</v>
      </c>
    </row>
    <row r="3" spans="1:15" s="87" customFormat="1" ht="5.25"/>
    <row r="4" spans="1:15" s="83" customFormat="1">
      <c r="A4" s="86"/>
      <c r="B4" s="83" t="s">
        <v>114</v>
      </c>
      <c r="D4" s="85"/>
      <c r="G4" s="84"/>
    </row>
    <row r="5" spans="1:15" s="81" customFormat="1" ht="6" thickBot="1">
      <c r="G5" s="82"/>
    </row>
    <row r="6" spans="1:15" s="78" customFormat="1" ht="15.75" thickBot="1">
      <c r="B6" s="50"/>
      <c r="C6" s="50"/>
      <c r="D6" s="49"/>
      <c r="F6" s="47"/>
      <c r="G6" s="310" t="s">
        <v>113</v>
      </c>
      <c r="H6" s="311"/>
      <c r="I6" s="311"/>
      <c r="J6" s="311"/>
      <c r="K6" s="311"/>
      <c r="L6" s="311"/>
      <c r="M6" s="312"/>
      <c r="N6" s="80"/>
      <c r="O6" s="79"/>
    </row>
    <row r="7" spans="1:15" s="66" customFormat="1" ht="15" customHeight="1" thickBot="1">
      <c r="A7" s="77" t="s">
        <v>112</v>
      </c>
      <c r="B7" s="76" t="s">
        <v>37</v>
      </c>
      <c r="C7" s="75" t="s">
        <v>36</v>
      </c>
      <c r="D7" s="74" t="s">
        <v>111</v>
      </c>
      <c r="E7" s="73" t="s">
        <v>35</v>
      </c>
      <c r="F7" s="72" t="s">
        <v>34</v>
      </c>
      <c r="G7" s="71">
        <v>1</v>
      </c>
      <c r="H7" s="70">
        <v>2</v>
      </c>
      <c r="I7" s="70">
        <v>3</v>
      </c>
      <c r="J7" s="70" t="s">
        <v>71</v>
      </c>
      <c r="K7" s="70">
        <v>4</v>
      </c>
      <c r="L7" s="70">
        <v>5</v>
      </c>
      <c r="M7" s="69">
        <v>6</v>
      </c>
      <c r="N7" s="68" t="s">
        <v>110</v>
      </c>
      <c r="O7" s="67" t="s">
        <v>33</v>
      </c>
    </row>
    <row r="8" spans="1:15" ht="18" customHeight="1">
      <c r="A8" s="63">
        <v>1</v>
      </c>
      <c r="B8" s="62" t="s">
        <v>77</v>
      </c>
      <c r="C8" s="61" t="s">
        <v>109</v>
      </c>
      <c r="D8" s="60">
        <v>38014</v>
      </c>
      <c r="E8" s="59" t="s">
        <v>32</v>
      </c>
      <c r="F8" s="58" t="s">
        <v>31</v>
      </c>
      <c r="G8" s="57">
        <v>12.9</v>
      </c>
      <c r="H8" s="57">
        <v>13</v>
      </c>
      <c r="I8" s="57">
        <v>13.89</v>
      </c>
      <c r="J8" s="57"/>
      <c r="K8" s="57">
        <v>13.9</v>
      </c>
      <c r="L8" s="57">
        <v>14.48</v>
      </c>
      <c r="M8" s="57">
        <v>12.88</v>
      </c>
      <c r="N8" s="56">
        <f t="shared" ref="N8:N14" si="0">MAX(G8:I8,K8:M8)</f>
        <v>14.48</v>
      </c>
      <c r="O8" s="64"/>
    </row>
    <row r="9" spans="1:15" ht="18" customHeight="1">
      <c r="A9" s="63">
        <v>2</v>
      </c>
      <c r="B9" s="62" t="s">
        <v>108</v>
      </c>
      <c r="C9" s="61" t="s">
        <v>107</v>
      </c>
      <c r="D9" s="60">
        <v>38560</v>
      </c>
      <c r="E9" s="59" t="s">
        <v>32</v>
      </c>
      <c r="F9" s="58" t="s">
        <v>31</v>
      </c>
      <c r="G9" s="57">
        <v>9.9499999999999993</v>
      </c>
      <c r="H9" s="57">
        <v>9.73</v>
      </c>
      <c r="I9" s="57">
        <v>9.81</v>
      </c>
      <c r="J9" s="57"/>
      <c r="K9" s="57">
        <v>9.2799999999999994</v>
      </c>
      <c r="L9" s="57">
        <v>9.56</v>
      </c>
      <c r="M9" s="57">
        <v>9.5</v>
      </c>
      <c r="N9" s="56">
        <f t="shared" si="0"/>
        <v>9.9499999999999993</v>
      </c>
      <c r="O9" s="64"/>
    </row>
    <row r="10" spans="1:15" ht="18" customHeight="1">
      <c r="A10" s="63">
        <v>3</v>
      </c>
      <c r="B10" s="62" t="s">
        <v>4</v>
      </c>
      <c r="C10" s="61" t="s">
        <v>106</v>
      </c>
      <c r="D10" s="60">
        <v>38099</v>
      </c>
      <c r="E10" s="59" t="s">
        <v>105</v>
      </c>
      <c r="F10" s="58" t="s">
        <v>104</v>
      </c>
      <c r="G10" s="57">
        <v>8.7799999999999994</v>
      </c>
      <c r="H10" s="57" t="s">
        <v>94</v>
      </c>
      <c r="I10" s="57">
        <v>9.6999999999999993</v>
      </c>
      <c r="J10" s="57"/>
      <c r="K10" s="57">
        <v>8.9700000000000006</v>
      </c>
      <c r="L10" s="57">
        <v>9.68</v>
      </c>
      <c r="M10" s="57">
        <v>8.4</v>
      </c>
      <c r="N10" s="56">
        <f t="shared" si="0"/>
        <v>9.6999999999999993</v>
      </c>
      <c r="O10" s="64"/>
    </row>
    <row r="11" spans="1:15" ht="18" customHeight="1">
      <c r="A11" s="63">
        <v>4</v>
      </c>
      <c r="B11" s="62" t="s">
        <v>103</v>
      </c>
      <c r="C11" s="61" t="s">
        <v>102</v>
      </c>
      <c r="D11" s="60" t="s">
        <v>101</v>
      </c>
      <c r="E11" s="59" t="s">
        <v>62</v>
      </c>
      <c r="F11" s="58" t="s">
        <v>63</v>
      </c>
      <c r="G11" s="57">
        <v>9.4700000000000006</v>
      </c>
      <c r="H11" s="57">
        <v>9.39</v>
      </c>
      <c r="I11" s="57">
        <v>9.65</v>
      </c>
      <c r="J11" s="57"/>
      <c r="K11" s="57">
        <v>9.23</v>
      </c>
      <c r="L11" s="57">
        <v>9.68</v>
      </c>
      <c r="M11" s="57">
        <v>9.68</v>
      </c>
      <c r="N11" s="56">
        <f t="shared" si="0"/>
        <v>9.68</v>
      </c>
      <c r="O11" s="64"/>
    </row>
    <row r="12" spans="1:15" ht="18" customHeight="1">
      <c r="A12" s="63">
        <v>5</v>
      </c>
      <c r="B12" s="62" t="s">
        <v>57</v>
      </c>
      <c r="C12" s="61" t="s">
        <v>100</v>
      </c>
      <c r="D12" s="60">
        <v>38129</v>
      </c>
      <c r="E12" s="59" t="s">
        <v>11</v>
      </c>
      <c r="F12" s="58" t="s">
        <v>92</v>
      </c>
      <c r="G12" s="57">
        <v>8.5500000000000007</v>
      </c>
      <c r="H12" s="57">
        <v>9.14</v>
      </c>
      <c r="I12" s="57" t="s">
        <v>94</v>
      </c>
      <c r="J12" s="57"/>
      <c r="K12" s="57" t="s">
        <v>94</v>
      </c>
      <c r="L12" s="57">
        <v>8.33</v>
      </c>
      <c r="M12" s="57">
        <v>8.31</v>
      </c>
      <c r="N12" s="56">
        <f t="shared" si="0"/>
        <v>9.14</v>
      </c>
      <c r="O12" s="64"/>
    </row>
    <row r="13" spans="1:15" ht="18" customHeight="1">
      <c r="A13" s="63">
        <v>6</v>
      </c>
      <c r="B13" s="62" t="s">
        <v>99</v>
      </c>
      <c r="C13" s="61" t="s">
        <v>65</v>
      </c>
      <c r="D13" s="65" t="s">
        <v>98</v>
      </c>
      <c r="E13" s="59" t="s">
        <v>70</v>
      </c>
      <c r="F13" s="58" t="s">
        <v>69</v>
      </c>
      <c r="G13" s="57">
        <v>7.89</v>
      </c>
      <c r="H13" s="57">
        <v>8.35</v>
      </c>
      <c r="I13" s="57" t="s">
        <v>94</v>
      </c>
      <c r="J13" s="57"/>
      <c r="K13" s="57" t="s">
        <v>94</v>
      </c>
      <c r="L13" s="57" t="s">
        <v>94</v>
      </c>
      <c r="M13" s="57">
        <v>8.1999999999999993</v>
      </c>
      <c r="N13" s="56">
        <f t="shared" si="0"/>
        <v>8.35</v>
      </c>
      <c r="O13" s="64"/>
    </row>
    <row r="14" spans="1:15" ht="18" customHeight="1">
      <c r="A14" s="63">
        <v>7</v>
      </c>
      <c r="B14" s="62" t="s">
        <v>97</v>
      </c>
      <c r="C14" s="61" t="s">
        <v>96</v>
      </c>
      <c r="D14" s="60">
        <v>38815</v>
      </c>
      <c r="E14" s="59" t="s">
        <v>9</v>
      </c>
      <c r="F14" s="58" t="s">
        <v>39</v>
      </c>
      <c r="G14" s="57">
        <v>7.21</v>
      </c>
      <c r="H14" s="57">
        <v>7.79</v>
      </c>
      <c r="I14" s="57" t="s">
        <v>94</v>
      </c>
      <c r="J14" s="57"/>
      <c r="K14" s="57" t="s">
        <v>94</v>
      </c>
      <c r="L14" s="57" t="s">
        <v>95</v>
      </c>
      <c r="M14" s="57" t="s">
        <v>94</v>
      </c>
      <c r="N14" s="56">
        <f t="shared" si="0"/>
        <v>7.79</v>
      </c>
      <c r="O14" s="55"/>
    </row>
    <row r="15" spans="1:15" ht="18" customHeight="1">
      <c r="A15" s="63"/>
      <c r="B15" s="62" t="s">
        <v>26</v>
      </c>
      <c r="C15" s="61" t="s">
        <v>93</v>
      </c>
      <c r="D15" s="60">
        <v>38118</v>
      </c>
      <c r="E15" s="59" t="s">
        <v>11</v>
      </c>
      <c r="F15" s="58" t="s">
        <v>92</v>
      </c>
      <c r="G15" s="57"/>
      <c r="H15" s="57"/>
      <c r="I15" s="57"/>
      <c r="J15" s="57"/>
      <c r="K15" s="57"/>
      <c r="L15" s="57"/>
      <c r="M15" s="57"/>
      <c r="N15" s="56" t="s">
        <v>90</v>
      </c>
      <c r="O15" s="64"/>
    </row>
    <row r="16" spans="1:15" ht="18" customHeight="1">
      <c r="A16" s="63"/>
      <c r="B16" s="62" t="s">
        <v>85</v>
      </c>
      <c r="C16" s="61" t="s">
        <v>91</v>
      </c>
      <c r="D16" s="60">
        <v>38214</v>
      </c>
      <c r="E16" s="59" t="s">
        <v>9</v>
      </c>
      <c r="F16" s="58" t="s">
        <v>39</v>
      </c>
      <c r="G16" s="57"/>
      <c r="H16" s="57"/>
      <c r="I16" s="57"/>
      <c r="J16" s="57"/>
      <c r="K16" s="57"/>
      <c r="L16" s="57"/>
      <c r="M16" s="57"/>
      <c r="N16" s="56" t="s">
        <v>90</v>
      </c>
      <c r="O16" s="55"/>
    </row>
    <row r="17" spans="2:15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2:15" ht="12.7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5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2:15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2:15" ht="12.75">
      <c r="B21" s="43"/>
      <c r="C21" s="43"/>
      <c r="D21" s="43"/>
      <c r="E21" s="43"/>
      <c r="F21" s="43"/>
      <c r="G21" s="51"/>
      <c r="H21" s="43"/>
      <c r="I21" s="43"/>
      <c r="J21" s="43"/>
      <c r="K21" s="43"/>
      <c r="L21" s="43"/>
      <c r="M21" s="43"/>
      <c r="N21" s="43"/>
      <c r="O21" s="43"/>
    </row>
    <row r="22" spans="2:15" ht="12.75">
      <c r="B22" s="43"/>
      <c r="C22" s="43"/>
      <c r="D22" s="43"/>
      <c r="E22" s="43"/>
      <c r="F22" s="43"/>
      <c r="G22" s="51"/>
      <c r="H22" s="43"/>
      <c r="I22" s="43"/>
      <c r="J22" s="43"/>
      <c r="K22" s="43"/>
      <c r="L22" s="43"/>
      <c r="M22" s="43"/>
      <c r="N22" s="43"/>
      <c r="O22" s="43"/>
    </row>
    <row r="23" spans="2:15" ht="12.75">
      <c r="B23" s="43"/>
      <c r="C23" s="43"/>
      <c r="D23" s="43"/>
      <c r="E23" s="43"/>
      <c r="F23" s="43"/>
      <c r="G23" s="51"/>
      <c r="H23" s="43"/>
      <c r="I23" s="43"/>
      <c r="J23" s="43"/>
      <c r="K23" s="43"/>
      <c r="L23" s="43"/>
      <c r="M23" s="43"/>
      <c r="N23" s="43"/>
      <c r="O23" s="43"/>
    </row>
    <row r="24" spans="2:15" ht="12.75">
      <c r="B24" s="43"/>
      <c r="C24" s="43"/>
      <c r="D24" s="43"/>
      <c r="E24" s="43"/>
      <c r="F24" s="43"/>
      <c r="G24" s="54"/>
      <c r="H24" s="43"/>
      <c r="I24" s="43"/>
      <c r="J24" s="43"/>
      <c r="K24" s="43"/>
      <c r="L24" s="43"/>
      <c r="M24" s="43"/>
      <c r="N24" s="43"/>
      <c r="O24" s="43"/>
    </row>
    <row r="25" spans="2:15">
      <c r="B25" s="43"/>
      <c r="C25" s="43"/>
      <c r="D25" s="43"/>
      <c r="E25" s="43"/>
      <c r="F25" s="43"/>
      <c r="G25" s="52"/>
      <c r="H25" s="43"/>
      <c r="I25" s="43"/>
      <c r="J25" s="43"/>
      <c r="K25" s="43"/>
      <c r="L25" s="43"/>
      <c r="M25" s="43"/>
      <c r="N25" s="43"/>
      <c r="O25" s="43"/>
    </row>
    <row r="26" spans="2:15">
      <c r="B26" s="43"/>
      <c r="C26" s="43"/>
      <c r="D26" s="43"/>
      <c r="E26" s="43"/>
      <c r="F26" s="43"/>
      <c r="G26" s="52"/>
      <c r="H26" s="43"/>
      <c r="I26" s="43"/>
      <c r="J26" s="43"/>
      <c r="K26" s="43"/>
      <c r="L26" s="43"/>
      <c r="M26" s="43"/>
      <c r="N26" s="43"/>
      <c r="O26" s="43"/>
    </row>
    <row r="27" spans="2:15">
      <c r="B27" s="43"/>
      <c r="C27" s="43"/>
      <c r="D27" s="43"/>
      <c r="E27" s="43"/>
      <c r="F27" s="43"/>
      <c r="G27" s="52"/>
      <c r="H27" s="43"/>
      <c r="I27" s="43"/>
      <c r="J27" s="43"/>
      <c r="K27" s="43"/>
      <c r="L27" s="43"/>
      <c r="M27" s="43"/>
      <c r="N27" s="43"/>
      <c r="O27" s="43"/>
    </row>
    <row r="28" spans="2:15">
      <c r="B28" s="43"/>
      <c r="C28" s="43"/>
      <c r="D28" s="43"/>
      <c r="E28" s="43"/>
      <c r="F28" s="43"/>
      <c r="G28" s="52"/>
      <c r="H28" s="43"/>
      <c r="I28" s="43"/>
      <c r="J28" s="43"/>
      <c r="K28" s="43"/>
      <c r="L28" s="43"/>
      <c r="M28" s="43"/>
      <c r="N28" s="43"/>
      <c r="O28" s="43"/>
    </row>
    <row r="29" spans="2:15">
      <c r="B29" s="43"/>
      <c r="C29" s="43"/>
      <c r="D29" s="43"/>
      <c r="E29" s="43"/>
      <c r="F29" s="43"/>
      <c r="G29" s="52"/>
      <c r="H29" s="43"/>
      <c r="I29" s="43"/>
      <c r="J29" s="43"/>
      <c r="K29" s="43"/>
      <c r="L29" s="43"/>
      <c r="M29" s="43"/>
      <c r="N29" s="43"/>
      <c r="O29" s="43"/>
    </row>
    <row r="30" spans="2:15">
      <c r="B30" s="43"/>
      <c r="C30" s="43"/>
      <c r="D30" s="43"/>
      <c r="E30" s="43"/>
      <c r="F30" s="43"/>
      <c r="G30" s="52"/>
      <c r="H30" s="43"/>
      <c r="I30" s="43"/>
      <c r="J30" s="43"/>
      <c r="K30" s="43"/>
      <c r="L30" s="43"/>
      <c r="M30" s="43"/>
      <c r="N30" s="43"/>
      <c r="O30" s="43"/>
    </row>
    <row r="31" spans="2:15">
      <c r="B31" s="43"/>
      <c r="C31" s="43"/>
      <c r="D31" s="43"/>
      <c r="E31" s="43"/>
      <c r="F31" s="43"/>
      <c r="G31" s="52"/>
      <c r="H31" s="43"/>
      <c r="I31" s="43"/>
      <c r="J31" s="43"/>
      <c r="K31" s="43"/>
      <c r="L31" s="43"/>
      <c r="M31" s="43"/>
      <c r="N31" s="43"/>
      <c r="O31" s="43"/>
    </row>
    <row r="32" spans="2:15">
      <c r="B32" s="43"/>
      <c r="C32" s="43"/>
      <c r="D32" s="43"/>
      <c r="E32" s="43"/>
      <c r="F32" s="43"/>
      <c r="G32" s="52"/>
      <c r="H32" s="43"/>
      <c r="I32" s="43"/>
      <c r="J32" s="43"/>
      <c r="K32" s="43"/>
      <c r="L32" s="43"/>
      <c r="M32" s="43"/>
      <c r="N32" s="43"/>
      <c r="O32" s="43"/>
    </row>
    <row r="33" spans="2:15">
      <c r="B33" s="43"/>
      <c r="C33" s="43"/>
      <c r="D33" s="43"/>
      <c r="E33" s="43"/>
      <c r="F33" s="43"/>
      <c r="G33" s="53"/>
      <c r="H33" s="43"/>
      <c r="I33" s="43"/>
      <c r="J33" s="43"/>
      <c r="K33" s="43"/>
      <c r="L33" s="43"/>
      <c r="M33" s="43"/>
      <c r="N33" s="43"/>
      <c r="O33" s="43"/>
    </row>
    <row r="34" spans="2:15">
      <c r="B34" s="43"/>
      <c r="C34" s="43"/>
      <c r="D34" s="43"/>
      <c r="E34" s="43"/>
      <c r="F34" s="43"/>
      <c r="G34" s="52"/>
      <c r="H34" s="43"/>
      <c r="I34" s="43"/>
      <c r="J34" s="43"/>
      <c r="K34" s="43"/>
      <c r="L34" s="43"/>
      <c r="M34" s="43"/>
      <c r="N34" s="43"/>
      <c r="O34" s="43"/>
    </row>
    <row r="35" spans="2:15">
      <c r="B35" s="43"/>
      <c r="C35" s="43"/>
      <c r="D35" s="43"/>
      <c r="E35" s="43"/>
      <c r="F35" s="43"/>
      <c r="G35" s="52"/>
      <c r="H35" s="43"/>
      <c r="I35" s="43"/>
      <c r="J35" s="43"/>
      <c r="K35" s="43"/>
      <c r="L35" s="43"/>
      <c r="M35" s="43"/>
      <c r="N35" s="43"/>
      <c r="O35" s="43"/>
    </row>
    <row r="36" spans="2:15">
      <c r="B36" s="43"/>
      <c r="C36" s="43"/>
      <c r="D36" s="43"/>
      <c r="E36" s="43"/>
      <c r="F36" s="43"/>
      <c r="G36" s="52"/>
      <c r="H36" s="43"/>
      <c r="I36" s="43"/>
      <c r="J36" s="43"/>
      <c r="K36" s="43"/>
      <c r="L36" s="43"/>
      <c r="M36" s="43"/>
      <c r="N36" s="43"/>
      <c r="O36" s="43"/>
    </row>
    <row r="37" spans="2:15" ht="12.75">
      <c r="B37" s="43"/>
      <c r="C37" s="43"/>
      <c r="D37" s="43"/>
      <c r="E37" s="43"/>
      <c r="F37" s="43"/>
      <c r="G37" s="51"/>
      <c r="H37" s="43"/>
      <c r="I37" s="43"/>
      <c r="J37" s="43"/>
      <c r="K37" s="43"/>
      <c r="L37" s="43"/>
      <c r="M37" s="43"/>
      <c r="N37" s="43"/>
      <c r="O37" s="43"/>
    </row>
    <row r="38" spans="2:15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2:15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2:15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2:15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2:15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15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2:15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2:15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2:15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2:15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15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2:15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2:15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2:15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2:15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</sheetData>
  <mergeCells count="2">
    <mergeCell ref="A2:B2"/>
    <mergeCell ref="G6:M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58"/>
  <sheetViews>
    <sheetView topLeftCell="A3" zoomScale="110" zoomScaleNormal="110" workbookViewId="0">
      <selection activeCell="AA27" sqref="AA27"/>
    </sheetView>
  </sheetViews>
  <sheetFormatPr defaultColWidth="0" defaultRowHeight="15"/>
  <cols>
    <col min="1" max="1" width="5.28515625" style="43" customWidth="1"/>
    <col min="2" max="2" width="14.140625" style="50" customWidth="1"/>
    <col min="3" max="3" width="16.28515625" style="50" customWidth="1"/>
    <col min="4" max="4" width="10.7109375" style="49" customWidth="1"/>
    <col min="5" max="5" width="12.85546875" style="48" customWidth="1"/>
    <col min="6" max="6" width="21.7109375" style="47" bestFit="1" customWidth="1"/>
    <col min="7" max="9" width="4.7109375" style="46" customWidth="1"/>
    <col min="10" max="10" width="4.7109375" style="46" hidden="1" customWidth="1"/>
    <col min="11" max="12" width="4.7109375" style="46" customWidth="1"/>
    <col min="13" max="13" width="5.42578125" style="46" customWidth="1"/>
    <col min="14" max="14" width="9" style="45" bestFit="1" customWidth="1"/>
    <col min="15" max="15" width="8.28515625" style="44" customWidth="1"/>
    <col min="16" max="252" width="9.140625" style="43" customWidth="1"/>
    <col min="253" max="253" width="5.28515625" style="43" customWidth="1"/>
    <col min="254" max="16384" width="0" style="43" hidden="1"/>
  </cols>
  <sheetData>
    <row r="1" spans="1:15" s="83" customFormat="1" ht="18.75">
      <c r="A1" s="90" t="s">
        <v>80</v>
      </c>
      <c r="B1" s="86"/>
      <c r="D1" s="89"/>
    </row>
    <row r="2" spans="1:15" s="83" customFormat="1" ht="15.75">
      <c r="A2" s="309">
        <v>42819</v>
      </c>
      <c r="B2" s="309"/>
      <c r="D2" s="88" t="s">
        <v>38</v>
      </c>
    </row>
    <row r="3" spans="1:15" s="87" customFormat="1" ht="5.25"/>
    <row r="4" spans="1:15" s="87" customFormat="1" ht="5.25"/>
    <row r="5" spans="1:15" s="83" customFormat="1">
      <c r="A5" s="86"/>
      <c r="B5" s="313" t="s">
        <v>226</v>
      </c>
      <c r="C5" s="313"/>
      <c r="D5" s="313"/>
      <c r="G5" s="84"/>
    </row>
    <row r="6" spans="1:15" s="81" customFormat="1" ht="6" thickBot="1">
      <c r="G6" s="82"/>
    </row>
    <row r="7" spans="1:15" s="78" customFormat="1" ht="15.75" thickBot="1">
      <c r="B7" s="50"/>
      <c r="C7" s="50"/>
      <c r="D7" s="49"/>
      <c r="F7" s="47"/>
      <c r="G7" s="310" t="s">
        <v>113</v>
      </c>
      <c r="H7" s="311"/>
      <c r="I7" s="311"/>
      <c r="J7" s="311"/>
      <c r="K7" s="311"/>
      <c r="L7" s="311"/>
      <c r="M7" s="312"/>
      <c r="N7" s="80"/>
      <c r="O7" s="79"/>
    </row>
    <row r="8" spans="1:15" s="66" customFormat="1" ht="21" customHeight="1" thickBot="1">
      <c r="A8" s="77" t="s">
        <v>112</v>
      </c>
      <c r="B8" s="76" t="s">
        <v>37</v>
      </c>
      <c r="C8" s="75" t="s">
        <v>36</v>
      </c>
      <c r="D8" s="74" t="s">
        <v>111</v>
      </c>
      <c r="E8" s="73" t="s">
        <v>35</v>
      </c>
      <c r="F8" s="72" t="s">
        <v>34</v>
      </c>
      <c r="G8" s="71">
        <v>1</v>
      </c>
      <c r="H8" s="70">
        <v>2</v>
      </c>
      <c r="I8" s="70">
        <v>3</v>
      </c>
      <c r="J8" s="70" t="s">
        <v>71</v>
      </c>
      <c r="K8" s="70">
        <v>4</v>
      </c>
      <c r="L8" s="70">
        <v>5</v>
      </c>
      <c r="M8" s="69">
        <v>6</v>
      </c>
      <c r="N8" s="68" t="s">
        <v>110</v>
      </c>
      <c r="O8" s="67" t="s">
        <v>33</v>
      </c>
    </row>
    <row r="9" spans="1:15" ht="18" customHeight="1">
      <c r="A9" s="63">
        <v>1</v>
      </c>
      <c r="B9" s="62" t="s">
        <v>225</v>
      </c>
      <c r="C9" s="61" t="s">
        <v>75</v>
      </c>
      <c r="D9" s="60">
        <v>38103</v>
      </c>
      <c r="E9" s="59" t="s">
        <v>32</v>
      </c>
      <c r="F9" s="58" t="s">
        <v>31</v>
      </c>
      <c r="G9" s="57" t="s">
        <v>208</v>
      </c>
      <c r="H9" s="57">
        <v>10.88</v>
      </c>
      <c r="I9" s="57">
        <v>10.210000000000001</v>
      </c>
      <c r="J9" s="57"/>
      <c r="K9" s="57">
        <v>9.8800000000000008</v>
      </c>
      <c r="L9" s="57">
        <v>10.050000000000001</v>
      </c>
      <c r="M9" s="57">
        <v>10.32</v>
      </c>
      <c r="N9" s="56">
        <f t="shared" ref="N9:N22" si="0">MAX(G9:I9,K9:M9)</f>
        <v>10.88</v>
      </c>
      <c r="O9" s="174" t="str">
        <f>IF(ISBLANK(N9),"",IF(N9&lt;9.5,"",IF(N9&gt;=14.3,"III A",IF(N9&gt;=12.2,"I JA",IF(N9&gt;=10.5,"II JA",IF(N9&gt;=9.5,"III JA"))))))</f>
        <v>II JA</v>
      </c>
    </row>
    <row r="10" spans="1:15" ht="18" customHeight="1">
      <c r="A10" s="63">
        <v>2</v>
      </c>
      <c r="B10" s="62" t="s">
        <v>224</v>
      </c>
      <c r="C10" s="61" t="s">
        <v>223</v>
      </c>
      <c r="D10" s="60">
        <v>38108</v>
      </c>
      <c r="E10" s="59" t="s">
        <v>11</v>
      </c>
      <c r="F10" s="58" t="s">
        <v>14</v>
      </c>
      <c r="G10" s="57">
        <v>9.9700000000000006</v>
      </c>
      <c r="H10" s="57">
        <v>9.99</v>
      </c>
      <c r="I10" s="57">
        <v>10.199999999999999</v>
      </c>
      <c r="J10" s="57"/>
      <c r="K10" s="57">
        <v>9.1</v>
      </c>
      <c r="L10" s="57">
        <v>8.8800000000000008</v>
      </c>
      <c r="M10" s="57">
        <v>9.77</v>
      </c>
      <c r="N10" s="56">
        <f t="shared" si="0"/>
        <v>10.199999999999999</v>
      </c>
      <c r="O10" s="174" t="str">
        <f>IF(ISBLANK(N10),"",IF(N10&lt;9.5,"",IF(N10&gt;=14.3,"III A",IF(N10&gt;=12.2,"I JA",IF(N10&gt;=10.5,"II JA",IF(N10&gt;=9.5,"III JA"))))))</f>
        <v>III JA</v>
      </c>
    </row>
    <row r="11" spans="1:15" ht="18" customHeight="1">
      <c r="A11" s="63">
        <v>3</v>
      </c>
      <c r="B11" s="62" t="s">
        <v>222</v>
      </c>
      <c r="C11" s="61" t="s">
        <v>221</v>
      </c>
      <c r="D11" s="60">
        <v>38317</v>
      </c>
      <c r="E11" s="59" t="s">
        <v>220</v>
      </c>
      <c r="F11" s="58" t="s">
        <v>219</v>
      </c>
      <c r="G11" s="57">
        <v>8.4499999999999993</v>
      </c>
      <c r="H11" s="57" t="s">
        <v>208</v>
      </c>
      <c r="I11" s="57" t="s">
        <v>218</v>
      </c>
      <c r="J11" s="57"/>
      <c r="K11" s="57">
        <v>8.83</v>
      </c>
      <c r="L11" s="57">
        <v>9.09</v>
      </c>
      <c r="M11" s="57">
        <v>9.2100000000000009</v>
      </c>
      <c r="N11" s="56">
        <f t="shared" si="0"/>
        <v>9.2100000000000009</v>
      </c>
      <c r="O11" s="174" t="s">
        <v>162</v>
      </c>
    </row>
    <row r="12" spans="1:15" ht="18" customHeight="1">
      <c r="A12" s="63">
        <v>4</v>
      </c>
      <c r="B12" s="62" t="s">
        <v>217</v>
      </c>
      <c r="C12" s="61" t="s">
        <v>216</v>
      </c>
      <c r="D12" s="60" t="s">
        <v>215</v>
      </c>
      <c r="E12" s="59" t="s">
        <v>105</v>
      </c>
      <c r="F12" s="58" t="s">
        <v>104</v>
      </c>
      <c r="G12" s="57">
        <v>9.08</v>
      </c>
      <c r="H12" s="57">
        <v>8.18</v>
      </c>
      <c r="I12" s="57">
        <v>8.5299999999999994</v>
      </c>
      <c r="J12" s="57"/>
      <c r="K12" s="57">
        <v>8.11</v>
      </c>
      <c r="L12" s="57">
        <v>8.02</v>
      </c>
      <c r="M12" s="57" t="s">
        <v>208</v>
      </c>
      <c r="N12" s="56">
        <f t="shared" si="0"/>
        <v>9.08</v>
      </c>
      <c r="O12" s="174" t="s">
        <v>162</v>
      </c>
    </row>
    <row r="13" spans="1:15" ht="18" customHeight="1">
      <c r="A13" s="63">
        <v>5</v>
      </c>
      <c r="B13" s="62" t="s">
        <v>59</v>
      </c>
      <c r="C13" s="61" t="s">
        <v>214</v>
      </c>
      <c r="D13" s="60">
        <v>38001</v>
      </c>
      <c r="E13" s="59" t="s">
        <v>105</v>
      </c>
      <c r="F13" s="58" t="s">
        <v>104</v>
      </c>
      <c r="G13" s="57">
        <v>8.09</v>
      </c>
      <c r="H13" s="57">
        <v>8.18</v>
      </c>
      <c r="I13" s="57">
        <v>8.14</v>
      </c>
      <c r="J13" s="57"/>
      <c r="K13" s="57">
        <v>8.3800000000000008</v>
      </c>
      <c r="L13" s="57" t="s">
        <v>208</v>
      </c>
      <c r="M13" s="57">
        <v>8.2799999999999994</v>
      </c>
      <c r="N13" s="56">
        <f t="shared" si="0"/>
        <v>8.3800000000000008</v>
      </c>
      <c r="O13" s="174" t="s">
        <v>162</v>
      </c>
    </row>
    <row r="14" spans="1:15" ht="18" customHeight="1">
      <c r="A14" s="63">
        <v>6</v>
      </c>
      <c r="B14" s="173" t="s">
        <v>213</v>
      </c>
      <c r="C14" s="61" t="s">
        <v>212</v>
      </c>
      <c r="D14" s="60">
        <v>38513</v>
      </c>
      <c r="E14" s="59" t="s">
        <v>9</v>
      </c>
      <c r="F14" s="58" t="s">
        <v>39</v>
      </c>
      <c r="G14" s="57">
        <v>7.15</v>
      </c>
      <c r="H14" s="57">
        <v>7.92</v>
      </c>
      <c r="I14" s="57">
        <v>7.35</v>
      </c>
      <c r="J14" s="57"/>
      <c r="K14" s="57" t="s">
        <v>208</v>
      </c>
      <c r="L14" s="57" t="s">
        <v>208</v>
      </c>
      <c r="M14" s="57">
        <v>7.13</v>
      </c>
      <c r="N14" s="56">
        <f t="shared" si="0"/>
        <v>7.92</v>
      </c>
      <c r="O14" s="174" t="s">
        <v>162</v>
      </c>
    </row>
    <row r="15" spans="1:15" ht="18" customHeight="1">
      <c r="A15" s="63">
        <v>7</v>
      </c>
      <c r="B15" s="62" t="s">
        <v>211</v>
      </c>
      <c r="C15" s="61" t="s">
        <v>210</v>
      </c>
      <c r="D15" s="60" t="s">
        <v>209</v>
      </c>
      <c r="E15" s="59" t="s">
        <v>105</v>
      </c>
      <c r="F15" s="58" t="s">
        <v>104</v>
      </c>
      <c r="G15" s="57">
        <v>7.42</v>
      </c>
      <c r="H15" s="57">
        <v>7.18</v>
      </c>
      <c r="I15" s="57">
        <v>7.4</v>
      </c>
      <c r="J15" s="57"/>
      <c r="K15" s="57">
        <v>7.65</v>
      </c>
      <c r="L15" s="57">
        <v>7.41</v>
      </c>
      <c r="M15" s="57">
        <v>7.21</v>
      </c>
      <c r="N15" s="56">
        <f t="shared" si="0"/>
        <v>7.65</v>
      </c>
      <c r="O15" s="174" t="s">
        <v>162</v>
      </c>
    </row>
    <row r="16" spans="1:15" ht="18" customHeight="1">
      <c r="A16" s="63">
        <v>8</v>
      </c>
      <c r="B16" s="62" t="s">
        <v>42</v>
      </c>
      <c r="C16" s="61" t="s">
        <v>170</v>
      </c>
      <c r="D16" s="60">
        <v>38082</v>
      </c>
      <c r="E16" s="59" t="s">
        <v>11</v>
      </c>
      <c r="F16" s="58" t="s">
        <v>14</v>
      </c>
      <c r="G16" s="57" t="s">
        <v>208</v>
      </c>
      <c r="H16" s="57">
        <v>7.1</v>
      </c>
      <c r="I16" s="57">
        <v>7.35</v>
      </c>
      <c r="J16" s="57"/>
      <c r="K16" s="57" t="s">
        <v>208</v>
      </c>
      <c r="L16" s="57" t="s">
        <v>208</v>
      </c>
      <c r="M16" s="57" t="s">
        <v>208</v>
      </c>
      <c r="N16" s="56">
        <f t="shared" si="0"/>
        <v>7.35</v>
      </c>
      <c r="O16" s="174" t="s">
        <v>162</v>
      </c>
    </row>
    <row r="17" spans="1:15" ht="18" customHeight="1">
      <c r="A17" s="63">
        <v>9</v>
      </c>
      <c r="B17" s="62" t="s">
        <v>207</v>
      </c>
      <c r="C17" s="61" t="s">
        <v>206</v>
      </c>
      <c r="D17" s="60">
        <v>38346</v>
      </c>
      <c r="E17" s="59" t="s">
        <v>11</v>
      </c>
      <c r="F17" s="58" t="s">
        <v>14</v>
      </c>
      <c r="G17" s="57">
        <v>7.11</v>
      </c>
      <c r="H17" s="57">
        <v>6.53</v>
      </c>
      <c r="I17" s="57">
        <v>7.15</v>
      </c>
      <c r="J17" s="57"/>
      <c r="K17" s="57"/>
      <c r="L17" s="57"/>
      <c r="M17" s="57"/>
      <c r="N17" s="56">
        <f t="shared" si="0"/>
        <v>7.15</v>
      </c>
      <c r="O17" s="174" t="s">
        <v>162</v>
      </c>
    </row>
    <row r="18" spans="1:15" ht="18" customHeight="1">
      <c r="A18" s="63">
        <v>10</v>
      </c>
      <c r="B18" s="62" t="s">
        <v>205</v>
      </c>
      <c r="C18" s="61" t="s">
        <v>204</v>
      </c>
      <c r="D18" s="60">
        <v>38539</v>
      </c>
      <c r="E18" s="59" t="s">
        <v>11</v>
      </c>
      <c r="F18" s="58" t="s">
        <v>203</v>
      </c>
      <c r="G18" s="57">
        <v>6.71</v>
      </c>
      <c r="H18" s="57">
        <v>6.55</v>
      </c>
      <c r="I18" s="57">
        <v>6.4</v>
      </c>
      <c r="J18" s="57"/>
      <c r="K18" s="57"/>
      <c r="L18" s="57"/>
      <c r="M18" s="57"/>
      <c r="N18" s="56">
        <f t="shared" si="0"/>
        <v>6.71</v>
      </c>
      <c r="O18" s="174" t="s">
        <v>162</v>
      </c>
    </row>
    <row r="19" spans="1:15" ht="18" customHeight="1">
      <c r="A19" s="63">
        <v>11</v>
      </c>
      <c r="B19" s="62" t="s">
        <v>202</v>
      </c>
      <c r="C19" s="61" t="s">
        <v>201</v>
      </c>
      <c r="D19" s="60">
        <v>38022</v>
      </c>
      <c r="E19" s="59" t="s">
        <v>11</v>
      </c>
      <c r="F19" s="58" t="s">
        <v>39</v>
      </c>
      <c r="G19" s="57">
        <v>6.28</v>
      </c>
      <c r="H19" s="57">
        <v>6.15</v>
      </c>
      <c r="I19" s="57">
        <v>5.75</v>
      </c>
      <c r="J19" s="57"/>
      <c r="K19" s="57"/>
      <c r="L19" s="57"/>
      <c r="M19" s="57"/>
      <c r="N19" s="56">
        <f t="shared" si="0"/>
        <v>6.28</v>
      </c>
      <c r="O19" s="174" t="s">
        <v>162</v>
      </c>
    </row>
    <row r="20" spans="1:15" ht="18" customHeight="1">
      <c r="A20" s="63">
        <v>12</v>
      </c>
      <c r="B20" s="62" t="s">
        <v>200</v>
      </c>
      <c r="C20" s="61" t="s">
        <v>199</v>
      </c>
      <c r="D20" s="60" t="s">
        <v>198</v>
      </c>
      <c r="E20" s="59" t="s">
        <v>30</v>
      </c>
      <c r="F20" s="58" t="s">
        <v>29</v>
      </c>
      <c r="G20" s="57">
        <v>6.05</v>
      </c>
      <c r="H20" s="57">
        <v>6.15</v>
      </c>
      <c r="I20" s="57">
        <v>6.25</v>
      </c>
      <c r="J20" s="57"/>
      <c r="K20" s="57"/>
      <c r="L20" s="57"/>
      <c r="M20" s="57"/>
      <c r="N20" s="56">
        <f t="shared" si="0"/>
        <v>6.25</v>
      </c>
      <c r="O20" s="174" t="s">
        <v>162</v>
      </c>
    </row>
    <row r="21" spans="1:15" ht="18" customHeight="1">
      <c r="A21" s="63">
        <v>13</v>
      </c>
      <c r="B21" s="62" t="s">
        <v>197</v>
      </c>
      <c r="C21" s="61" t="s">
        <v>196</v>
      </c>
      <c r="D21" s="60">
        <v>38617</v>
      </c>
      <c r="E21" s="59" t="s">
        <v>105</v>
      </c>
      <c r="F21" s="58" t="s">
        <v>104</v>
      </c>
      <c r="G21" s="57">
        <v>6</v>
      </c>
      <c r="H21" s="57">
        <v>5.03</v>
      </c>
      <c r="I21" s="57">
        <v>6.03</v>
      </c>
      <c r="J21" s="57"/>
      <c r="K21" s="57"/>
      <c r="L21" s="57"/>
      <c r="M21" s="57"/>
      <c r="N21" s="56">
        <f t="shared" si="0"/>
        <v>6.03</v>
      </c>
      <c r="O21" s="174" t="s">
        <v>162</v>
      </c>
    </row>
    <row r="22" spans="1:15" ht="18" customHeight="1">
      <c r="A22" s="63" t="s">
        <v>195</v>
      </c>
      <c r="B22" s="62" t="s">
        <v>52</v>
      </c>
      <c r="C22" s="61" t="s">
        <v>194</v>
      </c>
      <c r="D22" s="60">
        <v>37995</v>
      </c>
      <c r="E22" s="59" t="s">
        <v>11</v>
      </c>
      <c r="F22" s="58" t="s">
        <v>39</v>
      </c>
      <c r="G22" s="57">
        <v>8.18</v>
      </c>
      <c r="H22" s="57">
        <v>8.27</v>
      </c>
      <c r="I22" s="57">
        <v>8.52</v>
      </c>
      <c r="J22" s="57" t="s">
        <v>193</v>
      </c>
      <c r="K22" s="57"/>
      <c r="L22" s="57"/>
      <c r="M22" s="57"/>
      <c r="N22" s="56">
        <f t="shared" si="0"/>
        <v>8.52</v>
      </c>
      <c r="O22" s="174" t="s">
        <v>162</v>
      </c>
    </row>
    <row r="23" spans="1:15" ht="18" customHeight="1">
      <c r="A23" s="63"/>
      <c r="B23" s="62" t="s">
        <v>192</v>
      </c>
      <c r="C23" s="61" t="s">
        <v>191</v>
      </c>
      <c r="D23" s="60">
        <v>38275</v>
      </c>
      <c r="E23" s="59" t="s">
        <v>70</v>
      </c>
      <c r="F23" s="58" t="s">
        <v>69</v>
      </c>
      <c r="G23" s="57"/>
      <c r="H23" s="57"/>
      <c r="I23" s="57"/>
      <c r="J23" s="57"/>
      <c r="K23" s="57"/>
      <c r="L23" s="57"/>
      <c r="M23" s="57"/>
      <c r="N23" s="56" t="s">
        <v>90</v>
      </c>
      <c r="O23" s="171" t="str">
        <f>IF(ISBLANK(N23),"",IF(N23&lt;9.5,"",IF(N23&gt;=14.3,"III A",IF(N23&gt;=12.2,"I JA",IF(N23&gt;=10.5,"II JA",IF(N23&gt;=9.5,"III JA"))))))</f>
        <v>III A</v>
      </c>
    </row>
    <row r="24" spans="1:15" ht="18" customHeight="1">
      <c r="A24" s="63"/>
      <c r="B24" s="173" t="s">
        <v>159</v>
      </c>
      <c r="C24" s="61" t="s">
        <v>158</v>
      </c>
      <c r="D24" s="60">
        <v>38059</v>
      </c>
      <c r="E24" s="59" t="s">
        <v>17</v>
      </c>
      <c r="F24" s="58" t="s">
        <v>40</v>
      </c>
      <c r="G24" s="57"/>
      <c r="H24" s="57"/>
      <c r="I24" s="57"/>
      <c r="J24" s="172" t="s">
        <v>0</v>
      </c>
      <c r="K24" s="57"/>
      <c r="L24" s="57"/>
      <c r="M24" s="57"/>
      <c r="N24" s="56" t="s">
        <v>90</v>
      </c>
      <c r="O24" s="171" t="str">
        <f>IF(ISBLANK(N24),"",IF(N24&lt;9.5,"",IF(N24&gt;=14.3,"III A",IF(N24&gt;=12.2,"I JA",IF(N24&gt;=10.5,"II JA",IF(N24&gt;=9.5,"III JA"))))))</f>
        <v>III A</v>
      </c>
    </row>
    <row r="25" spans="1:15" ht="12.7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>
      <c r="G26" s="43"/>
      <c r="H26" s="43"/>
      <c r="I26" s="43"/>
      <c r="J26" s="43"/>
      <c r="K26" s="43"/>
      <c r="L26" s="43"/>
      <c r="M26" s="43"/>
      <c r="N26" s="43"/>
      <c r="O26" s="43"/>
    </row>
    <row r="27" spans="1:15">
      <c r="G27" s="43"/>
      <c r="H27" s="43"/>
      <c r="I27" s="43"/>
      <c r="J27" s="43"/>
      <c r="K27" s="43"/>
      <c r="L27" s="43"/>
      <c r="M27" s="43"/>
      <c r="N27" s="43"/>
      <c r="O27" s="43"/>
    </row>
    <row r="28" spans="1:15">
      <c r="G28" s="43"/>
      <c r="H28" s="43"/>
      <c r="I28" s="43"/>
      <c r="J28" s="43"/>
      <c r="K28" s="43"/>
      <c r="L28" s="43"/>
      <c r="M28" s="43"/>
      <c r="N28" s="43"/>
      <c r="O28" s="43"/>
    </row>
    <row r="29" spans="1:15">
      <c r="G29" s="43"/>
      <c r="H29" s="43"/>
      <c r="I29" s="43"/>
      <c r="J29" s="43"/>
      <c r="K29" s="43"/>
      <c r="L29" s="43"/>
      <c r="M29" s="43"/>
      <c r="N29" s="43"/>
      <c r="O29" s="43"/>
    </row>
    <row r="30" spans="1:15">
      <c r="G30" s="43"/>
      <c r="H30" s="43"/>
      <c r="I30" s="43"/>
      <c r="J30" s="43"/>
      <c r="K30" s="43"/>
      <c r="L30" s="43"/>
      <c r="M30" s="43"/>
      <c r="N30" s="43"/>
      <c r="O30" s="43"/>
    </row>
    <row r="31" spans="1:15">
      <c r="G31" s="43"/>
      <c r="H31" s="43"/>
      <c r="I31" s="43"/>
      <c r="J31" s="43"/>
      <c r="K31" s="43"/>
      <c r="L31" s="43"/>
      <c r="M31" s="43"/>
      <c r="N31" s="43"/>
      <c r="O31" s="43"/>
    </row>
    <row r="32" spans="1:15">
      <c r="G32" s="43"/>
      <c r="H32" s="43"/>
      <c r="I32" s="43"/>
      <c r="J32" s="43"/>
      <c r="K32" s="43"/>
      <c r="L32" s="43"/>
      <c r="M32" s="43"/>
      <c r="N32" s="43"/>
      <c r="O32" s="43"/>
    </row>
    <row r="33" spans="2:15">
      <c r="G33" s="43"/>
      <c r="H33" s="43"/>
      <c r="I33" s="43"/>
      <c r="J33" s="43"/>
      <c r="K33" s="43"/>
      <c r="L33" s="43"/>
      <c r="M33" s="43"/>
      <c r="N33" s="43"/>
      <c r="O33" s="43"/>
    </row>
    <row r="34" spans="2:15">
      <c r="G34" s="43"/>
      <c r="H34" s="43"/>
      <c r="I34" s="43"/>
      <c r="J34" s="43"/>
      <c r="K34" s="43"/>
      <c r="L34" s="43"/>
      <c r="M34" s="43"/>
      <c r="N34" s="43"/>
      <c r="O34" s="43"/>
    </row>
    <row r="35" spans="2:15">
      <c r="G35" s="43"/>
      <c r="H35" s="43"/>
      <c r="I35" s="43"/>
      <c r="J35" s="43"/>
      <c r="K35" s="43"/>
      <c r="L35" s="43"/>
      <c r="M35" s="43"/>
      <c r="N35" s="43"/>
      <c r="O35" s="43"/>
    </row>
    <row r="36" spans="2:15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2:15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2:15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2:15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2:15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2:15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2:15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15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2:15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2:15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2:15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2:15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15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2:15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2:15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2:15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2:15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2:15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2:15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2:15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2:15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</sheetData>
  <mergeCells count="3">
    <mergeCell ref="A2:B2"/>
    <mergeCell ref="B5:D5"/>
    <mergeCell ref="G7:M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2"/>
  <sheetViews>
    <sheetView zoomScale="110" zoomScaleNormal="110" workbookViewId="0">
      <selection activeCell="D28" sqref="D28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0.28515625" style="195" customWidth="1"/>
    <col min="5" max="5" width="11.140625" style="195" bestFit="1" customWidth="1"/>
    <col min="6" max="6" width="22.5703125" style="195" bestFit="1" customWidth="1"/>
    <col min="7" max="7" width="5.7109375" style="195" customWidth="1"/>
    <col min="8" max="8" width="6.5703125" style="195" customWidth="1"/>
    <col min="9" max="16384" width="9.140625" style="195"/>
  </cols>
  <sheetData>
    <row r="1" spans="1:8" s="9" customFormat="1" ht="18.75">
      <c r="A1" s="21" t="s">
        <v>80</v>
      </c>
      <c r="B1" s="14"/>
      <c r="C1" s="14"/>
      <c r="E1" s="12"/>
    </row>
    <row r="2" spans="1:8" s="9" customFormat="1" ht="15.75">
      <c r="A2" s="305">
        <v>42819</v>
      </c>
      <c r="B2" s="305"/>
      <c r="C2" s="14"/>
      <c r="E2" s="22" t="s">
        <v>38</v>
      </c>
    </row>
    <row r="3" spans="1:8" s="23" customFormat="1" ht="5.25"/>
    <row r="4" spans="1:8" s="9" customFormat="1" ht="18.75">
      <c r="A4" s="14"/>
      <c r="B4" s="210" t="s">
        <v>408</v>
      </c>
      <c r="E4" s="11"/>
      <c r="F4" s="10"/>
      <c r="G4" s="9" t="s">
        <v>395</v>
      </c>
    </row>
    <row r="5" spans="1:8" s="228" customFormat="1" ht="5.25">
      <c r="B5" s="231"/>
      <c r="F5" s="230"/>
    </row>
    <row r="6" spans="1:8" ht="16.5" customHeight="1">
      <c r="A6" s="225" t="s">
        <v>112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2" t="s">
        <v>33</v>
      </c>
    </row>
    <row r="7" spans="1:8" ht="17.25" customHeight="1">
      <c r="A7" s="204" t="s">
        <v>264</v>
      </c>
      <c r="B7" s="16" t="s">
        <v>407</v>
      </c>
      <c r="C7" s="17" t="s">
        <v>406</v>
      </c>
      <c r="D7" s="18">
        <v>38282</v>
      </c>
      <c r="E7" s="18" t="s">
        <v>11</v>
      </c>
      <c r="F7" s="28" t="s">
        <v>14</v>
      </c>
      <c r="G7" s="238">
        <v>9.8699999999999992</v>
      </c>
      <c r="H7" s="198" t="str">
        <f>IF(ISBLANK(G7),"",IF(G7&gt;11.44,"",IF(G7&lt;=0,"I A",IF(G7&lt;=0,"II A",IF(G7&lt;=0,"III A",IF(G7&lt;=10.04,"I JA",IF(G7&lt;=10.84,"II JA",IF(G7&lt;=11.44,"III JA"))))))))</f>
        <v>I JA</v>
      </c>
    </row>
    <row r="8" spans="1:8" ht="17.25" customHeight="1">
      <c r="A8" s="204" t="s">
        <v>261</v>
      </c>
      <c r="B8" s="16" t="s">
        <v>405</v>
      </c>
      <c r="C8" s="17" t="s">
        <v>404</v>
      </c>
      <c r="D8" s="18">
        <v>39632</v>
      </c>
      <c r="E8" s="18" t="s">
        <v>11</v>
      </c>
      <c r="F8" s="28" t="s">
        <v>10</v>
      </c>
      <c r="G8" s="238">
        <v>12.1</v>
      </c>
      <c r="H8" s="198" t="s">
        <v>162</v>
      </c>
    </row>
    <row r="9" spans="1:8" ht="17.25" customHeight="1">
      <c r="A9" s="204" t="s">
        <v>260</v>
      </c>
      <c r="B9" s="16" t="s">
        <v>59</v>
      </c>
      <c r="C9" s="17" t="s">
        <v>403</v>
      </c>
      <c r="D9" s="215">
        <v>38651</v>
      </c>
      <c r="E9" s="18" t="s">
        <v>11</v>
      </c>
      <c r="F9" s="28" t="s">
        <v>14</v>
      </c>
      <c r="G9" s="238">
        <v>12.46</v>
      </c>
      <c r="H9" s="198" t="s">
        <v>162</v>
      </c>
    </row>
    <row r="10" spans="1:8" ht="17.25" customHeight="1">
      <c r="A10" s="204" t="s">
        <v>258</v>
      </c>
      <c r="B10" s="16" t="s">
        <v>402</v>
      </c>
      <c r="C10" s="17" t="s">
        <v>401</v>
      </c>
      <c r="D10" s="18">
        <v>39541</v>
      </c>
      <c r="E10" s="18" t="s">
        <v>11</v>
      </c>
      <c r="F10" s="28" t="s">
        <v>14</v>
      </c>
      <c r="G10" s="238">
        <v>13.5</v>
      </c>
      <c r="H10" s="198" t="s">
        <v>162</v>
      </c>
    </row>
    <row r="11" spans="1:8" ht="17.25" customHeight="1">
      <c r="A11" s="263" t="s">
        <v>0</v>
      </c>
      <c r="B11" s="2" t="s">
        <v>400</v>
      </c>
      <c r="C11" s="262" t="s">
        <v>399</v>
      </c>
      <c r="D11" s="1">
        <v>38416</v>
      </c>
      <c r="E11" s="198" t="s">
        <v>17</v>
      </c>
      <c r="F11" s="261" t="s">
        <v>16</v>
      </c>
      <c r="G11" s="238">
        <v>12.67</v>
      </c>
      <c r="H11" s="198" t="s">
        <v>162</v>
      </c>
    </row>
    <row r="12" spans="1:8" ht="17.25" customHeight="1">
      <c r="A12" s="199" t="s">
        <v>0</v>
      </c>
      <c r="B12" s="16" t="s">
        <v>398</v>
      </c>
      <c r="C12" s="17" t="s">
        <v>397</v>
      </c>
      <c r="D12" s="18">
        <v>39126</v>
      </c>
      <c r="E12" s="18" t="s">
        <v>11</v>
      </c>
      <c r="F12" s="28" t="s">
        <v>14</v>
      </c>
      <c r="G12" s="238">
        <v>12.78</v>
      </c>
      <c r="H12" s="198" t="s">
        <v>162</v>
      </c>
    </row>
  </sheetData>
  <mergeCells count="1">
    <mergeCell ref="A2:B2"/>
  </mergeCells>
  <printOptions horizontalCentered="1"/>
  <pageMargins left="0.39370078740157499" right="0" top="0.78740157480314998" bottom="0.39370078740157499" header="0.39370078740157499" footer="0.39370078740157499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4"/>
  <sheetViews>
    <sheetView zoomScale="110" zoomScaleNormal="110" workbookViewId="0">
      <selection activeCell="Q26" sqref="Q26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0.28515625" style="195" customWidth="1"/>
    <col min="5" max="5" width="11.140625" style="197" bestFit="1" customWidth="1"/>
    <col min="6" max="6" width="22.5703125" style="195" bestFit="1" customWidth="1"/>
    <col min="7" max="7" width="5.7109375" style="195" customWidth="1"/>
    <col min="8" max="8" width="5.7109375" style="196" customWidth="1"/>
    <col min="9" max="9" width="6.5703125" style="195" customWidth="1"/>
    <col min="10" max="10" width="3.42578125" style="195" customWidth="1"/>
    <col min="11" max="16384" width="9.140625" style="195"/>
  </cols>
  <sheetData>
    <row r="1" spans="1:9" s="9" customFormat="1" ht="18.75">
      <c r="A1" s="21" t="s">
        <v>80</v>
      </c>
      <c r="B1" s="14"/>
      <c r="C1" s="14"/>
      <c r="E1" s="234"/>
      <c r="H1" s="14"/>
    </row>
    <row r="2" spans="1:9" s="9" customFormat="1" ht="15">
      <c r="A2" s="305">
        <v>42819</v>
      </c>
      <c r="B2" s="305"/>
      <c r="C2" s="14"/>
      <c r="E2" s="233" t="s">
        <v>38</v>
      </c>
      <c r="H2" s="14"/>
    </row>
    <row r="3" spans="1:9" s="23" customFormat="1">
      <c r="E3" s="232"/>
      <c r="H3" s="35"/>
    </row>
    <row r="4" spans="1:9" s="9" customFormat="1" ht="18.75">
      <c r="A4" s="14"/>
      <c r="B4" s="210" t="s">
        <v>342</v>
      </c>
      <c r="E4" s="209">
        <v>1</v>
      </c>
      <c r="F4" s="10" t="s">
        <v>265</v>
      </c>
      <c r="H4" s="14"/>
    </row>
    <row r="5" spans="1:9" s="228" customFormat="1">
      <c r="B5" s="231"/>
      <c r="E5" s="197"/>
      <c r="F5" s="230"/>
      <c r="H5" s="229"/>
    </row>
    <row r="6" spans="1:9">
      <c r="A6" s="225" t="s">
        <v>341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3" t="s">
        <v>338</v>
      </c>
      <c r="I6" s="222" t="s">
        <v>33</v>
      </c>
    </row>
    <row r="7" spans="1:9" ht="17.25" customHeight="1">
      <c r="A7" s="204" t="s">
        <v>264</v>
      </c>
      <c r="B7" s="207" t="s">
        <v>337</v>
      </c>
      <c r="C7" s="206" t="s">
        <v>336</v>
      </c>
      <c r="D7" s="18">
        <v>38753</v>
      </c>
      <c r="E7" s="18" t="s">
        <v>9</v>
      </c>
      <c r="F7" s="28" t="s">
        <v>5</v>
      </c>
      <c r="G7" s="200" t="s">
        <v>90</v>
      </c>
      <c r="H7" s="211"/>
      <c r="I7" s="221" t="b">
        <f>IF(ISBLANK(G7),"",IF(G7&lt;=7.7,"KSM",IF(G7&lt;=8,"I A",IF(G7&lt;=8.44,"II A",IF(G7&lt;=9.04,"III A",IF(G7&lt;=9.64,"I JA",IF(G7&lt;=10.04,"II JA",IF(G7&lt;=10.34,"III JA"))))))))</f>
        <v>0</v>
      </c>
    </row>
    <row r="8" spans="1:9" ht="17.25" customHeight="1">
      <c r="A8" s="204" t="s">
        <v>261</v>
      </c>
      <c r="B8" s="207" t="s">
        <v>300</v>
      </c>
      <c r="C8" s="206" t="s">
        <v>89</v>
      </c>
      <c r="D8" s="18">
        <v>38202</v>
      </c>
      <c r="E8" s="18" t="s">
        <v>30</v>
      </c>
      <c r="F8" s="28" t="s">
        <v>29</v>
      </c>
      <c r="G8" s="200" t="s">
        <v>90</v>
      </c>
      <c r="H8" s="211"/>
      <c r="I8" s="221" t="b">
        <f>IF(ISBLANK(G8),"",IF(G8&lt;=7.7,"KSM",IF(G8&lt;=8,"I A",IF(G8&lt;=8.44,"II A",IF(G8&lt;=9.04,"III A",IF(G8&lt;=9.64,"I JA",IF(G8&lt;=10.04,"II JA",IF(G8&lt;=10.34,"III JA"))))))))</f>
        <v>0</v>
      </c>
    </row>
    <row r="9" spans="1:9" ht="17.25" customHeight="1">
      <c r="A9" s="204" t="s">
        <v>260</v>
      </c>
      <c r="B9" s="220" t="s">
        <v>335</v>
      </c>
      <c r="C9" s="219" t="s">
        <v>334</v>
      </c>
      <c r="D9" s="31">
        <v>38371</v>
      </c>
      <c r="E9" s="18" t="s">
        <v>278</v>
      </c>
      <c r="F9" s="28" t="s">
        <v>277</v>
      </c>
      <c r="G9" s="200">
        <v>9.23</v>
      </c>
      <c r="H9" s="211"/>
      <c r="I9" s="198" t="str">
        <f>IF(ISBLANK(G9),"",IF(G9&lt;=7.7,"KSM",IF(G9&lt;=8,"I A",IF(G9&lt;=8.44,"II A",IF(G9&lt;=9.04,"III A",IF(G9&lt;=9.64,"I JA",IF(G9&lt;=10.04,"II JA",IF(G9&lt;=10.34,"III JA"))))))))</f>
        <v>I JA</v>
      </c>
    </row>
    <row r="10" spans="1:9" ht="17.25" customHeight="1">
      <c r="A10" s="204" t="s">
        <v>258</v>
      </c>
      <c r="B10" s="207" t="s">
        <v>333</v>
      </c>
      <c r="C10" s="206" t="s">
        <v>332</v>
      </c>
      <c r="D10" s="18">
        <v>38215</v>
      </c>
      <c r="E10" s="18" t="s">
        <v>11</v>
      </c>
      <c r="F10" s="28" t="s">
        <v>14</v>
      </c>
      <c r="G10" s="200">
        <v>10.86</v>
      </c>
      <c r="H10" s="211"/>
      <c r="I10" s="198" t="s">
        <v>162</v>
      </c>
    </row>
    <row r="11" spans="1:9" ht="17.25" customHeight="1">
      <c r="A11" s="204" t="s">
        <v>255</v>
      </c>
      <c r="B11" s="207" t="s">
        <v>331</v>
      </c>
      <c r="C11" s="206" t="s">
        <v>330</v>
      </c>
      <c r="D11" s="18">
        <v>38274</v>
      </c>
      <c r="E11" s="18" t="s">
        <v>24</v>
      </c>
      <c r="F11" s="28" t="s">
        <v>23</v>
      </c>
      <c r="G11" s="200">
        <v>8.6</v>
      </c>
      <c r="H11" s="199"/>
      <c r="I11" s="198" t="str">
        <f>IF(ISBLANK(G11),"",IF(G11&lt;=7.7,"KSM",IF(G11&lt;=8,"I A",IF(G11&lt;=8.44,"II A",IF(G11&lt;=9.04,"III A",IF(G11&lt;=9.64,"I JA",IF(G11&lt;=10.04,"II JA",IF(G11&lt;=10.34,"III JA"))))))))</f>
        <v>III A</v>
      </c>
    </row>
    <row r="12" spans="1:9" ht="17.25" customHeight="1">
      <c r="A12" s="204" t="s">
        <v>252</v>
      </c>
      <c r="B12" s="207" t="s">
        <v>329</v>
      </c>
      <c r="C12" s="206" t="s">
        <v>328</v>
      </c>
      <c r="D12" s="18">
        <v>39088</v>
      </c>
      <c r="E12" s="18" t="s">
        <v>9</v>
      </c>
      <c r="F12" s="28" t="s">
        <v>5</v>
      </c>
      <c r="G12" s="200">
        <v>10.98</v>
      </c>
      <c r="H12" s="211"/>
      <c r="I12" s="198" t="s">
        <v>162</v>
      </c>
    </row>
    <row r="13" spans="1:9" s="9" customFormat="1" ht="18.75">
      <c r="A13" s="14"/>
      <c r="B13" s="210"/>
      <c r="E13" s="209" t="s">
        <v>261</v>
      </c>
      <c r="F13" s="10" t="s">
        <v>265</v>
      </c>
      <c r="H13" s="14"/>
    </row>
    <row r="14" spans="1:9" ht="17.25" customHeight="1">
      <c r="A14" s="204" t="s">
        <v>264</v>
      </c>
      <c r="B14" s="207" t="s">
        <v>327</v>
      </c>
      <c r="C14" s="206" t="s">
        <v>326</v>
      </c>
      <c r="D14" s="18" t="s">
        <v>325</v>
      </c>
      <c r="E14" s="18" t="s">
        <v>2</v>
      </c>
      <c r="F14" s="28" t="s">
        <v>1</v>
      </c>
      <c r="G14" s="200">
        <v>8.68</v>
      </c>
      <c r="H14" s="211"/>
      <c r="I14" s="198" t="str">
        <f>IF(ISBLANK(G14),"",IF(G14&lt;=7.7,"KSM",IF(G14&lt;=8,"I A",IF(G14&lt;=8.44,"II A",IF(G14&lt;=9.04,"III A",IF(G14&lt;=9.64,"I JA",IF(G14&lt;=10.04,"II JA",IF(G14&lt;=10.34,"III JA"))))))))</f>
        <v>III A</v>
      </c>
    </row>
    <row r="15" spans="1:9" ht="17.25" customHeight="1">
      <c r="A15" s="204" t="s">
        <v>261</v>
      </c>
      <c r="B15" s="207" t="s">
        <v>298</v>
      </c>
      <c r="C15" s="206" t="s">
        <v>324</v>
      </c>
      <c r="D15" s="18">
        <v>38204</v>
      </c>
      <c r="E15" s="18" t="s">
        <v>11</v>
      </c>
      <c r="F15" s="28" t="s">
        <v>323</v>
      </c>
      <c r="G15" s="200">
        <v>8.7799999999999994</v>
      </c>
      <c r="H15" s="199"/>
      <c r="I15" s="198" t="str">
        <f>IF(ISBLANK(G15),"",IF(G15&lt;=7.7,"KSM",IF(G15&lt;=8,"I A",IF(G15&lt;=8.44,"II A",IF(G15&lt;=9.04,"III A",IF(G15&lt;=9.64,"I JA",IF(G15&lt;=10.04,"II JA",IF(G15&lt;=10.34,"III JA"))))))))</f>
        <v>III A</v>
      </c>
    </row>
    <row r="16" spans="1:9" ht="17.25" customHeight="1">
      <c r="A16" s="204" t="s">
        <v>260</v>
      </c>
      <c r="B16" s="217" t="s">
        <v>322</v>
      </c>
      <c r="C16" s="216" t="s">
        <v>321</v>
      </c>
      <c r="D16" s="18">
        <v>38980</v>
      </c>
      <c r="E16" s="18" t="s">
        <v>278</v>
      </c>
      <c r="F16" s="28" t="s">
        <v>277</v>
      </c>
      <c r="G16" s="200">
        <v>10.56</v>
      </c>
      <c r="H16" s="211"/>
      <c r="I16" s="198" t="s">
        <v>162</v>
      </c>
    </row>
    <row r="17" spans="1:9" ht="17.25" customHeight="1">
      <c r="A17" s="204" t="s">
        <v>258</v>
      </c>
      <c r="B17" s="16" t="s">
        <v>312</v>
      </c>
      <c r="C17" s="17" t="s">
        <v>320</v>
      </c>
      <c r="D17" s="218">
        <v>2006</v>
      </c>
      <c r="E17" s="18" t="s">
        <v>11</v>
      </c>
      <c r="F17" s="28" t="s">
        <v>13</v>
      </c>
      <c r="G17" s="200">
        <v>9.64</v>
      </c>
      <c r="H17" s="199"/>
      <c r="I17" s="198" t="str">
        <f>IF(ISBLANK(G17),"",IF(G17&lt;=7.7,"KSM",IF(G17&lt;=8,"I A",IF(G17&lt;=8.44,"II A",IF(G17&lt;=9.04,"III A",IF(G17&lt;=9.64,"I JA",IF(G17&lt;=10.04,"II JA",IF(G17&lt;=10.34,"III JA"))))))))</f>
        <v>I JA</v>
      </c>
    </row>
    <row r="18" spans="1:9" ht="17.25" customHeight="1">
      <c r="A18" s="204" t="s">
        <v>255</v>
      </c>
      <c r="B18" s="207" t="s">
        <v>319</v>
      </c>
      <c r="C18" s="206" t="s">
        <v>318</v>
      </c>
      <c r="D18" s="18">
        <v>38820</v>
      </c>
      <c r="E18" s="18" t="s">
        <v>11</v>
      </c>
      <c r="F18" s="28" t="s">
        <v>267</v>
      </c>
      <c r="G18" s="200">
        <v>10.24</v>
      </c>
      <c r="H18" s="211"/>
      <c r="I18" s="198" t="str">
        <f>IF(ISBLANK(G18),"",IF(G18&lt;=7.7,"KSM",IF(G18&lt;=8,"I A",IF(G18&lt;=8.44,"II A",IF(G18&lt;=9.04,"III A",IF(G18&lt;=9.64,"I JA",IF(G18&lt;=10.04,"II JA",IF(G18&lt;=10.34,"III JA"))))))))</f>
        <v>III JA</v>
      </c>
    </row>
    <row r="19" spans="1:9" ht="17.25" customHeight="1">
      <c r="A19" s="204" t="s">
        <v>252</v>
      </c>
      <c r="B19" s="207" t="s">
        <v>76</v>
      </c>
      <c r="C19" s="206" t="s">
        <v>317</v>
      </c>
      <c r="D19" s="18">
        <v>39659</v>
      </c>
      <c r="E19" s="18" t="s">
        <v>9</v>
      </c>
      <c r="F19" s="28" t="s">
        <v>5</v>
      </c>
      <c r="G19" s="200">
        <v>11</v>
      </c>
      <c r="H19" s="211"/>
      <c r="I19" s="198" t="s">
        <v>162</v>
      </c>
    </row>
    <row r="20" spans="1:9" s="9" customFormat="1" ht="18.75">
      <c r="A20" s="14"/>
      <c r="B20" s="210"/>
      <c r="E20" s="209" t="s">
        <v>260</v>
      </c>
      <c r="F20" s="10" t="s">
        <v>265</v>
      </c>
      <c r="H20" s="14"/>
    </row>
    <row r="21" spans="1:9" ht="17.25" customHeight="1">
      <c r="A21" s="204" t="s">
        <v>264</v>
      </c>
      <c r="B21" s="207" t="s">
        <v>26</v>
      </c>
      <c r="C21" s="206" t="s">
        <v>25</v>
      </c>
      <c r="D21" s="18">
        <v>38581</v>
      </c>
      <c r="E21" s="18" t="s">
        <v>24</v>
      </c>
      <c r="F21" s="28" t="s">
        <v>23</v>
      </c>
      <c r="G21" s="200">
        <v>9.17</v>
      </c>
      <c r="H21" s="211"/>
      <c r="I21" s="198" t="str">
        <f>IF(ISBLANK(G21),"",IF(G21&lt;=7.7,"KSM",IF(G21&lt;=8,"I A",IF(G21&lt;=8.44,"II A",IF(G21&lt;=9.04,"III A",IF(G21&lt;=9.64,"I JA",IF(G21&lt;=10.04,"II JA",IF(G21&lt;=10.34,"III JA"))))))))</f>
        <v>I JA</v>
      </c>
    </row>
    <row r="22" spans="1:9" ht="17.25" customHeight="1">
      <c r="A22" s="204" t="s">
        <v>261</v>
      </c>
      <c r="B22" s="207" t="s">
        <v>316</v>
      </c>
      <c r="C22" s="206" t="s">
        <v>315</v>
      </c>
      <c r="D22" s="18">
        <v>39283</v>
      </c>
      <c r="E22" s="18" t="s">
        <v>278</v>
      </c>
      <c r="F22" s="28" t="s">
        <v>277</v>
      </c>
      <c r="G22" s="200">
        <v>11.21</v>
      </c>
      <c r="H22" s="211"/>
      <c r="I22" s="198" t="s">
        <v>162</v>
      </c>
    </row>
    <row r="23" spans="1:9" ht="17.25" customHeight="1">
      <c r="A23" s="204" t="s">
        <v>260</v>
      </c>
      <c r="B23" s="207" t="s">
        <v>314</v>
      </c>
      <c r="C23" s="206" t="s">
        <v>313</v>
      </c>
      <c r="D23" s="18">
        <v>38270</v>
      </c>
      <c r="E23" s="18" t="s">
        <v>24</v>
      </c>
      <c r="F23" s="28" t="s">
        <v>23</v>
      </c>
      <c r="G23" s="200">
        <v>9.68</v>
      </c>
      <c r="H23" s="211"/>
      <c r="I23" s="198" t="str">
        <f>IF(ISBLANK(G23),"",IF(G23&lt;=7.7,"KSM",IF(G23&lt;=8,"I A",IF(G23&lt;=8.44,"II A",IF(G23&lt;=9.04,"III A",IF(G23&lt;=9.64,"I JA",IF(G23&lt;=10.04,"II JA",IF(G23&lt;=10.34,"III JA"))))))))</f>
        <v>II JA</v>
      </c>
    </row>
    <row r="24" spans="1:9" ht="17.25" customHeight="1">
      <c r="A24" s="204" t="s">
        <v>258</v>
      </c>
      <c r="B24" s="207" t="s">
        <v>312</v>
      </c>
      <c r="C24" s="206" t="s">
        <v>311</v>
      </c>
      <c r="D24" s="18">
        <v>38554</v>
      </c>
      <c r="E24" s="18" t="s">
        <v>11</v>
      </c>
      <c r="F24" s="28" t="s">
        <v>13</v>
      </c>
      <c r="G24" s="200">
        <v>10.55</v>
      </c>
      <c r="H24" s="212"/>
      <c r="I24" s="198" t="s">
        <v>162</v>
      </c>
    </row>
    <row r="25" spans="1:9" ht="17.25" customHeight="1">
      <c r="A25" s="204" t="s">
        <v>255</v>
      </c>
      <c r="B25" s="207" t="s">
        <v>310</v>
      </c>
      <c r="C25" s="206" t="s">
        <v>309</v>
      </c>
      <c r="D25" s="18">
        <v>38983</v>
      </c>
      <c r="E25" s="18" t="s">
        <v>278</v>
      </c>
      <c r="F25" s="28" t="s">
        <v>277</v>
      </c>
      <c r="G25" s="200">
        <v>11.71</v>
      </c>
      <c r="H25" s="211"/>
      <c r="I25" s="198" t="s">
        <v>162</v>
      </c>
    </row>
    <row r="26" spans="1:9" ht="17.25" customHeight="1">
      <c r="A26" s="204" t="s">
        <v>252</v>
      </c>
      <c r="B26" s="207" t="s">
        <v>308</v>
      </c>
      <c r="C26" s="206" t="s">
        <v>283</v>
      </c>
      <c r="D26" s="18" t="s">
        <v>307</v>
      </c>
      <c r="E26" s="18" t="s">
        <v>9</v>
      </c>
      <c r="F26" s="28" t="s">
        <v>5</v>
      </c>
      <c r="G26" s="200">
        <v>10.29</v>
      </c>
      <c r="H26" s="211"/>
      <c r="I26" s="198" t="str">
        <f>IF(ISBLANK(G26),"",IF(G26&lt;=7.7,"KSM",IF(G26&lt;=8,"I A",IF(G26&lt;=8.44,"II A",IF(G26&lt;=9.04,"III A",IF(G26&lt;=9.64,"I JA",IF(G26&lt;=10.04,"II JA",IF(G26&lt;=10.34,"III JA"))))))))</f>
        <v>III JA</v>
      </c>
    </row>
    <row r="27" spans="1:9" s="9" customFormat="1" ht="18.75">
      <c r="A27" s="14"/>
      <c r="B27" s="210"/>
      <c r="E27" s="209" t="s">
        <v>258</v>
      </c>
      <c r="F27" s="10" t="s">
        <v>265</v>
      </c>
      <c r="H27" s="14"/>
    </row>
    <row r="28" spans="1:9" ht="17.25" customHeight="1">
      <c r="A28" s="204" t="s">
        <v>264</v>
      </c>
      <c r="B28" s="207" t="s">
        <v>306</v>
      </c>
      <c r="C28" s="206" t="s">
        <v>305</v>
      </c>
      <c r="D28" s="18" t="s">
        <v>304</v>
      </c>
      <c r="E28" s="18" t="s">
        <v>9</v>
      </c>
      <c r="F28" s="28" t="s">
        <v>5</v>
      </c>
      <c r="G28" s="200">
        <v>11.2</v>
      </c>
      <c r="H28" s="211"/>
      <c r="I28" s="198" t="s">
        <v>162</v>
      </c>
    </row>
    <row r="29" spans="1:9" ht="17.25" customHeight="1">
      <c r="A29" s="204" t="s">
        <v>261</v>
      </c>
      <c r="B29" s="207" t="s">
        <v>303</v>
      </c>
      <c r="C29" s="206" t="s">
        <v>302</v>
      </c>
      <c r="D29" s="18" t="s">
        <v>301</v>
      </c>
      <c r="E29" s="18" t="s">
        <v>278</v>
      </c>
      <c r="F29" s="28" t="s">
        <v>277</v>
      </c>
      <c r="G29" s="200">
        <v>8.7200000000000006</v>
      </c>
      <c r="H29" s="211"/>
      <c r="I29" s="198" t="str">
        <f>IF(ISBLANK(G29),"",IF(G29&lt;=7.7,"KSM",IF(G29&lt;=8,"I A",IF(G29&lt;=8.44,"II A",IF(G29&lt;=9.04,"III A",IF(G29&lt;=9.64,"I JA",IF(G29&lt;=10.04,"II JA",IF(G29&lt;=10.34,"III JA"))))))))</f>
        <v>III A</v>
      </c>
    </row>
    <row r="30" spans="1:9" ht="17.25" customHeight="1">
      <c r="A30" s="204" t="s">
        <v>260</v>
      </c>
      <c r="B30" s="217" t="s">
        <v>300</v>
      </c>
      <c r="C30" s="216" t="s">
        <v>299</v>
      </c>
      <c r="D30" s="215">
        <v>38286</v>
      </c>
      <c r="E30" s="18" t="s">
        <v>30</v>
      </c>
      <c r="F30" s="28" t="s">
        <v>29</v>
      </c>
      <c r="G30" s="200">
        <v>9.6</v>
      </c>
      <c r="H30" s="211"/>
      <c r="I30" s="198" t="str">
        <f>IF(ISBLANK(G30),"",IF(G30&lt;=7.7,"KSM",IF(G30&lt;=8,"I A",IF(G30&lt;=8.44,"II A",IF(G30&lt;=9.04,"III A",IF(G30&lt;=9.64,"I JA",IF(G30&lt;=10.04,"II JA",IF(G30&lt;=10.34,"III JA"))))))))</f>
        <v>I JA</v>
      </c>
    </row>
    <row r="31" spans="1:9" ht="17.25" customHeight="1">
      <c r="A31" s="204" t="s">
        <v>258</v>
      </c>
      <c r="B31" s="207" t="s">
        <v>298</v>
      </c>
      <c r="C31" s="206" t="s">
        <v>297</v>
      </c>
      <c r="D31" s="18">
        <v>39618</v>
      </c>
      <c r="E31" s="18" t="s">
        <v>11</v>
      </c>
      <c r="F31" s="28" t="s">
        <v>267</v>
      </c>
      <c r="G31" s="200" t="s">
        <v>90</v>
      </c>
      <c r="H31" s="211"/>
      <c r="I31" s="198"/>
    </row>
    <row r="32" spans="1:9" ht="17.25" customHeight="1">
      <c r="A32" s="204" t="s">
        <v>255</v>
      </c>
      <c r="B32" s="207" t="s">
        <v>18</v>
      </c>
      <c r="C32" s="206" t="s">
        <v>296</v>
      </c>
      <c r="D32" s="18">
        <v>38635</v>
      </c>
      <c r="E32" s="18" t="s">
        <v>17</v>
      </c>
      <c r="F32" s="28" t="s">
        <v>16</v>
      </c>
      <c r="G32" s="200">
        <v>9.83</v>
      </c>
      <c r="H32" s="211"/>
      <c r="I32" s="198" t="str">
        <f>IF(ISBLANK(G32),"",IF(G32&lt;=7.7,"KSM",IF(G32&lt;=8,"I A",IF(G32&lt;=8.44,"II A",IF(G32&lt;=9.04,"III A",IF(G32&lt;=9.64,"I JA",IF(G32&lt;=10.04,"II JA",IF(G32&lt;=10.34,"III JA"))))))))</f>
        <v>II JA</v>
      </c>
    </row>
    <row r="33" spans="1:9" ht="17.25" customHeight="1">
      <c r="A33" s="204" t="s">
        <v>252</v>
      </c>
      <c r="B33" s="207" t="s">
        <v>77</v>
      </c>
      <c r="C33" s="206" t="s">
        <v>295</v>
      </c>
      <c r="D33" s="18">
        <v>38591</v>
      </c>
      <c r="E33" s="18" t="s">
        <v>11</v>
      </c>
      <c r="F33" s="28" t="s">
        <v>13</v>
      </c>
      <c r="G33" s="200" t="s">
        <v>90</v>
      </c>
      <c r="H33" s="211"/>
      <c r="I33" s="198"/>
    </row>
    <row r="34" spans="1:9" s="9" customFormat="1" ht="18.75">
      <c r="A34" s="14"/>
      <c r="B34" s="210"/>
      <c r="E34" s="209" t="s">
        <v>255</v>
      </c>
      <c r="F34" s="10" t="s">
        <v>265</v>
      </c>
      <c r="H34" s="14"/>
    </row>
    <row r="35" spans="1:9" ht="17.25" customHeight="1">
      <c r="A35" s="204" t="s">
        <v>264</v>
      </c>
      <c r="B35" s="207" t="s">
        <v>8</v>
      </c>
      <c r="C35" s="206" t="s">
        <v>7</v>
      </c>
      <c r="D35" s="18" t="s">
        <v>6</v>
      </c>
      <c r="E35" s="18" t="s">
        <v>20</v>
      </c>
      <c r="F35" s="28" t="s">
        <v>5</v>
      </c>
      <c r="G35" s="200">
        <v>8.74</v>
      </c>
      <c r="H35" s="211"/>
      <c r="I35" s="198" t="str">
        <f>IF(ISBLANK(G35),"",IF(G35&lt;=7.7,"KSM",IF(G35&lt;=8,"I A",IF(G35&lt;=8.44,"II A",IF(G35&lt;=9.04,"III A",IF(G35&lt;=9.64,"I JA",IF(G35&lt;=10.04,"II JA",IF(G35&lt;=10.34,"III JA"))))))))</f>
        <v>III A</v>
      </c>
    </row>
    <row r="36" spans="1:9" ht="17.25" customHeight="1">
      <c r="A36" s="204" t="s">
        <v>261</v>
      </c>
      <c r="B36" s="16" t="s">
        <v>294</v>
      </c>
      <c r="C36" s="17" t="s">
        <v>293</v>
      </c>
      <c r="D36" s="18">
        <v>38222</v>
      </c>
      <c r="E36" s="18" t="s">
        <v>11</v>
      </c>
      <c r="F36" s="28" t="s">
        <v>13</v>
      </c>
      <c r="G36" s="200">
        <v>10.65</v>
      </c>
      <c r="H36" s="211"/>
      <c r="I36" s="198" t="s">
        <v>162</v>
      </c>
    </row>
    <row r="37" spans="1:9" ht="17.25" customHeight="1">
      <c r="A37" s="204" t="s">
        <v>260</v>
      </c>
      <c r="B37" s="207" t="s">
        <v>292</v>
      </c>
      <c r="C37" s="206" t="s">
        <v>291</v>
      </c>
      <c r="D37" s="18" t="s">
        <v>290</v>
      </c>
      <c r="E37" s="18" t="s">
        <v>289</v>
      </c>
      <c r="F37" s="28" t="s">
        <v>288</v>
      </c>
      <c r="G37" s="200">
        <v>9.07</v>
      </c>
      <c r="H37" s="211"/>
      <c r="I37" s="198" t="str">
        <f>IF(ISBLANK(G37),"",IF(G37&lt;=7.7,"KSM",IF(G37&lt;=8,"I A",IF(G37&lt;=8.44,"II A",IF(G37&lt;=9.04,"III A",IF(G37&lt;=9.64,"I JA",IF(G37&lt;=10.04,"II JA",IF(G37&lt;=10.34,"III JA"))))))))</f>
        <v>I JA</v>
      </c>
    </row>
    <row r="38" spans="1:9" ht="17.25" customHeight="1">
      <c r="A38" s="204" t="s">
        <v>258</v>
      </c>
      <c r="B38" s="207" t="s">
        <v>287</v>
      </c>
      <c r="C38" s="206" t="s">
        <v>286</v>
      </c>
      <c r="D38" s="18" t="s">
        <v>285</v>
      </c>
      <c r="E38" s="18" t="s">
        <v>278</v>
      </c>
      <c r="F38" s="28" t="s">
        <v>277</v>
      </c>
      <c r="G38" s="200">
        <v>8.84</v>
      </c>
      <c r="H38" s="211"/>
      <c r="I38" s="198" t="str">
        <f>IF(ISBLANK(G38),"",IF(G38&lt;=7.7,"KSM",IF(G38&lt;=8,"I A",IF(G38&lt;=8.44,"II A",IF(G38&lt;=9.04,"III A",IF(G38&lt;=9.64,"I JA",IF(G38&lt;=10.04,"II JA",IF(G38&lt;=10.34,"III JA"))))))))</f>
        <v>III A</v>
      </c>
    </row>
    <row r="39" spans="1:9" ht="17.25" customHeight="1">
      <c r="A39" s="204" t="s">
        <v>255</v>
      </c>
      <c r="B39" s="207" t="s">
        <v>284</v>
      </c>
      <c r="C39" s="206" t="s">
        <v>283</v>
      </c>
      <c r="D39" s="18">
        <v>38142</v>
      </c>
      <c r="E39" s="18" t="s">
        <v>9</v>
      </c>
      <c r="F39" s="28" t="s">
        <v>5</v>
      </c>
      <c r="G39" s="200">
        <v>9.58</v>
      </c>
      <c r="H39" s="211"/>
      <c r="I39" s="198" t="str">
        <f>IF(ISBLANK(G39),"",IF(G39&lt;=7.7,"KSM",IF(G39&lt;=8,"I A",IF(G39&lt;=8.44,"II A",IF(G39&lt;=9.04,"III A",IF(G39&lt;=9.64,"I JA",IF(G39&lt;=10.04,"II JA",IF(G39&lt;=10.34,"III JA"))))))))</f>
        <v>I JA</v>
      </c>
    </row>
    <row r="40" spans="1:9" ht="17.25" customHeight="1">
      <c r="A40" s="204" t="s">
        <v>252</v>
      </c>
      <c r="B40" s="16" t="s">
        <v>282</v>
      </c>
      <c r="C40" s="17" t="s">
        <v>281</v>
      </c>
      <c r="D40" s="18">
        <v>38254</v>
      </c>
      <c r="E40" s="18" t="s">
        <v>11</v>
      </c>
      <c r="F40" s="28" t="s">
        <v>14</v>
      </c>
      <c r="G40" s="200" t="s">
        <v>90</v>
      </c>
      <c r="H40" s="211"/>
      <c r="I40" s="198"/>
    </row>
    <row r="41" spans="1:9" s="9" customFormat="1" ht="18.75">
      <c r="A41" s="14"/>
      <c r="B41" s="210"/>
      <c r="E41" s="214" t="s">
        <v>252</v>
      </c>
      <c r="F41" s="213" t="s">
        <v>265</v>
      </c>
      <c r="H41" s="14"/>
    </row>
    <row r="42" spans="1:9" ht="17.25" customHeight="1">
      <c r="A42" s="204" t="s">
        <v>264</v>
      </c>
      <c r="B42" s="207" t="s">
        <v>280</v>
      </c>
      <c r="C42" s="206" t="s">
        <v>279</v>
      </c>
      <c r="D42" s="18">
        <v>38798</v>
      </c>
      <c r="E42" s="18" t="s">
        <v>278</v>
      </c>
      <c r="F42" s="28" t="s">
        <v>277</v>
      </c>
      <c r="G42" s="200">
        <v>10.41</v>
      </c>
      <c r="H42" s="211"/>
      <c r="I42" s="198" t="s">
        <v>162</v>
      </c>
    </row>
    <row r="43" spans="1:9" ht="17.25" customHeight="1">
      <c r="A43" s="204" t="s">
        <v>261</v>
      </c>
      <c r="B43" s="207" t="s">
        <v>276</v>
      </c>
      <c r="C43" s="206" t="s">
        <v>275</v>
      </c>
      <c r="D43" s="18">
        <v>39376</v>
      </c>
      <c r="E43" s="18" t="s">
        <v>11</v>
      </c>
      <c r="F43" s="28" t="s">
        <v>13</v>
      </c>
      <c r="G43" s="200" t="s">
        <v>90</v>
      </c>
      <c r="H43" s="211"/>
      <c r="I43" s="198"/>
    </row>
    <row r="44" spans="1:9" ht="17.25" customHeight="1">
      <c r="A44" s="204" t="s">
        <v>260</v>
      </c>
      <c r="B44" s="207" t="s">
        <v>274</v>
      </c>
      <c r="C44" s="206" t="s">
        <v>273</v>
      </c>
      <c r="D44" s="18">
        <v>38049</v>
      </c>
      <c r="E44" s="18" t="s">
        <v>32</v>
      </c>
      <c r="F44" s="28" t="s">
        <v>31</v>
      </c>
      <c r="G44" s="200">
        <v>9.01</v>
      </c>
      <c r="H44" s="211"/>
      <c r="I44" s="198" t="str">
        <f>IF(ISBLANK(G44),"",IF(G44&lt;=7.7,"KSM",IF(G44&lt;=8,"I A",IF(G44&lt;=8.44,"II A",IF(G44&lt;=9.04,"III A",IF(G44&lt;=9.64,"I JA",IF(G44&lt;=10.04,"II JA",IF(G44&lt;=10.34,"III JA"))))))))</f>
        <v>III A</v>
      </c>
    </row>
    <row r="45" spans="1:9" ht="17.25" customHeight="1">
      <c r="A45" s="204" t="s">
        <v>258</v>
      </c>
      <c r="B45" s="207" t="s">
        <v>272</v>
      </c>
      <c r="C45" s="206" t="s">
        <v>271</v>
      </c>
      <c r="D45" s="18">
        <v>38154</v>
      </c>
      <c r="E45" s="39" t="s">
        <v>70</v>
      </c>
      <c r="F45" s="40" t="s">
        <v>69</v>
      </c>
      <c r="G45" s="200">
        <v>9.27</v>
      </c>
      <c r="H45" s="212"/>
      <c r="I45" s="198" t="str">
        <f>IF(ISBLANK(G45),"",IF(G45&lt;=7.7,"KSM",IF(G45&lt;=8,"I A",IF(G45&lt;=8.44,"II A",IF(G45&lt;=9.04,"III A",IF(G45&lt;=9.64,"I JA",IF(G45&lt;=10.04,"II JA",IF(G45&lt;=10.34,"III JA"))))))))</f>
        <v>I JA</v>
      </c>
    </row>
    <row r="46" spans="1:9" ht="17.25" customHeight="1">
      <c r="A46" s="204" t="s">
        <v>255</v>
      </c>
      <c r="B46" s="207" t="s">
        <v>270</v>
      </c>
      <c r="C46" s="206" t="s">
        <v>81</v>
      </c>
      <c r="D46" s="18">
        <v>38158</v>
      </c>
      <c r="E46" s="18" t="s">
        <v>11</v>
      </c>
      <c r="F46" s="28" t="s">
        <v>14</v>
      </c>
      <c r="G46" s="200">
        <v>10.17</v>
      </c>
      <c r="H46" s="211"/>
      <c r="I46" s="198" t="str">
        <f>IF(ISBLANK(G46),"",IF(G46&lt;=7.7,"KSM",IF(G46&lt;=8,"I A",IF(G46&lt;=8.44,"II A",IF(G46&lt;=9.04,"III A",IF(G46&lt;=9.64,"I JA",IF(G46&lt;=10.04,"II JA",IF(G46&lt;=10.34,"III JA"))))))))</f>
        <v>III JA</v>
      </c>
    </row>
    <row r="47" spans="1:9" ht="17.25" customHeight="1">
      <c r="A47" s="204" t="s">
        <v>252</v>
      </c>
      <c r="B47" s="16" t="s">
        <v>269</v>
      </c>
      <c r="C47" s="17" t="s">
        <v>268</v>
      </c>
      <c r="D47" s="18">
        <v>39478</v>
      </c>
      <c r="E47" s="18" t="s">
        <v>11</v>
      </c>
      <c r="F47" s="28" t="s">
        <v>267</v>
      </c>
      <c r="G47" s="200">
        <v>11.56</v>
      </c>
      <c r="H47" s="211"/>
      <c r="I47" s="198" t="s">
        <v>162</v>
      </c>
    </row>
    <row r="48" spans="1:9" s="9" customFormat="1" ht="18.75">
      <c r="A48" s="14"/>
      <c r="B48" s="210"/>
      <c r="E48" s="209" t="s">
        <v>266</v>
      </c>
      <c r="F48" s="10" t="s">
        <v>265</v>
      </c>
      <c r="H48" s="14"/>
    </row>
    <row r="49" spans="1:9" ht="17.25" customHeight="1">
      <c r="A49" s="204" t="s">
        <v>264</v>
      </c>
      <c r="B49" s="207" t="s">
        <v>263</v>
      </c>
      <c r="C49" s="206" t="s">
        <v>262</v>
      </c>
      <c r="D49" s="18">
        <v>38188</v>
      </c>
      <c r="E49" s="18" t="s">
        <v>11</v>
      </c>
      <c r="F49" s="28" t="s">
        <v>10</v>
      </c>
      <c r="G49" s="200">
        <v>8.93</v>
      </c>
      <c r="H49" s="205" t="s">
        <v>0</v>
      </c>
      <c r="I49" s="198" t="str">
        <f>IF(ISBLANK(G49),"",IF(G49&lt;=7.7,"KSM",IF(G49&lt;=8,"I A",IF(G49&lt;=8.44,"II A",IF(G49&lt;=9.04,"III A",IF(G49&lt;=9.64,"I JA",IF(G49&lt;=10.04,"II JA",IF(G49&lt;=10.34,"III JA"))))))))</f>
        <v>III A</v>
      </c>
    </row>
    <row r="50" spans="1:9" ht="17.25" customHeight="1">
      <c r="A50" s="204" t="s">
        <v>261</v>
      </c>
      <c r="B50" s="203" t="s">
        <v>4</v>
      </c>
      <c r="C50" s="202" t="s">
        <v>3</v>
      </c>
      <c r="D50" s="31">
        <v>38096</v>
      </c>
      <c r="E50" s="198" t="s">
        <v>2</v>
      </c>
      <c r="F50" s="201" t="s">
        <v>1</v>
      </c>
      <c r="G50" s="200" t="s">
        <v>90</v>
      </c>
      <c r="H50" s="205" t="s">
        <v>0</v>
      </c>
      <c r="I50" s="198"/>
    </row>
    <row r="51" spans="1:9" ht="17.25" customHeight="1">
      <c r="A51" s="204" t="s">
        <v>260</v>
      </c>
      <c r="B51" s="16" t="s">
        <v>56</v>
      </c>
      <c r="C51" s="17" t="s">
        <v>259</v>
      </c>
      <c r="D51" s="18">
        <v>38659</v>
      </c>
      <c r="E51" s="18" t="s">
        <v>11</v>
      </c>
      <c r="F51" s="28" t="s">
        <v>10</v>
      </c>
      <c r="G51" s="200">
        <v>9.8699999999999992</v>
      </c>
      <c r="H51" s="208" t="s">
        <v>0</v>
      </c>
      <c r="I51" s="198" t="str">
        <f>IF(ISBLANK(G51),"",IF(G51&lt;=7.7,"KSM",IF(G51&lt;=8,"I A",IF(G51&lt;=8.44,"II A",IF(G51&lt;=9.04,"III A",IF(G51&lt;=9.64,"I JA",IF(G51&lt;=10.04,"II JA",IF(G51&lt;=10.34,"III JA"))))))))</f>
        <v>II JA</v>
      </c>
    </row>
    <row r="52" spans="1:9" ht="17.25" customHeight="1">
      <c r="A52" s="204" t="s">
        <v>258</v>
      </c>
      <c r="B52" s="4" t="s">
        <v>57</v>
      </c>
      <c r="C52" s="5" t="s">
        <v>257</v>
      </c>
      <c r="D52" s="29">
        <v>38079</v>
      </c>
      <c r="E52" s="29" t="s">
        <v>11</v>
      </c>
      <c r="F52" s="37" t="s">
        <v>256</v>
      </c>
      <c r="G52" s="200">
        <v>9.33</v>
      </c>
      <c r="H52" s="205" t="s">
        <v>0</v>
      </c>
      <c r="I52" s="198" t="str">
        <f>IF(ISBLANK(G52),"",IF(G52&lt;=7.7,"KSM",IF(G52&lt;=8,"I A",IF(G52&lt;=8.44,"II A",IF(G52&lt;=9.04,"III A",IF(G52&lt;=9.64,"I JA",IF(G52&lt;=10.04,"II JA",IF(G52&lt;=10.34,"III JA"))))))))</f>
        <v>I JA</v>
      </c>
    </row>
    <row r="53" spans="1:9" ht="17.25" customHeight="1">
      <c r="A53" s="204" t="s">
        <v>255</v>
      </c>
      <c r="B53" s="207" t="s">
        <v>254</v>
      </c>
      <c r="C53" s="206" t="s">
        <v>253</v>
      </c>
      <c r="D53" s="18">
        <v>38755</v>
      </c>
      <c r="E53" s="18" t="s">
        <v>11</v>
      </c>
      <c r="F53" s="28" t="s">
        <v>10</v>
      </c>
      <c r="G53" s="200">
        <v>9.57</v>
      </c>
      <c r="H53" s="205" t="s">
        <v>0</v>
      </c>
      <c r="I53" s="198" t="str">
        <f>IF(ISBLANK(G53),"",IF(G53&lt;=7.7,"KSM",IF(G53&lt;=8,"I A",IF(G53&lt;=8.44,"II A",IF(G53&lt;=9.04,"III A",IF(G53&lt;=9.64,"I JA",IF(G53&lt;=10.04,"II JA",IF(G53&lt;=10.34,"III JA"))))))))</f>
        <v>I JA</v>
      </c>
    </row>
    <row r="54" spans="1:9" ht="17.25" customHeight="1">
      <c r="A54" s="204" t="s">
        <v>252</v>
      </c>
      <c r="B54" s="203"/>
      <c r="C54" s="202"/>
      <c r="D54" s="31"/>
      <c r="E54" s="198"/>
      <c r="F54" s="201"/>
      <c r="G54" s="200"/>
      <c r="H54" s="199"/>
      <c r="I54" s="198" t="str">
        <f>IF(ISBLANK(G54),"",IF(G54&lt;=7.7,"KSM",IF(G54&lt;=8,"I A",IF(G54&lt;=8.44,"II A",IF(G54&lt;=9.04,"III A",IF(G54&lt;=9.64,"I JA",IF(G54&lt;=10.04,"II JA",IF(G54&lt;=10.34,"III JA"))))))))</f>
        <v/>
      </c>
    </row>
  </sheetData>
  <mergeCells count="1">
    <mergeCell ref="A2:B2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7"/>
  <sheetViews>
    <sheetView zoomScale="110" zoomScaleNormal="110" workbookViewId="0">
      <selection activeCell="M27" sqref="M27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0.28515625" style="195" customWidth="1"/>
    <col min="5" max="5" width="11.140625" style="197" bestFit="1" customWidth="1"/>
    <col min="6" max="6" width="22.5703125" style="195" bestFit="1" customWidth="1"/>
    <col min="7" max="7" width="5.7109375" style="195" customWidth="1"/>
    <col min="8" max="8" width="5.7109375" style="196" customWidth="1"/>
    <col min="9" max="9" width="6.5703125" style="195" customWidth="1"/>
    <col min="10" max="10" width="5.28515625" style="195" hidden="1" customWidth="1"/>
    <col min="11" max="16384" width="9.140625" style="195"/>
  </cols>
  <sheetData>
    <row r="1" spans="1:10" s="9" customFormat="1" ht="18.75">
      <c r="A1" s="21" t="s">
        <v>80</v>
      </c>
      <c r="B1" s="14"/>
      <c r="C1" s="14"/>
      <c r="E1" s="234"/>
      <c r="H1" s="14"/>
    </row>
    <row r="2" spans="1:10" s="9" customFormat="1" ht="15">
      <c r="A2" s="305">
        <v>42819</v>
      </c>
      <c r="B2" s="305"/>
      <c r="C2" s="14"/>
      <c r="E2" s="233" t="s">
        <v>38</v>
      </c>
      <c r="H2" s="14"/>
    </row>
    <row r="3" spans="1:10" s="23" customFormat="1">
      <c r="E3" s="232"/>
      <c r="H3" s="35"/>
    </row>
    <row r="4" spans="1:10" s="9" customFormat="1" ht="18.75">
      <c r="A4" s="14"/>
      <c r="B4" s="210" t="s">
        <v>342</v>
      </c>
      <c r="E4" s="209"/>
      <c r="F4" s="10"/>
      <c r="H4" s="14"/>
    </row>
    <row r="5" spans="1:10" s="228" customFormat="1">
      <c r="B5" s="231"/>
      <c r="E5" s="197"/>
      <c r="F5" s="230"/>
      <c r="H5" s="229"/>
    </row>
    <row r="6" spans="1:10" ht="15" customHeight="1">
      <c r="A6" s="225" t="s">
        <v>112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3" t="s">
        <v>338</v>
      </c>
      <c r="I6" s="222" t="s">
        <v>33</v>
      </c>
      <c r="J6" s="195" t="s">
        <v>0</v>
      </c>
    </row>
    <row r="7" spans="1:10" ht="17.25" customHeight="1">
      <c r="A7" s="239">
        <v>1</v>
      </c>
      <c r="B7" s="207" t="s">
        <v>331</v>
      </c>
      <c r="C7" s="206" t="s">
        <v>330</v>
      </c>
      <c r="D7" s="18">
        <v>38274</v>
      </c>
      <c r="E7" s="18" t="s">
        <v>24</v>
      </c>
      <c r="F7" s="28" t="s">
        <v>23</v>
      </c>
      <c r="G7" s="200">
        <v>8.6</v>
      </c>
      <c r="H7" s="241" t="s">
        <v>348</v>
      </c>
      <c r="I7" s="198" t="str">
        <f t="shared" ref="I7:I25" si="0">IF(ISBLANK(G7),"",IF(G7&lt;=7.7,"KSM",IF(G7&lt;=8,"I A",IF(G7&lt;=8.44,"II A",IF(G7&lt;=9.04,"III A",IF(G7&lt;=9.64,"I JA",IF(G7&lt;=10.04,"II JA",IF(G7&lt;=10.34,"III JA"))))))))</f>
        <v>III A</v>
      </c>
    </row>
    <row r="8" spans="1:10" ht="17.25" customHeight="1">
      <c r="A8" s="239">
        <v>2</v>
      </c>
      <c r="B8" s="207" t="s">
        <v>303</v>
      </c>
      <c r="C8" s="206" t="s">
        <v>302</v>
      </c>
      <c r="D8" s="18" t="s">
        <v>301</v>
      </c>
      <c r="E8" s="18" t="s">
        <v>278</v>
      </c>
      <c r="F8" s="28" t="s">
        <v>277</v>
      </c>
      <c r="G8" s="200">
        <v>8.7200000000000006</v>
      </c>
      <c r="H8" s="240" t="s">
        <v>347</v>
      </c>
      <c r="I8" s="198" t="str">
        <f t="shared" si="0"/>
        <v>III A</v>
      </c>
    </row>
    <row r="9" spans="1:10" ht="17.25" customHeight="1">
      <c r="A9" s="239">
        <v>3</v>
      </c>
      <c r="B9" s="207" t="s">
        <v>327</v>
      </c>
      <c r="C9" s="206" t="s">
        <v>326</v>
      </c>
      <c r="D9" s="182" t="s">
        <v>325</v>
      </c>
      <c r="E9" s="18" t="s">
        <v>2</v>
      </c>
      <c r="F9" s="28" t="s">
        <v>1</v>
      </c>
      <c r="G9" s="200">
        <v>8.68</v>
      </c>
      <c r="H9" s="211" t="s">
        <v>346</v>
      </c>
      <c r="I9" s="198" t="str">
        <f t="shared" si="0"/>
        <v>III A</v>
      </c>
    </row>
    <row r="10" spans="1:10" ht="17.25" customHeight="1">
      <c r="A10" s="239">
        <v>4</v>
      </c>
      <c r="B10" s="207" t="s">
        <v>298</v>
      </c>
      <c r="C10" s="206" t="s">
        <v>324</v>
      </c>
      <c r="D10" s="18">
        <v>38204</v>
      </c>
      <c r="E10" s="18" t="s">
        <v>11</v>
      </c>
      <c r="F10" s="28" t="s">
        <v>323</v>
      </c>
      <c r="G10" s="200">
        <v>8.7799999999999994</v>
      </c>
      <c r="H10" s="241" t="s">
        <v>345</v>
      </c>
      <c r="I10" s="198" t="str">
        <f t="shared" si="0"/>
        <v>III A</v>
      </c>
    </row>
    <row r="11" spans="1:10" ht="17.25" customHeight="1">
      <c r="A11" s="239">
        <v>5</v>
      </c>
      <c r="B11" s="207" t="s">
        <v>8</v>
      </c>
      <c r="C11" s="206" t="s">
        <v>7</v>
      </c>
      <c r="D11" s="18" t="s">
        <v>6</v>
      </c>
      <c r="E11" s="18" t="s">
        <v>20</v>
      </c>
      <c r="F11" s="28" t="s">
        <v>5</v>
      </c>
      <c r="G11" s="200">
        <v>8.74</v>
      </c>
      <c r="H11" s="240" t="s">
        <v>344</v>
      </c>
      <c r="I11" s="198" t="str">
        <f t="shared" si="0"/>
        <v>III A</v>
      </c>
    </row>
    <row r="12" spans="1:10" ht="17.25" customHeight="1">
      <c r="A12" s="239">
        <v>6</v>
      </c>
      <c r="B12" s="207" t="s">
        <v>287</v>
      </c>
      <c r="C12" s="206" t="s">
        <v>286</v>
      </c>
      <c r="D12" s="18" t="s">
        <v>285</v>
      </c>
      <c r="E12" s="18" t="s">
        <v>278</v>
      </c>
      <c r="F12" s="28" t="s">
        <v>277</v>
      </c>
      <c r="G12" s="238">
        <v>8.84</v>
      </c>
      <c r="H12" s="211" t="s">
        <v>343</v>
      </c>
      <c r="I12" s="198" t="str">
        <f t="shared" si="0"/>
        <v>III A</v>
      </c>
    </row>
    <row r="13" spans="1:10" ht="17.25" customHeight="1">
      <c r="A13" s="239">
        <v>7</v>
      </c>
      <c r="B13" s="207" t="s">
        <v>274</v>
      </c>
      <c r="C13" s="206" t="s">
        <v>273</v>
      </c>
      <c r="D13" s="18">
        <v>38049</v>
      </c>
      <c r="E13" s="18" t="s">
        <v>32</v>
      </c>
      <c r="F13" s="28" t="s">
        <v>31</v>
      </c>
      <c r="G13" s="238">
        <v>9.01</v>
      </c>
      <c r="H13" s="211"/>
      <c r="I13" s="198" t="str">
        <f t="shared" si="0"/>
        <v>III A</v>
      </c>
    </row>
    <row r="14" spans="1:10" ht="17.25" customHeight="1">
      <c r="A14" s="239">
        <v>8</v>
      </c>
      <c r="B14" s="207" t="s">
        <v>292</v>
      </c>
      <c r="C14" s="206" t="s">
        <v>291</v>
      </c>
      <c r="D14" s="18" t="s">
        <v>290</v>
      </c>
      <c r="E14" s="18" t="s">
        <v>289</v>
      </c>
      <c r="F14" s="28" t="s">
        <v>288</v>
      </c>
      <c r="G14" s="238">
        <v>9.07</v>
      </c>
      <c r="H14" s="211"/>
      <c r="I14" s="198" t="str">
        <f t="shared" si="0"/>
        <v>I JA</v>
      </c>
    </row>
    <row r="15" spans="1:10" ht="17.25" customHeight="1">
      <c r="A15" s="239">
        <v>9</v>
      </c>
      <c r="B15" s="207" t="s">
        <v>26</v>
      </c>
      <c r="C15" s="206" t="s">
        <v>25</v>
      </c>
      <c r="D15" s="18">
        <v>38581</v>
      </c>
      <c r="E15" s="18" t="s">
        <v>24</v>
      </c>
      <c r="F15" s="28" t="s">
        <v>23</v>
      </c>
      <c r="G15" s="238">
        <v>9.17</v>
      </c>
      <c r="H15" s="211"/>
      <c r="I15" s="198" t="str">
        <f t="shared" si="0"/>
        <v>I JA</v>
      </c>
    </row>
    <row r="16" spans="1:10" ht="17.25" customHeight="1">
      <c r="A16" s="239">
        <v>10</v>
      </c>
      <c r="B16" s="220" t="s">
        <v>335</v>
      </c>
      <c r="C16" s="219" t="s">
        <v>334</v>
      </c>
      <c r="D16" s="1">
        <v>38371</v>
      </c>
      <c r="E16" s="18" t="s">
        <v>278</v>
      </c>
      <c r="F16" s="28" t="s">
        <v>277</v>
      </c>
      <c r="G16" s="238">
        <v>9.23</v>
      </c>
      <c r="H16" s="211"/>
      <c r="I16" s="198" t="str">
        <f t="shared" si="0"/>
        <v>I JA</v>
      </c>
    </row>
    <row r="17" spans="1:9" ht="17.25" customHeight="1">
      <c r="A17" s="239">
        <v>11</v>
      </c>
      <c r="B17" s="207" t="s">
        <v>272</v>
      </c>
      <c r="C17" s="206" t="s">
        <v>271</v>
      </c>
      <c r="D17" s="18">
        <v>38154</v>
      </c>
      <c r="E17" s="39" t="s">
        <v>70</v>
      </c>
      <c r="F17" s="40" t="s">
        <v>69</v>
      </c>
      <c r="G17" s="238">
        <v>9.27</v>
      </c>
      <c r="H17" s="212"/>
      <c r="I17" s="198" t="str">
        <f t="shared" si="0"/>
        <v>I JA</v>
      </c>
    </row>
    <row r="18" spans="1:9" ht="17.25" customHeight="1">
      <c r="A18" s="239">
        <v>12</v>
      </c>
      <c r="B18" s="207" t="s">
        <v>284</v>
      </c>
      <c r="C18" s="206" t="s">
        <v>283</v>
      </c>
      <c r="D18" s="18">
        <v>38142</v>
      </c>
      <c r="E18" s="18" t="s">
        <v>9</v>
      </c>
      <c r="F18" s="28" t="s">
        <v>5</v>
      </c>
      <c r="G18" s="238">
        <v>9.58</v>
      </c>
      <c r="H18" s="211"/>
      <c r="I18" s="198" t="str">
        <f t="shared" si="0"/>
        <v>I JA</v>
      </c>
    </row>
    <row r="19" spans="1:9" ht="17.25" customHeight="1">
      <c r="A19" s="239">
        <v>13</v>
      </c>
      <c r="B19" s="217" t="s">
        <v>300</v>
      </c>
      <c r="C19" s="216" t="s">
        <v>299</v>
      </c>
      <c r="D19" s="215">
        <v>38286</v>
      </c>
      <c r="E19" s="18" t="s">
        <v>30</v>
      </c>
      <c r="F19" s="28" t="s">
        <v>29</v>
      </c>
      <c r="G19" s="238">
        <v>9.6</v>
      </c>
      <c r="H19" s="211"/>
      <c r="I19" s="198" t="str">
        <f t="shared" si="0"/>
        <v>I JA</v>
      </c>
    </row>
    <row r="20" spans="1:9" ht="17.25" customHeight="1">
      <c r="A20" s="239">
        <v>14</v>
      </c>
      <c r="B20" s="16" t="s">
        <v>312</v>
      </c>
      <c r="C20" s="17" t="s">
        <v>320</v>
      </c>
      <c r="D20" s="218">
        <v>2006</v>
      </c>
      <c r="E20" s="18" t="s">
        <v>11</v>
      </c>
      <c r="F20" s="28" t="s">
        <v>13</v>
      </c>
      <c r="G20" s="238">
        <v>9.64</v>
      </c>
      <c r="H20" s="199"/>
      <c r="I20" s="198" t="str">
        <f t="shared" si="0"/>
        <v>I JA</v>
      </c>
    </row>
    <row r="21" spans="1:9" ht="17.25" customHeight="1">
      <c r="A21" s="239">
        <v>15</v>
      </c>
      <c r="B21" s="207" t="s">
        <v>314</v>
      </c>
      <c r="C21" s="206" t="s">
        <v>313</v>
      </c>
      <c r="D21" s="18">
        <v>38270</v>
      </c>
      <c r="E21" s="18" t="s">
        <v>24</v>
      </c>
      <c r="F21" s="28" t="s">
        <v>23</v>
      </c>
      <c r="G21" s="238">
        <v>9.68</v>
      </c>
      <c r="H21" s="211"/>
      <c r="I21" s="198" t="str">
        <f t="shared" si="0"/>
        <v>II JA</v>
      </c>
    </row>
    <row r="22" spans="1:9" ht="17.25" customHeight="1">
      <c r="A22" s="239">
        <v>16</v>
      </c>
      <c r="B22" s="207" t="s">
        <v>18</v>
      </c>
      <c r="C22" s="206" t="s">
        <v>296</v>
      </c>
      <c r="D22" s="18">
        <v>38635</v>
      </c>
      <c r="E22" s="18" t="s">
        <v>17</v>
      </c>
      <c r="F22" s="28" t="s">
        <v>16</v>
      </c>
      <c r="G22" s="238">
        <v>9.83</v>
      </c>
      <c r="H22" s="211"/>
      <c r="I22" s="198" t="str">
        <f t="shared" si="0"/>
        <v>II JA</v>
      </c>
    </row>
    <row r="23" spans="1:9" ht="17.25" customHeight="1">
      <c r="A23" s="239">
        <v>17</v>
      </c>
      <c r="B23" s="207" t="s">
        <v>270</v>
      </c>
      <c r="C23" s="206" t="s">
        <v>81</v>
      </c>
      <c r="D23" s="18">
        <v>38158</v>
      </c>
      <c r="E23" s="18" t="s">
        <v>11</v>
      </c>
      <c r="F23" s="28" t="s">
        <v>14</v>
      </c>
      <c r="G23" s="238">
        <v>10.17</v>
      </c>
      <c r="H23" s="211"/>
      <c r="I23" s="198" t="str">
        <f t="shared" si="0"/>
        <v>III JA</v>
      </c>
    </row>
    <row r="24" spans="1:9" ht="17.25" customHeight="1">
      <c r="A24" s="239">
        <v>18</v>
      </c>
      <c r="B24" s="207" t="s">
        <v>319</v>
      </c>
      <c r="C24" s="206" t="s">
        <v>318</v>
      </c>
      <c r="D24" s="18">
        <v>38820</v>
      </c>
      <c r="E24" s="18" t="s">
        <v>11</v>
      </c>
      <c r="F24" s="28" t="s">
        <v>267</v>
      </c>
      <c r="G24" s="238">
        <v>10.24</v>
      </c>
      <c r="H24" s="211"/>
      <c r="I24" s="198" t="str">
        <f t="shared" si="0"/>
        <v>III JA</v>
      </c>
    </row>
    <row r="25" spans="1:9" ht="17.25" customHeight="1">
      <c r="A25" s="239">
        <v>19</v>
      </c>
      <c r="B25" s="207" t="s">
        <v>308</v>
      </c>
      <c r="C25" s="206" t="s">
        <v>283</v>
      </c>
      <c r="D25" s="18" t="s">
        <v>307</v>
      </c>
      <c r="E25" s="18" t="s">
        <v>9</v>
      </c>
      <c r="F25" s="28" t="s">
        <v>5</v>
      </c>
      <c r="G25" s="238">
        <v>10.29</v>
      </c>
      <c r="H25" s="211"/>
      <c r="I25" s="198" t="str">
        <f t="shared" si="0"/>
        <v>III JA</v>
      </c>
    </row>
    <row r="26" spans="1:9" ht="17.25" customHeight="1">
      <c r="A26" s="239">
        <v>20</v>
      </c>
      <c r="B26" s="207" t="s">
        <v>280</v>
      </c>
      <c r="C26" s="206" t="s">
        <v>279</v>
      </c>
      <c r="D26" s="18">
        <v>38798</v>
      </c>
      <c r="E26" s="18" t="s">
        <v>278</v>
      </c>
      <c r="F26" s="28" t="s">
        <v>277</v>
      </c>
      <c r="G26" s="238">
        <v>10.41</v>
      </c>
      <c r="H26" s="211"/>
      <c r="I26" s="198" t="s">
        <v>162</v>
      </c>
    </row>
    <row r="27" spans="1:9" ht="17.25" customHeight="1">
      <c r="A27" s="239">
        <v>21</v>
      </c>
      <c r="B27" s="207" t="s">
        <v>312</v>
      </c>
      <c r="C27" s="206" t="s">
        <v>311</v>
      </c>
      <c r="D27" s="18">
        <v>38554</v>
      </c>
      <c r="E27" s="18" t="s">
        <v>11</v>
      </c>
      <c r="F27" s="28" t="s">
        <v>13</v>
      </c>
      <c r="G27" s="238">
        <v>10.55</v>
      </c>
      <c r="H27" s="212"/>
      <c r="I27" s="198" t="s">
        <v>162</v>
      </c>
    </row>
    <row r="28" spans="1:9" ht="17.25" customHeight="1">
      <c r="A28" s="239">
        <v>22</v>
      </c>
      <c r="B28" s="217" t="s">
        <v>322</v>
      </c>
      <c r="C28" s="216" t="s">
        <v>321</v>
      </c>
      <c r="D28" s="18">
        <v>38980</v>
      </c>
      <c r="E28" s="18" t="s">
        <v>278</v>
      </c>
      <c r="F28" s="28" t="s">
        <v>277</v>
      </c>
      <c r="G28" s="238">
        <v>10.56</v>
      </c>
      <c r="H28" s="211"/>
      <c r="I28" s="198" t="s">
        <v>162</v>
      </c>
    </row>
    <row r="29" spans="1:9" ht="17.25" customHeight="1">
      <c r="A29" s="239">
        <v>23</v>
      </c>
      <c r="B29" s="16" t="s">
        <v>294</v>
      </c>
      <c r="C29" s="17" t="s">
        <v>293</v>
      </c>
      <c r="D29" s="18">
        <v>38222</v>
      </c>
      <c r="E29" s="18" t="s">
        <v>11</v>
      </c>
      <c r="F29" s="28" t="s">
        <v>13</v>
      </c>
      <c r="G29" s="238">
        <v>10.65</v>
      </c>
      <c r="H29" s="211"/>
      <c r="I29" s="198" t="s">
        <v>162</v>
      </c>
    </row>
    <row r="30" spans="1:9" ht="17.25" customHeight="1">
      <c r="A30" s="239">
        <v>24</v>
      </c>
      <c r="B30" s="207" t="s">
        <v>333</v>
      </c>
      <c r="C30" s="206" t="s">
        <v>332</v>
      </c>
      <c r="D30" s="18">
        <v>38215</v>
      </c>
      <c r="E30" s="18" t="s">
        <v>11</v>
      </c>
      <c r="F30" s="28" t="s">
        <v>14</v>
      </c>
      <c r="G30" s="238">
        <v>10.86</v>
      </c>
      <c r="H30" s="211"/>
      <c r="I30" s="198" t="s">
        <v>162</v>
      </c>
    </row>
    <row r="31" spans="1:9" ht="17.25" customHeight="1">
      <c r="A31" s="239">
        <v>25</v>
      </c>
      <c r="B31" s="207" t="s">
        <v>329</v>
      </c>
      <c r="C31" s="206" t="s">
        <v>328</v>
      </c>
      <c r="D31" s="18">
        <v>39088</v>
      </c>
      <c r="E31" s="18" t="s">
        <v>9</v>
      </c>
      <c r="F31" s="28" t="s">
        <v>5</v>
      </c>
      <c r="G31" s="238">
        <v>10.98</v>
      </c>
      <c r="H31" s="211"/>
      <c r="I31" s="198" t="s">
        <v>162</v>
      </c>
    </row>
    <row r="32" spans="1:9" ht="17.25" customHeight="1">
      <c r="A32" s="239">
        <v>26</v>
      </c>
      <c r="B32" s="207" t="s">
        <v>76</v>
      </c>
      <c r="C32" s="206" t="s">
        <v>317</v>
      </c>
      <c r="D32" s="18">
        <v>39659</v>
      </c>
      <c r="E32" s="18" t="s">
        <v>9</v>
      </c>
      <c r="F32" s="28" t="s">
        <v>5</v>
      </c>
      <c r="G32" s="238">
        <v>11</v>
      </c>
      <c r="H32" s="211"/>
      <c r="I32" s="198" t="s">
        <v>162</v>
      </c>
    </row>
    <row r="33" spans="1:10" ht="17.25" customHeight="1">
      <c r="A33" s="239">
        <v>27</v>
      </c>
      <c r="B33" s="207" t="s">
        <v>306</v>
      </c>
      <c r="C33" s="206" t="s">
        <v>305</v>
      </c>
      <c r="D33" s="18" t="s">
        <v>304</v>
      </c>
      <c r="E33" s="18" t="s">
        <v>9</v>
      </c>
      <c r="F33" s="28" t="s">
        <v>5</v>
      </c>
      <c r="G33" s="238">
        <v>11.2</v>
      </c>
      <c r="H33" s="211"/>
      <c r="I33" s="198" t="s">
        <v>162</v>
      </c>
    </row>
    <row r="34" spans="1:10" ht="17.25" customHeight="1">
      <c r="A34" s="239">
        <v>28</v>
      </c>
      <c r="B34" s="207" t="s">
        <v>316</v>
      </c>
      <c r="C34" s="206" t="s">
        <v>315</v>
      </c>
      <c r="D34" s="18">
        <v>39283</v>
      </c>
      <c r="E34" s="18" t="s">
        <v>278</v>
      </c>
      <c r="F34" s="28" t="s">
        <v>277</v>
      </c>
      <c r="G34" s="238">
        <v>11.21</v>
      </c>
      <c r="H34" s="211"/>
      <c r="I34" s="198" t="s">
        <v>162</v>
      </c>
    </row>
    <row r="35" spans="1:10" ht="17.25" customHeight="1">
      <c r="A35" s="239">
        <v>29</v>
      </c>
      <c r="B35" s="16" t="s">
        <v>269</v>
      </c>
      <c r="C35" s="17" t="s">
        <v>268</v>
      </c>
      <c r="D35" s="18">
        <v>39478</v>
      </c>
      <c r="E35" s="18" t="s">
        <v>11</v>
      </c>
      <c r="F35" s="28" t="s">
        <v>267</v>
      </c>
      <c r="G35" s="238">
        <v>11.56</v>
      </c>
      <c r="H35" s="211"/>
      <c r="I35" s="198" t="s">
        <v>162</v>
      </c>
    </row>
    <row r="36" spans="1:10" ht="17.25" customHeight="1">
      <c r="A36" s="239">
        <v>30</v>
      </c>
      <c r="B36" s="207" t="s">
        <v>310</v>
      </c>
      <c r="C36" s="206" t="s">
        <v>309</v>
      </c>
      <c r="D36" s="18">
        <v>38983</v>
      </c>
      <c r="E36" s="18" t="s">
        <v>278</v>
      </c>
      <c r="F36" s="28" t="s">
        <v>277</v>
      </c>
      <c r="G36" s="238">
        <v>11.71</v>
      </c>
      <c r="H36" s="211"/>
      <c r="I36" s="198" t="s">
        <v>162</v>
      </c>
    </row>
    <row r="37" spans="1:10" ht="17.25" customHeight="1">
      <c r="A37" s="199" t="s">
        <v>0</v>
      </c>
      <c r="B37" s="207" t="s">
        <v>263</v>
      </c>
      <c r="C37" s="206" t="s">
        <v>262</v>
      </c>
      <c r="D37" s="18">
        <v>38188</v>
      </c>
      <c r="E37" s="18" t="s">
        <v>11</v>
      </c>
      <c r="F37" s="28" t="s">
        <v>10</v>
      </c>
      <c r="G37" s="238">
        <v>8.93</v>
      </c>
      <c r="H37" s="199"/>
      <c r="I37" s="198" t="str">
        <f>IF(ISBLANK(G37),"",IF(G37&lt;=7.7,"KSM",IF(G37&lt;=8,"I A",IF(G37&lt;=8.44,"II A",IF(G37&lt;=9.04,"III A",IF(G37&lt;=9.64,"I JA",IF(G37&lt;=10.04,"II JA",IF(G37&lt;=10.34,"III JA"))))))))</f>
        <v>III A</v>
      </c>
      <c r="J37" s="237"/>
    </row>
    <row r="38" spans="1:10" ht="17.25" customHeight="1">
      <c r="A38" s="199" t="s">
        <v>0</v>
      </c>
      <c r="B38" s="4" t="s">
        <v>57</v>
      </c>
      <c r="C38" s="5" t="s">
        <v>257</v>
      </c>
      <c r="D38" s="29">
        <v>38079</v>
      </c>
      <c r="E38" s="29" t="s">
        <v>11</v>
      </c>
      <c r="F38" s="37" t="s">
        <v>256</v>
      </c>
      <c r="G38" s="238">
        <v>9.33</v>
      </c>
      <c r="H38" s="199"/>
      <c r="I38" s="198" t="str">
        <f>IF(ISBLANK(G38),"",IF(G38&lt;=7.7,"KSM",IF(G38&lt;=8,"I A",IF(G38&lt;=8.44,"II A",IF(G38&lt;=9.04,"III A",IF(G38&lt;=9.64,"I JA",IF(G38&lt;=10.04,"II JA",IF(G38&lt;=10.34,"III JA"))))))))</f>
        <v>I JA</v>
      </c>
      <c r="J38" s="237"/>
    </row>
    <row r="39" spans="1:10" ht="17.25" customHeight="1">
      <c r="A39" s="199" t="s">
        <v>0</v>
      </c>
      <c r="B39" s="207" t="s">
        <v>254</v>
      </c>
      <c r="C39" s="206" t="s">
        <v>253</v>
      </c>
      <c r="D39" s="18">
        <v>38755</v>
      </c>
      <c r="E39" s="18" t="s">
        <v>11</v>
      </c>
      <c r="F39" s="28" t="s">
        <v>10</v>
      </c>
      <c r="G39" s="238">
        <v>9.57</v>
      </c>
      <c r="H39" s="199"/>
      <c r="I39" s="198" t="str">
        <f>IF(ISBLANK(G39),"",IF(G39&lt;=7.7,"KSM",IF(G39&lt;=8,"I A",IF(G39&lt;=8.44,"II A",IF(G39&lt;=9.04,"III A",IF(G39&lt;=9.64,"I JA",IF(G39&lt;=10.04,"II JA",IF(G39&lt;=10.34,"III JA"))))))))</f>
        <v>I JA</v>
      </c>
      <c r="J39" s="237"/>
    </row>
    <row r="40" spans="1:10" ht="17.25" customHeight="1">
      <c r="A40" s="212" t="s">
        <v>0</v>
      </c>
      <c r="B40" s="16" t="s">
        <v>56</v>
      </c>
      <c r="C40" s="17" t="s">
        <v>259</v>
      </c>
      <c r="D40" s="18">
        <v>38659</v>
      </c>
      <c r="E40" s="18" t="s">
        <v>11</v>
      </c>
      <c r="F40" s="28" t="s">
        <v>10</v>
      </c>
      <c r="G40" s="238">
        <v>9.8699999999999992</v>
      </c>
      <c r="H40" s="212"/>
      <c r="I40" s="198" t="s">
        <v>124</v>
      </c>
      <c r="J40" s="237"/>
    </row>
    <row r="41" spans="1:10" ht="17.25" customHeight="1">
      <c r="A41" s="204"/>
      <c r="B41" s="207" t="s">
        <v>337</v>
      </c>
      <c r="C41" s="206" t="s">
        <v>336</v>
      </c>
      <c r="D41" s="18">
        <v>38753</v>
      </c>
      <c r="E41" s="18" t="s">
        <v>9</v>
      </c>
      <c r="F41" s="28" t="s">
        <v>5</v>
      </c>
      <c r="G41" s="200" t="s">
        <v>90</v>
      </c>
      <c r="H41" s="211"/>
      <c r="I41" s="198"/>
    </row>
    <row r="42" spans="1:10" ht="17.25" customHeight="1">
      <c r="A42" s="204"/>
      <c r="B42" s="207" t="s">
        <v>300</v>
      </c>
      <c r="C42" s="206" t="s">
        <v>89</v>
      </c>
      <c r="D42" s="18">
        <v>38202</v>
      </c>
      <c r="E42" s="18" t="s">
        <v>30</v>
      </c>
      <c r="F42" s="28" t="s">
        <v>29</v>
      </c>
      <c r="G42" s="200" t="s">
        <v>90</v>
      </c>
      <c r="H42" s="211"/>
      <c r="I42" s="198"/>
      <c r="J42" s="236"/>
    </row>
    <row r="43" spans="1:10" ht="17.25" customHeight="1">
      <c r="A43" s="204"/>
      <c r="B43" s="207" t="s">
        <v>298</v>
      </c>
      <c r="C43" s="206" t="s">
        <v>297</v>
      </c>
      <c r="D43" s="18">
        <v>39618</v>
      </c>
      <c r="E43" s="18" t="s">
        <v>11</v>
      </c>
      <c r="F43" s="28" t="s">
        <v>267</v>
      </c>
      <c r="G43" s="200" t="s">
        <v>90</v>
      </c>
      <c r="H43" s="211"/>
      <c r="I43" s="198"/>
      <c r="J43" s="235"/>
    </row>
    <row r="44" spans="1:10" ht="17.25" customHeight="1">
      <c r="A44" s="204"/>
      <c r="B44" s="207" t="s">
        <v>77</v>
      </c>
      <c r="C44" s="206" t="s">
        <v>295</v>
      </c>
      <c r="D44" s="182">
        <v>38591</v>
      </c>
      <c r="E44" s="18" t="s">
        <v>11</v>
      </c>
      <c r="F44" s="28" t="s">
        <v>13</v>
      </c>
      <c r="G44" s="200" t="s">
        <v>90</v>
      </c>
      <c r="H44" s="211"/>
      <c r="I44" s="198"/>
      <c r="J44" s="235"/>
    </row>
    <row r="45" spans="1:10" ht="17.25" customHeight="1">
      <c r="A45" s="204"/>
      <c r="B45" s="16" t="s">
        <v>282</v>
      </c>
      <c r="C45" s="17" t="s">
        <v>281</v>
      </c>
      <c r="D45" s="18">
        <v>38254</v>
      </c>
      <c r="E45" s="18" t="s">
        <v>11</v>
      </c>
      <c r="F45" s="28" t="s">
        <v>14</v>
      </c>
      <c r="G45" s="200" t="s">
        <v>90</v>
      </c>
      <c r="H45" s="211"/>
      <c r="I45" s="198"/>
      <c r="J45" s="235"/>
    </row>
    <row r="46" spans="1:10" ht="17.25" customHeight="1">
      <c r="A46" s="204"/>
      <c r="B46" s="207" t="s">
        <v>276</v>
      </c>
      <c r="C46" s="206" t="s">
        <v>275</v>
      </c>
      <c r="D46" s="18">
        <v>39376</v>
      </c>
      <c r="E46" s="18" t="s">
        <v>11</v>
      </c>
      <c r="F46" s="28" t="s">
        <v>13</v>
      </c>
      <c r="G46" s="200" t="s">
        <v>90</v>
      </c>
      <c r="H46" s="211"/>
      <c r="I46" s="198"/>
      <c r="J46" s="235"/>
    </row>
    <row r="47" spans="1:10" ht="17.25" customHeight="1">
      <c r="A47" s="204"/>
      <c r="B47" s="203" t="s">
        <v>4</v>
      </c>
      <c r="C47" s="202" t="s">
        <v>3</v>
      </c>
      <c r="D47" s="1">
        <v>38096</v>
      </c>
      <c r="E47" s="198" t="s">
        <v>2</v>
      </c>
      <c r="F47" s="201" t="s">
        <v>1</v>
      </c>
      <c r="G47" s="200" t="s">
        <v>90</v>
      </c>
      <c r="H47" s="199"/>
      <c r="I47" s="198"/>
      <c r="J47" s="200"/>
    </row>
  </sheetData>
  <mergeCells count="1">
    <mergeCell ref="A2:B2"/>
  </mergeCells>
  <printOptions horizontalCentered="1"/>
  <pageMargins left="0.39370078740157499" right="0" top="0.39370078740157499" bottom="0.39370078740157499" header="0.39370078740157499" footer="0.39370078740157499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0"/>
  <sheetViews>
    <sheetView topLeftCell="A16" zoomScale="110" zoomScaleNormal="110" workbookViewId="0">
      <selection activeCell="L30" sqref="L30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1.140625" style="195" customWidth="1"/>
    <col min="5" max="5" width="11.140625" style="197" bestFit="1" customWidth="1"/>
    <col min="6" max="6" width="22.5703125" style="195" bestFit="1" customWidth="1"/>
    <col min="7" max="7" width="5.7109375" style="195" customWidth="1"/>
    <col min="8" max="8" width="5.7109375" style="242" customWidth="1"/>
    <col min="9" max="9" width="6.5703125" style="195" customWidth="1"/>
    <col min="10" max="16384" width="9.140625" style="195"/>
  </cols>
  <sheetData>
    <row r="1" spans="1:9" s="9" customFormat="1" ht="18.75">
      <c r="A1" s="21" t="s">
        <v>80</v>
      </c>
      <c r="B1" s="14"/>
      <c r="C1" s="14"/>
      <c r="D1" s="251"/>
      <c r="E1" s="234"/>
      <c r="H1" s="14"/>
    </row>
    <row r="2" spans="1:9" s="9" customFormat="1" ht="15">
      <c r="A2" s="305">
        <v>42819</v>
      </c>
      <c r="B2" s="305"/>
      <c r="C2" s="14"/>
      <c r="D2" s="251"/>
      <c r="E2" s="233" t="s">
        <v>38</v>
      </c>
      <c r="H2" s="14"/>
    </row>
    <row r="3" spans="1:9" s="23" customFormat="1">
      <c r="D3" s="258"/>
      <c r="E3" s="232"/>
    </row>
    <row r="4" spans="1:9" s="9" customFormat="1" ht="18.75">
      <c r="A4" s="14"/>
      <c r="B4" s="210" t="s">
        <v>384</v>
      </c>
      <c r="D4" s="251"/>
      <c r="E4" s="209">
        <v>1</v>
      </c>
      <c r="F4" s="10" t="s">
        <v>265</v>
      </c>
      <c r="H4" s="14"/>
    </row>
    <row r="5" spans="1:9" s="228" customFormat="1">
      <c r="B5" s="231"/>
      <c r="D5" s="195"/>
      <c r="E5" s="197"/>
      <c r="F5" s="230"/>
      <c r="H5" s="257"/>
    </row>
    <row r="6" spans="1:9">
      <c r="A6" s="225" t="s">
        <v>341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3" t="s">
        <v>338</v>
      </c>
      <c r="I6" s="222" t="s">
        <v>33</v>
      </c>
    </row>
    <row r="7" spans="1:9" ht="17.25" customHeight="1">
      <c r="A7" s="204" t="s">
        <v>264</v>
      </c>
      <c r="B7" s="16" t="s">
        <v>52</v>
      </c>
      <c r="C7" s="17" t="s">
        <v>383</v>
      </c>
      <c r="D7" s="18">
        <v>38077</v>
      </c>
      <c r="E7" s="18" t="s">
        <v>24</v>
      </c>
      <c r="F7" s="28" t="s">
        <v>23</v>
      </c>
      <c r="G7" s="200">
        <v>9.1199999999999992</v>
      </c>
      <c r="H7" s="211"/>
      <c r="I7" s="198" t="str">
        <f>IF(ISBLANK(G7),"",IF(G7&lt;=7,"KSM",IF(G7&lt;=7.24,"I A",IF(G7&lt;=7.54,"II A",IF(G7&lt;=7.94,"III A",IF(G7&lt;=8.44,"I JA",IF(G7&lt;=8.84,"II JA",IF(G7&lt;=9.14,"III JA"))))))))</f>
        <v>III JA</v>
      </c>
    </row>
    <row r="8" spans="1:9" ht="17.25" customHeight="1">
      <c r="A8" s="204" t="s">
        <v>261</v>
      </c>
      <c r="B8" s="16" t="s">
        <v>55</v>
      </c>
      <c r="C8" s="17" t="s">
        <v>54</v>
      </c>
      <c r="D8" s="18">
        <v>38408</v>
      </c>
      <c r="E8" s="18" t="s">
        <v>11</v>
      </c>
      <c r="F8" s="28" t="s">
        <v>53</v>
      </c>
      <c r="G8" s="200">
        <v>9.1300000000000008</v>
      </c>
      <c r="H8" s="211"/>
      <c r="I8" s="198" t="str">
        <f>IF(ISBLANK(G8),"",IF(G8&lt;=7,"KSM",IF(G8&lt;=7.24,"I A",IF(G8&lt;=7.54,"II A",IF(G8&lt;=7.94,"III A",IF(G8&lt;=8.44,"I JA",IF(G8&lt;=8.84,"II JA",IF(G8&lt;=9.14,"III JA"))))))))</f>
        <v>III JA</v>
      </c>
    </row>
    <row r="9" spans="1:9" ht="17.25" customHeight="1">
      <c r="A9" s="204" t="s">
        <v>260</v>
      </c>
      <c r="B9" s="2" t="s">
        <v>382</v>
      </c>
      <c r="C9" s="254" t="s">
        <v>381</v>
      </c>
      <c r="D9" s="1">
        <v>38345</v>
      </c>
      <c r="E9" s="18" t="s">
        <v>11</v>
      </c>
      <c r="F9" s="28" t="s">
        <v>13</v>
      </c>
      <c r="G9" s="200">
        <v>10.93</v>
      </c>
      <c r="H9" s="205" t="s">
        <v>0</v>
      </c>
      <c r="I9" s="198" t="s">
        <v>162</v>
      </c>
    </row>
    <row r="10" spans="1:9" ht="17.25" customHeight="1">
      <c r="A10" s="256" t="s">
        <v>258</v>
      </c>
      <c r="B10" s="245" t="s">
        <v>380</v>
      </c>
      <c r="C10" s="244" t="s">
        <v>379</v>
      </c>
      <c r="D10" s="18">
        <v>38756</v>
      </c>
      <c r="E10" s="18" t="s">
        <v>62</v>
      </c>
      <c r="F10" s="28" t="s">
        <v>63</v>
      </c>
      <c r="G10" s="200">
        <v>9.93</v>
      </c>
      <c r="H10" s="211"/>
      <c r="I10" s="198" t="s">
        <v>162</v>
      </c>
    </row>
    <row r="11" spans="1:9" ht="17.25" customHeight="1">
      <c r="A11" s="204" t="s">
        <v>255</v>
      </c>
      <c r="B11" s="16" t="s">
        <v>378</v>
      </c>
      <c r="C11" s="17" t="s">
        <v>377</v>
      </c>
      <c r="D11" s="18">
        <v>38148</v>
      </c>
      <c r="E11" s="18" t="s">
        <v>11</v>
      </c>
      <c r="F11" s="28" t="s">
        <v>39</v>
      </c>
      <c r="G11" s="200">
        <v>8.44</v>
      </c>
      <c r="H11" s="211"/>
      <c r="I11" s="198" t="str">
        <f>IF(ISBLANK(G11),"",IF(G11&lt;=7,"KSM",IF(G11&lt;=7.24,"I A",IF(G11&lt;=7.54,"II A",IF(G11&lt;=7.94,"III A",IF(G11&lt;=8.44,"I JA",IF(G11&lt;=8.84,"II JA",IF(G11&lt;=9.14,"III JA"))))))))</f>
        <v>I JA</v>
      </c>
    </row>
    <row r="12" spans="1:9" ht="17.25" customHeight="1">
      <c r="A12" s="204" t="s">
        <v>252</v>
      </c>
      <c r="B12" s="16"/>
      <c r="C12" s="17"/>
      <c r="D12" s="18"/>
      <c r="E12" s="18"/>
      <c r="F12" s="28"/>
      <c r="G12" s="200"/>
      <c r="H12" s="200"/>
      <c r="I12" s="198" t="str">
        <f>IF(ISBLANK(G12),"",IF(G12&lt;=7,"KSM",IF(G12&lt;=7.24,"I A",IF(G12&lt;=7.54,"II A",IF(G12&lt;=7.94,"III A",IF(G12&lt;=8.44,"I JA",IF(G12&lt;=8.84,"II JA",IF(G12&lt;=9.14,"III JA"))))))))</f>
        <v/>
      </c>
    </row>
    <row r="13" spans="1:9" s="9" customFormat="1" ht="18.75">
      <c r="A13" s="14"/>
      <c r="B13" s="210"/>
      <c r="D13" s="251"/>
      <c r="E13" s="209" t="s">
        <v>261</v>
      </c>
      <c r="F13" s="10" t="s">
        <v>265</v>
      </c>
      <c r="H13" s="14"/>
    </row>
    <row r="14" spans="1:9" ht="17.25" customHeight="1">
      <c r="A14" s="204" t="s">
        <v>264</v>
      </c>
      <c r="B14" s="16" t="s">
        <v>376</v>
      </c>
      <c r="C14" s="17" t="s">
        <v>375</v>
      </c>
      <c r="D14" s="18">
        <v>38625</v>
      </c>
      <c r="E14" s="18" t="s">
        <v>11</v>
      </c>
      <c r="F14" s="28" t="s">
        <v>13</v>
      </c>
      <c r="G14" s="200">
        <v>10.09</v>
      </c>
      <c r="H14" s="211"/>
      <c r="I14" s="198" t="s">
        <v>162</v>
      </c>
    </row>
    <row r="15" spans="1:9" ht="17.25" customHeight="1">
      <c r="A15" s="204" t="s">
        <v>261</v>
      </c>
      <c r="B15" s="16" t="s">
        <v>374</v>
      </c>
      <c r="C15" s="17" t="s">
        <v>373</v>
      </c>
      <c r="D15" s="18">
        <v>38276</v>
      </c>
      <c r="E15" s="18" t="s">
        <v>278</v>
      </c>
      <c r="F15" s="28" t="s">
        <v>277</v>
      </c>
      <c r="G15" s="200">
        <v>9.4</v>
      </c>
      <c r="H15" s="211"/>
      <c r="I15" s="198" t="s">
        <v>162</v>
      </c>
    </row>
    <row r="16" spans="1:9" ht="17.25" customHeight="1">
      <c r="A16" s="204" t="s">
        <v>260</v>
      </c>
      <c r="B16" s="16" t="s">
        <v>372</v>
      </c>
      <c r="C16" s="17" t="s">
        <v>371</v>
      </c>
      <c r="D16" s="18">
        <v>38512</v>
      </c>
      <c r="E16" s="18" t="s">
        <v>11</v>
      </c>
      <c r="F16" s="28" t="s">
        <v>13</v>
      </c>
      <c r="G16" s="200">
        <v>10.26</v>
      </c>
      <c r="H16" s="211"/>
      <c r="I16" s="198" t="s">
        <v>162</v>
      </c>
    </row>
    <row r="17" spans="1:9" ht="17.25" customHeight="1">
      <c r="A17" s="204" t="s">
        <v>258</v>
      </c>
      <c r="B17" s="16" t="s">
        <v>51</v>
      </c>
      <c r="C17" s="17" t="s">
        <v>50</v>
      </c>
      <c r="D17" s="18">
        <v>38969</v>
      </c>
      <c r="E17" s="18" t="s">
        <v>17</v>
      </c>
      <c r="F17" s="28" t="s">
        <v>16</v>
      </c>
      <c r="G17" s="200" t="s">
        <v>90</v>
      </c>
      <c r="H17" s="211"/>
      <c r="I17" s="198"/>
    </row>
    <row r="18" spans="1:9" ht="17.25" customHeight="1">
      <c r="A18" s="204" t="s">
        <v>255</v>
      </c>
      <c r="B18" s="16" t="s">
        <v>47</v>
      </c>
      <c r="C18" s="17" t="s">
        <v>370</v>
      </c>
      <c r="D18" s="18">
        <v>39243</v>
      </c>
      <c r="E18" s="39" t="s">
        <v>70</v>
      </c>
      <c r="F18" s="40" t="s">
        <v>69</v>
      </c>
      <c r="G18" s="200">
        <v>9.86</v>
      </c>
      <c r="H18" s="211"/>
      <c r="I18" s="198" t="s">
        <v>162</v>
      </c>
    </row>
    <row r="19" spans="1:9" ht="17.25" customHeight="1">
      <c r="A19" s="204" t="s">
        <v>252</v>
      </c>
      <c r="B19" s="16" t="s">
        <v>369</v>
      </c>
      <c r="C19" s="17" t="s">
        <v>368</v>
      </c>
      <c r="D19" s="18">
        <v>38510</v>
      </c>
      <c r="E19" s="18" t="s">
        <v>24</v>
      </c>
      <c r="F19" s="28" t="s">
        <v>23</v>
      </c>
      <c r="G19" s="200" t="s">
        <v>90</v>
      </c>
      <c r="H19" s="211"/>
      <c r="I19" s="198"/>
    </row>
    <row r="20" spans="1:9" s="9" customFormat="1" ht="18.75">
      <c r="A20" s="14"/>
      <c r="B20" s="210"/>
      <c r="D20" s="251"/>
      <c r="E20" s="209" t="s">
        <v>260</v>
      </c>
      <c r="F20" s="10" t="s">
        <v>265</v>
      </c>
      <c r="H20" s="14"/>
    </row>
    <row r="21" spans="1:9" ht="17.25" customHeight="1">
      <c r="A21" s="204" t="s">
        <v>264</v>
      </c>
      <c r="B21" s="16" t="s">
        <v>46</v>
      </c>
      <c r="C21" s="17" t="s">
        <v>367</v>
      </c>
      <c r="D21" s="18" t="s">
        <v>366</v>
      </c>
      <c r="E21" s="18" t="s">
        <v>278</v>
      </c>
      <c r="F21" s="28" t="s">
        <v>277</v>
      </c>
      <c r="G21" s="200">
        <v>8.39</v>
      </c>
      <c r="H21" s="211"/>
      <c r="I21" s="198" t="str">
        <f>IF(ISBLANK(G21),"",IF(G21&lt;=7,"KSM",IF(G21&lt;=7.24,"I A",IF(G21&lt;=7.54,"II A",IF(G21&lt;=7.94,"III A",IF(G21&lt;=8.44,"I JA",IF(G21&lt;=8.84,"II JA",IF(G21&lt;=9.14,"III JA"))))))))</f>
        <v>I JA</v>
      </c>
    </row>
    <row r="22" spans="1:9" ht="17.25" customHeight="1">
      <c r="A22" s="204" t="s">
        <v>261</v>
      </c>
      <c r="B22" s="16" t="s">
        <v>365</v>
      </c>
      <c r="C22" s="17" t="s">
        <v>364</v>
      </c>
      <c r="D22" s="18" t="s">
        <v>363</v>
      </c>
      <c r="E22" s="18" t="s">
        <v>278</v>
      </c>
      <c r="F22" s="28" t="s">
        <v>277</v>
      </c>
      <c r="G22" s="200">
        <v>9.27</v>
      </c>
      <c r="H22" s="211"/>
      <c r="I22" s="198" t="s">
        <v>162</v>
      </c>
    </row>
    <row r="23" spans="1:9" ht="17.25" customHeight="1">
      <c r="A23" s="204" t="s">
        <v>260</v>
      </c>
      <c r="B23" s="16" t="s">
        <v>362</v>
      </c>
      <c r="C23" s="17" t="s">
        <v>361</v>
      </c>
      <c r="D23" s="18">
        <v>39719</v>
      </c>
      <c r="E23" s="18" t="s">
        <v>11</v>
      </c>
      <c r="F23" s="28" t="s">
        <v>13</v>
      </c>
      <c r="G23" s="200">
        <v>9.39</v>
      </c>
      <c r="H23" s="199"/>
      <c r="I23" s="198" t="s">
        <v>162</v>
      </c>
    </row>
    <row r="24" spans="1:9" ht="17.25" customHeight="1">
      <c r="A24" s="204" t="s">
        <v>258</v>
      </c>
      <c r="B24" s="16" t="s">
        <v>44</v>
      </c>
      <c r="C24" s="17" t="s">
        <v>49</v>
      </c>
      <c r="D24" s="18">
        <v>38394</v>
      </c>
      <c r="E24" s="18" t="s">
        <v>17</v>
      </c>
      <c r="F24" s="28" t="s">
        <v>16</v>
      </c>
      <c r="G24" s="200" t="s">
        <v>90</v>
      </c>
      <c r="H24" s="211"/>
      <c r="I24" s="198"/>
    </row>
    <row r="25" spans="1:9" ht="17.25" customHeight="1">
      <c r="A25" s="204" t="s">
        <v>255</v>
      </c>
      <c r="B25" s="16" t="s">
        <v>42</v>
      </c>
      <c r="C25" s="17" t="s">
        <v>360</v>
      </c>
      <c r="D25" s="18">
        <v>38286</v>
      </c>
      <c r="E25" s="18" t="s">
        <v>24</v>
      </c>
      <c r="F25" s="28" t="s">
        <v>23</v>
      </c>
      <c r="G25" s="200">
        <v>9.43</v>
      </c>
      <c r="H25" s="211"/>
      <c r="I25" s="198" t="s">
        <v>162</v>
      </c>
    </row>
    <row r="26" spans="1:9" ht="17.25" customHeight="1">
      <c r="A26" s="204" t="s">
        <v>252</v>
      </c>
      <c r="B26" s="16" t="s">
        <v>359</v>
      </c>
      <c r="C26" s="17" t="s">
        <v>160</v>
      </c>
      <c r="D26" s="18">
        <v>39766</v>
      </c>
      <c r="E26" s="18" t="s">
        <v>11</v>
      </c>
      <c r="F26" s="255" t="s">
        <v>13</v>
      </c>
      <c r="G26" s="200">
        <v>10.37</v>
      </c>
      <c r="H26" s="211"/>
      <c r="I26" s="198" t="s">
        <v>162</v>
      </c>
    </row>
    <row r="27" spans="1:9" s="9" customFormat="1" ht="18.75">
      <c r="A27" s="14"/>
      <c r="B27" s="210"/>
      <c r="D27" s="251"/>
      <c r="E27" s="209" t="s">
        <v>258</v>
      </c>
      <c r="F27" s="10" t="s">
        <v>265</v>
      </c>
      <c r="H27" s="14"/>
    </row>
    <row r="28" spans="1:9" ht="17.25" customHeight="1">
      <c r="A28" s="204" t="s">
        <v>264</v>
      </c>
      <c r="B28" s="16" t="s">
        <v>358</v>
      </c>
      <c r="C28" s="17" t="s">
        <v>357</v>
      </c>
      <c r="D28" s="18">
        <v>37521</v>
      </c>
      <c r="E28" s="198" t="s">
        <v>11</v>
      </c>
      <c r="F28" s="201" t="s">
        <v>12</v>
      </c>
      <c r="G28" s="200" t="s">
        <v>90</v>
      </c>
      <c r="H28" s="199"/>
      <c r="I28" s="198"/>
    </row>
    <row r="29" spans="1:9" ht="17.25" customHeight="1">
      <c r="A29" s="204" t="s">
        <v>261</v>
      </c>
      <c r="B29" s="2" t="s">
        <v>52</v>
      </c>
      <c r="C29" s="254" t="s">
        <v>356</v>
      </c>
      <c r="D29" s="1">
        <v>38108</v>
      </c>
      <c r="E29" s="198" t="s">
        <v>11</v>
      </c>
      <c r="F29" s="201" t="s">
        <v>14</v>
      </c>
      <c r="G29" s="200" t="s">
        <v>90</v>
      </c>
      <c r="H29" s="199"/>
      <c r="I29" s="198"/>
    </row>
    <row r="30" spans="1:9" ht="17.25" customHeight="1">
      <c r="A30" s="204" t="s">
        <v>260</v>
      </c>
      <c r="B30" s="7" t="s">
        <v>355</v>
      </c>
      <c r="C30" s="8" t="s">
        <v>354</v>
      </c>
      <c r="D30" s="24">
        <v>39045</v>
      </c>
      <c r="E30" s="27" t="s">
        <v>11</v>
      </c>
      <c r="F30" s="252" t="s">
        <v>12</v>
      </c>
      <c r="G30" s="253">
        <v>10.24</v>
      </c>
      <c r="H30" s="199"/>
      <c r="I30" s="198" t="s">
        <v>162</v>
      </c>
    </row>
    <row r="31" spans="1:9" ht="17.25" customHeight="1">
      <c r="A31" s="204" t="s">
        <v>258</v>
      </c>
      <c r="B31" s="15" t="s">
        <v>165</v>
      </c>
      <c r="C31" s="3" t="s">
        <v>164</v>
      </c>
      <c r="D31" s="38">
        <v>39398</v>
      </c>
      <c r="E31" s="27" t="s">
        <v>11</v>
      </c>
      <c r="F31" s="252" t="s">
        <v>12</v>
      </c>
      <c r="G31" s="200">
        <v>12.16</v>
      </c>
      <c r="H31" s="205" t="s">
        <v>0</v>
      </c>
      <c r="I31" s="198" t="s">
        <v>162</v>
      </c>
    </row>
    <row r="32" spans="1:9" ht="17.25" customHeight="1">
      <c r="A32" s="204" t="s">
        <v>255</v>
      </c>
      <c r="B32" s="16" t="s">
        <v>84</v>
      </c>
      <c r="C32" s="17" t="s">
        <v>47</v>
      </c>
      <c r="D32" s="18">
        <v>39300</v>
      </c>
      <c r="E32" s="18" t="s">
        <v>17</v>
      </c>
      <c r="F32" s="28" t="s">
        <v>16</v>
      </c>
      <c r="G32" s="200">
        <v>10.34</v>
      </c>
      <c r="H32" s="199"/>
      <c r="I32" s="198" t="s">
        <v>162</v>
      </c>
    </row>
    <row r="33" spans="1:9" ht="17.25" customHeight="1">
      <c r="A33" s="204" t="s">
        <v>252</v>
      </c>
      <c r="B33" s="245"/>
      <c r="C33" s="244"/>
      <c r="D33" s="215"/>
      <c r="E33" s="215"/>
      <c r="F33" s="243"/>
      <c r="G33" s="200"/>
      <c r="H33" s="199"/>
      <c r="I33" s="198" t="str">
        <f>IF(ISBLANK(G33),"",IF(G33&lt;=7,"KSM",IF(G33&lt;=7.24,"I A",IF(G33&lt;=7.54,"II A",IF(G33&lt;=7.94,"III A",IF(G33&lt;=8.44,"I JA",IF(G33&lt;=8.84,"II JA",IF(G33&lt;=9.14,"III JA"))))))))</f>
        <v/>
      </c>
    </row>
    <row r="34" spans="1:9" s="9" customFormat="1" ht="18.75">
      <c r="A34" s="14"/>
      <c r="B34" s="210"/>
      <c r="D34" s="251"/>
      <c r="E34" s="209" t="s">
        <v>255</v>
      </c>
      <c r="F34" s="10" t="s">
        <v>265</v>
      </c>
      <c r="H34" s="14"/>
    </row>
    <row r="35" spans="1:9" ht="17.25" customHeight="1">
      <c r="A35" s="204" t="s">
        <v>264</v>
      </c>
      <c r="B35" s="250" t="s">
        <v>44</v>
      </c>
      <c r="C35" s="249" t="s">
        <v>353</v>
      </c>
      <c r="D35" s="248">
        <v>38374</v>
      </c>
      <c r="E35" s="247" t="s">
        <v>11</v>
      </c>
      <c r="F35" s="246" t="s">
        <v>12</v>
      </c>
      <c r="G35" s="200" t="s">
        <v>90</v>
      </c>
      <c r="H35" s="205" t="s">
        <v>0</v>
      </c>
      <c r="I35" s="198"/>
    </row>
    <row r="36" spans="1:9" ht="17.25" customHeight="1">
      <c r="A36" s="204" t="s">
        <v>261</v>
      </c>
      <c r="B36" s="16" t="s">
        <v>352</v>
      </c>
      <c r="C36" s="17" t="s">
        <v>351</v>
      </c>
      <c r="D36" s="18">
        <v>39952</v>
      </c>
      <c r="E36" s="18" t="s">
        <v>11</v>
      </c>
      <c r="F36" s="28" t="s">
        <v>10</v>
      </c>
      <c r="G36" s="200">
        <v>11.22</v>
      </c>
      <c r="H36" s="205" t="s">
        <v>0</v>
      </c>
      <c r="I36" s="198" t="s">
        <v>162</v>
      </c>
    </row>
    <row r="37" spans="1:9" ht="17.25" customHeight="1">
      <c r="A37" s="204" t="s">
        <v>260</v>
      </c>
      <c r="B37" s="16" t="s">
        <v>42</v>
      </c>
      <c r="C37" s="17" t="s">
        <v>41</v>
      </c>
      <c r="D37" s="18">
        <v>38002</v>
      </c>
      <c r="E37" s="18" t="s">
        <v>17</v>
      </c>
      <c r="F37" s="28" t="s">
        <v>40</v>
      </c>
      <c r="G37" s="200">
        <v>9.07</v>
      </c>
      <c r="H37" s="205" t="s">
        <v>0</v>
      </c>
      <c r="I37" s="198" t="str">
        <f>IF(ISBLANK(G37),"",IF(G37&lt;=7,"KSM",IF(G37&lt;=7.24,"I A",IF(G37&lt;=7.54,"II A",IF(G37&lt;=7.94,"III A",IF(G37&lt;=8.44,"I JA",IF(G37&lt;=8.84,"II JA",IF(G37&lt;=9.14,"III JA"))))))))</f>
        <v>III JA</v>
      </c>
    </row>
    <row r="38" spans="1:9" ht="17.25" customHeight="1">
      <c r="A38" s="204" t="s">
        <v>258</v>
      </c>
      <c r="B38" s="7" t="s">
        <v>46</v>
      </c>
      <c r="C38" s="8" t="s">
        <v>45</v>
      </c>
      <c r="D38" s="24">
        <v>39414</v>
      </c>
      <c r="E38" s="27" t="s">
        <v>11</v>
      </c>
      <c r="F38" s="26" t="s">
        <v>10</v>
      </c>
      <c r="G38" s="200" t="s">
        <v>90</v>
      </c>
      <c r="H38" s="205" t="s">
        <v>0</v>
      </c>
      <c r="I38" s="198"/>
    </row>
    <row r="39" spans="1:9" ht="17.25" customHeight="1">
      <c r="A39" s="204" t="s">
        <v>255</v>
      </c>
      <c r="B39" s="32" t="s">
        <v>82</v>
      </c>
      <c r="C39" s="33" t="s">
        <v>83</v>
      </c>
      <c r="D39" s="24">
        <v>38474</v>
      </c>
      <c r="E39" s="25" t="s">
        <v>17</v>
      </c>
      <c r="F39" s="26" t="s">
        <v>16</v>
      </c>
      <c r="G39" s="195" t="s">
        <v>350</v>
      </c>
      <c r="H39" s="205" t="s">
        <v>0</v>
      </c>
      <c r="I39" s="198" t="s">
        <v>162</v>
      </c>
    </row>
    <row r="40" spans="1:9" ht="17.25" customHeight="1">
      <c r="A40" s="204" t="s">
        <v>252</v>
      </c>
      <c r="B40" s="245" t="s">
        <v>59</v>
      </c>
      <c r="C40" s="244" t="s">
        <v>349</v>
      </c>
      <c r="D40" s="215">
        <v>38498</v>
      </c>
      <c r="E40" s="215" t="s">
        <v>11</v>
      </c>
      <c r="F40" s="243" t="s">
        <v>12</v>
      </c>
      <c r="G40" s="200">
        <v>9.27</v>
      </c>
      <c r="H40" s="205" t="s">
        <v>0</v>
      </c>
      <c r="I40" s="198" t="s">
        <v>162</v>
      </c>
    </row>
  </sheetData>
  <mergeCells count="1">
    <mergeCell ref="A2:B2"/>
  </mergeCells>
  <printOptions horizontalCentered="1"/>
  <pageMargins left="0.39370078740157483" right="0.39370078740157483" top="0.78740157480314965" bottom="0.19685039370078741" header="0.39370078740157483" footer="0.39370078740157483"/>
  <pageSetup paperSize="9" scale="9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4"/>
  <sheetViews>
    <sheetView topLeftCell="A7" zoomScale="110" zoomScaleNormal="110" workbookViewId="0">
      <selection activeCell="O22" sqref="O22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1.140625" style="195" customWidth="1"/>
    <col min="5" max="5" width="11.140625" style="197" bestFit="1" customWidth="1"/>
    <col min="6" max="6" width="22.5703125" style="195" bestFit="1" customWidth="1"/>
    <col min="7" max="7" width="5.7109375" style="195" customWidth="1"/>
    <col min="8" max="8" width="5.7109375" style="242" customWidth="1"/>
    <col min="9" max="9" width="6.5703125" style="195" customWidth="1"/>
    <col min="10" max="16384" width="9.140625" style="195"/>
  </cols>
  <sheetData>
    <row r="1" spans="1:9" s="9" customFormat="1" ht="18.75">
      <c r="A1" s="21" t="s">
        <v>80</v>
      </c>
      <c r="B1" s="14"/>
      <c r="C1" s="14"/>
      <c r="D1" s="251"/>
      <c r="E1" s="234"/>
      <c r="H1" s="14"/>
    </row>
    <row r="2" spans="1:9" s="9" customFormat="1" ht="15">
      <c r="A2" s="305">
        <v>42819</v>
      </c>
      <c r="B2" s="305"/>
      <c r="C2" s="14"/>
      <c r="D2" s="251"/>
      <c r="E2" s="233" t="s">
        <v>38</v>
      </c>
      <c r="H2" s="14"/>
    </row>
    <row r="3" spans="1:9" s="23" customFormat="1">
      <c r="D3" s="258"/>
      <c r="E3" s="232"/>
    </row>
    <row r="4" spans="1:9" s="9" customFormat="1" ht="18.75">
      <c r="A4" s="14"/>
      <c r="B4" s="210" t="s">
        <v>384</v>
      </c>
      <c r="D4" s="251"/>
      <c r="E4" s="209"/>
      <c r="F4" s="10"/>
      <c r="H4" s="14"/>
    </row>
    <row r="5" spans="1:9" s="228" customFormat="1">
      <c r="B5" s="231"/>
      <c r="D5" s="195"/>
      <c r="E5" s="197"/>
      <c r="F5" s="230"/>
      <c r="H5" s="257"/>
    </row>
    <row r="6" spans="1:9" ht="14.25" customHeight="1">
      <c r="A6" s="225" t="s">
        <v>112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3" t="s">
        <v>338</v>
      </c>
      <c r="I6" s="222" t="s">
        <v>33</v>
      </c>
    </row>
    <row r="7" spans="1:9" ht="17.25" customHeight="1">
      <c r="A7" s="239">
        <v>1</v>
      </c>
      <c r="B7" s="16" t="s">
        <v>46</v>
      </c>
      <c r="C7" s="17" t="s">
        <v>367</v>
      </c>
      <c r="D7" s="18" t="s">
        <v>366</v>
      </c>
      <c r="E7" s="18" t="s">
        <v>278</v>
      </c>
      <c r="F7" s="28" t="s">
        <v>277</v>
      </c>
      <c r="G7" s="200">
        <v>8.39</v>
      </c>
      <c r="H7" s="240" t="s">
        <v>390</v>
      </c>
      <c r="I7" s="198" t="str">
        <f>IF(ISBLANK(G7),"",IF(G7&lt;=7,"KSM",IF(G7&lt;=7.24,"I A",IF(G7&lt;=7.54,"II A",IF(G7&lt;=7.94,"III A",IF(G7&lt;=8.44,"I JA",IF(G7&lt;=8.84,"II JA",IF(G7&lt;=9.14,"III JA"))))))))</f>
        <v>I JA</v>
      </c>
    </row>
    <row r="8" spans="1:9" ht="17.25" customHeight="1">
      <c r="A8" s="239">
        <v>2</v>
      </c>
      <c r="B8" s="16" t="s">
        <v>378</v>
      </c>
      <c r="C8" s="17" t="s">
        <v>377</v>
      </c>
      <c r="D8" s="18">
        <v>38148</v>
      </c>
      <c r="E8" s="18" t="s">
        <v>11</v>
      </c>
      <c r="F8" s="28" t="s">
        <v>39</v>
      </c>
      <c r="G8" s="238">
        <v>8.44</v>
      </c>
      <c r="H8" s="211" t="s">
        <v>389</v>
      </c>
      <c r="I8" s="198" t="str">
        <f>IF(ISBLANK(G8),"",IF(G8&lt;=7,"KSM",IF(G8&lt;=7.24,"I A",IF(G8&lt;=7.54,"II A",IF(G8&lt;=7.94,"III A",IF(G8&lt;=8.44,"I JA",IF(G8&lt;=8.84,"II JA",IF(G8&lt;=9.14,"III JA"))))))))</f>
        <v>I JA</v>
      </c>
    </row>
    <row r="9" spans="1:9" ht="17.25" customHeight="1">
      <c r="A9" s="239">
        <v>3</v>
      </c>
      <c r="B9" s="16" t="s">
        <v>52</v>
      </c>
      <c r="C9" s="17" t="s">
        <v>383</v>
      </c>
      <c r="D9" s="18">
        <v>38077</v>
      </c>
      <c r="E9" s="18" t="s">
        <v>24</v>
      </c>
      <c r="F9" s="28" t="s">
        <v>23</v>
      </c>
      <c r="G9" s="200">
        <v>9.1199999999999992</v>
      </c>
      <c r="H9" s="240" t="s">
        <v>388</v>
      </c>
      <c r="I9" s="198" t="str">
        <f>IF(ISBLANK(G9),"",IF(G9&lt;=7,"KSM",IF(G9&lt;=7.24,"I A",IF(G9&lt;=7.54,"II A",IF(G9&lt;=7.94,"III A",IF(G9&lt;=8.44,"I JA",IF(G9&lt;=8.84,"II JA",IF(G9&lt;=9.14,"III JA"))))))))</f>
        <v>III JA</v>
      </c>
    </row>
    <row r="10" spans="1:9" ht="17.25" customHeight="1">
      <c r="A10" s="239">
        <v>4</v>
      </c>
      <c r="B10" s="16" t="s">
        <v>365</v>
      </c>
      <c r="C10" s="17" t="s">
        <v>364</v>
      </c>
      <c r="D10" s="18" t="s">
        <v>363</v>
      </c>
      <c r="E10" s="18" t="s">
        <v>278</v>
      </c>
      <c r="F10" s="28" t="s">
        <v>277</v>
      </c>
      <c r="G10" s="200">
        <v>9.27</v>
      </c>
      <c r="H10" s="240" t="s">
        <v>387</v>
      </c>
      <c r="I10" s="198" t="s">
        <v>162</v>
      </c>
    </row>
    <row r="11" spans="1:9" ht="17.25" customHeight="1">
      <c r="A11" s="239">
        <v>5</v>
      </c>
      <c r="B11" s="16" t="s">
        <v>55</v>
      </c>
      <c r="C11" s="17" t="s">
        <v>54</v>
      </c>
      <c r="D11" s="18">
        <v>38408</v>
      </c>
      <c r="E11" s="18" t="s">
        <v>11</v>
      </c>
      <c r="F11" s="28" t="s">
        <v>53</v>
      </c>
      <c r="G11" s="238">
        <v>9.1300000000000008</v>
      </c>
      <c r="H11" s="211" t="s">
        <v>386</v>
      </c>
      <c r="I11" s="198" t="str">
        <f>IF(ISBLANK(G11),"",IF(G11&lt;=7,"KSM",IF(G11&lt;=7.24,"I A",IF(G11&lt;=7.54,"II A",IF(G11&lt;=7.94,"III A",IF(G11&lt;=8.44,"I JA",IF(G11&lt;=8.84,"II JA",IF(G11&lt;=9.14,"III JA"))))))))</f>
        <v>III JA</v>
      </c>
    </row>
    <row r="12" spans="1:9" ht="17.25" customHeight="1">
      <c r="A12" s="239">
        <v>6</v>
      </c>
      <c r="B12" s="16" t="s">
        <v>362</v>
      </c>
      <c r="C12" s="17" t="s">
        <v>361</v>
      </c>
      <c r="D12" s="18">
        <v>39719</v>
      </c>
      <c r="E12" s="18" t="s">
        <v>11</v>
      </c>
      <c r="F12" s="28" t="s">
        <v>13</v>
      </c>
      <c r="G12" s="238">
        <v>9.39</v>
      </c>
      <c r="H12" s="199" t="s">
        <v>385</v>
      </c>
      <c r="I12" s="198" t="s">
        <v>162</v>
      </c>
    </row>
    <row r="13" spans="1:9" ht="17.25" customHeight="1">
      <c r="A13" s="239">
        <v>7</v>
      </c>
      <c r="B13" s="16" t="s">
        <v>374</v>
      </c>
      <c r="C13" s="17" t="s">
        <v>373</v>
      </c>
      <c r="D13" s="18">
        <v>38276</v>
      </c>
      <c r="E13" s="18" t="s">
        <v>278</v>
      </c>
      <c r="F13" s="28" t="s">
        <v>277</v>
      </c>
      <c r="G13" s="238">
        <v>9.4</v>
      </c>
      <c r="H13" s="211"/>
      <c r="I13" s="198" t="s">
        <v>162</v>
      </c>
    </row>
    <row r="14" spans="1:9" ht="17.25" customHeight="1">
      <c r="A14" s="239">
        <v>8</v>
      </c>
      <c r="B14" s="16" t="s">
        <v>42</v>
      </c>
      <c r="C14" s="17" t="s">
        <v>360</v>
      </c>
      <c r="D14" s="18">
        <v>38286</v>
      </c>
      <c r="E14" s="18" t="s">
        <v>24</v>
      </c>
      <c r="F14" s="28" t="s">
        <v>23</v>
      </c>
      <c r="G14" s="238">
        <v>9.43</v>
      </c>
      <c r="H14" s="211"/>
      <c r="I14" s="198" t="s">
        <v>162</v>
      </c>
    </row>
    <row r="15" spans="1:9" ht="17.25" customHeight="1">
      <c r="A15" s="239">
        <v>9</v>
      </c>
      <c r="B15" s="16" t="s">
        <v>47</v>
      </c>
      <c r="C15" s="17" t="s">
        <v>370</v>
      </c>
      <c r="D15" s="18">
        <v>39243</v>
      </c>
      <c r="E15" s="39" t="s">
        <v>70</v>
      </c>
      <c r="F15" s="40" t="s">
        <v>69</v>
      </c>
      <c r="G15" s="238">
        <v>9.86</v>
      </c>
      <c r="H15" s="211"/>
      <c r="I15" s="198" t="s">
        <v>162</v>
      </c>
    </row>
    <row r="16" spans="1:9" ht="17.25" customHeight="1">
      <c r="A16" s="239">
        <v>10</v>
      </c>
      <c r="B16" s="245" t="s">
        <v>380</v>
      </c>
      <c r="C16" s="244" t="s">
        <v>379</v>
      </c>
      <c r="D16" s="18">
        <v>38756</v>
      </c>
      <c r="E16" s="18" t="s">
        <v>62</v>
      </c>
      <c r="F16" s="28" t="s">
        <v>63</v>
      </c>
      <c r="G16" s="238">
        <v>9.93</v>
      </c>
      <c r="H16" s="211"/>
      <c r="I16" s="198" t="s">
        <v>162</v>
      </c>
    </row>
    <row r="17" spans="1:9" ht="17.25" customHeight="1">
      <c r="A17" s="239">
        <v>11</v>
      </c>
      <c r="B17" s="16" t="s">
        <v>376</v>
      </c>
      <c r="C17" s="17" t="s">
        <v>375</v>
      </c>
      <c r="D17" s="18">
        <v>38625</v>
      </c>
      <c r="E17" s="18" t="s">
        <v>11</v>
      </c>
      <c r="F17" s="28" t="s">
        <v>13</v>
      </c>
      <c r="G17" s="238">
        <v>10.09</v>
      </c>
      <c r="H17" s="211"/>
      <c r="I17" s="198" t="s">
        <v>162</v>
      </c>
    </row>
    <row r="18" spans="1:9" ht="17.25" customHeight="1">
      <c r="A18" s="239">
        <v>12</v>
      </c>
      <c r="B18" s="7" t="s">
        <v>355</v>
      </c>
      <c r="C18" s="8" t="s">
        <v>354</v>
      </c>
      <c r="D18" s="24">
        <v>39045</v>
      </c>
      <c r="E18" s="27" t="s">
        <v>11</v>
      </c>
      <c r="F18" s="252" t="s">
        <v>12</v>
      </c>
      <c r="G18" s="259">
        <v>10.24</v>
      </c>
      <c r="H18" s="199"/>
      <c r="I18" s="198" t="s">
        <v>162</v>
      </c>
    </row>
    <row r="19" spans="1:9" ht="17.25" customHeight="1">
      <c r="A19" s="239">
        <v>13</v>
      </c>
      <c r="B19" s="16" t="s">
        <v>372</v>
      </c>
      <c r="C19" s="17" t="s">
        <v>371</v>
      </c>
      <c r="D19" s="18">
        <v>38512</v>
      </c>
      <c r="E19" s="18" t="s">
        <v>11</v>
      </c>
      <c r="F19" s="28" t="s">
        <v>13</v>
      </c>
      <c r="G19" s="238">
        <v>10.26</v>
      </c>
      <c r="H19" s="211"/>
      <c r="I19" s="198" t="s">
        <v>162</v>
      </c>
    </row>
    <row r="20" spans="1:9" ht="17.25" customHeight="1">
      <c r="A20" s="239">
        <v>14</v>
      </c>
      <c r="B20" s="16" t="s">
        <v>84</v>
      </c>
      <c r="C20" s="17" t="s">
        <v>47</v>
      </c>
      <c r="D20" s="18">
        <v>39300</v>
      </c>
      <c r="E20" s="18" t="s">
        <v>17</v>
      </c>
      <c r="F20" s="28" t="s">
        <v>16</v>
      </c>
      <c r="G20" s="238">
        <v>10.34</v>
      </c>
      <c r="H20" s="199"/>
      <c r="I20" s="198" t="s">
        <v>162</v>
      </c>
    </row>
    <row r="21" spans="1:9" ht="17.25" customHeight="1">
      <c r="A21" s="239">
        <v>15</v>
      </c>
      <c r="B21" s="16" t="s">
        <v>359</v>
      </c>
      <c r="C21" s="17" t="s">
        <v>160</v>
      </c>
      <c r="D21" s="18">
        <v>39766</v>
      </c>
      <c r="E21" s="18" t="s">
        <v>11</v>
      </c>
      <c r="F21" s="255" t="s">
        <v>13</v>
      </c>
      <c r="G21" s="238">
        <v>10.37</v>
      </c>
      <c r="H21" s="211"/>
      <c r="I21" s="198" t="s">
        <v>162</v>
      </c>
    </row>
    <row r="22" spans="1:9" ht="17.25" customHeight="1">
      <c r="A22" s="199" t="s">
        <v>0</v>
      </c>
      <c r="B22" s="16" t="s">
        <v>42</v>
      </c>
      <c r="C22" s="17" t="s">
        <v>41</v>
      </c>
      <c r="D22" s="18">
        <v>38002</v>
      </c>
      <c r="E22" s="18" t="s">
        <v>17</v>
      </c>
      <c r="F22" s="28" t="s">
        <v>40</v>
      </c>
      <c r="G22" s="238">
        <v>9.07</v>
      </c>
      <c r="H22" s="199"/>
      <c r="I22" s="198" t="str">
        <f>IF(ISBLANK(G22),"",IF(G22&lt;=7,"KSM",IF(G22&lt;=7.24,"I A",IF(G22&lt;=7.54,"II A",IF(G22&lt;=7.94,"III A",IF(G22&lt;=8.44,"I JA",IF(G22&lt;=8.84,"II JA",IF(G22&lt;=9.14,"III JA"))))))))</f>
        <v>III JA</v>
      </c>
    </row>
    <row r="23" spans="1:9" ht="17.25" customHeight="1">
      <c r="A23" s="199" t="s">
        <v>0</v>
      </c>
      <c r="B23" s="245" t="s">
        <v>59</v>
      </c>
      <c r="C23" s="244" t="s">
        <v>349</v>
      </c>
      <c r="D23" s="215">
        <v>38498</v>
      </c>
      <c r="E23" s="215" t="s">
        <v>11</v>
      </c>
      <c r="F23" s="243" t="s">
        <v>12</v>
      </c>
      <c r="G23" s="238">
        <v>9.27</v>
      </c>
      <c r="H23" s="199"/>
      <c r="I23" s="198" t="s">
        <v>162</v>
      </c>
    </row>
    <row r="24" spans="1:9" ht="17.25" customHeight="1">
      <c r="A24" s="199" t="s">
        <v>0</v>
      </c>
      <c r="B24" s="7" t="s">
        <v>82</v>
      </c>
      <c r="C24" s="8" t="s">
        <v>83</v>
      </c>
      <c r="D24" s="24">
        <v>38474</v>
      </c>
      <c r="E24" s="25" t="s">
        <v>17</v>
      </c>
      <c r="F24" s="26" t="s">
        <v>16</v>
      </c>
      <c r="G24" s="225" t="s">
        <v>350</v>
      </c>
      <c r="H24" s="199"/>
      <c r="I24" s="198" t="s">
        <v>162</v>
      </c>
    </row>
    <row r="25" spans="1:9" ht="17.25" customHeight="1">
      <c r="A25" s="199" t="s">
        <v>0</v>
      </c>
      <c r="B25" s="2" t="s">
        <v>382</v>
      </c>
      <c r="C25" s="254" t="s">
        <v>381</v>
      </c>
      <c r="D25" s="1">
        <v>38345</v>
      </c>
      <c r="E25" s="18" t="s">
        <v>11</v>
      </c>
      <c r="F25" s="28" t="s">
        <v>13</v>
      </c>
      <c r="G25" s="238">
        <v>10.93</v>
      </c>
      <c r="H25" s="199"/>
      <c r="I25" s="198" t="s">
        <v>162</v>
      </c>
    </row>
    <row r="26" spans="1:9" ht="17.25" customHeight="1">
      <c r="A26" s="199" t="s">
        <v>0</v>
      </c>
      <c r="B26" s="16" t="s">
        <v>352</v>
      </c>
      <c r="C26" s="17" t="s">
        <v>351</v>
      </c>
      <c r="D26" s="18">
        <v>39952</v>
      </c>
      <c r="E26" s="18" t="s">
        <v>11</v>
      </c>
      <c r="F26" s="28" t="s">
        <v>10</v>
      </c>
      <c r="G26" s="238">
        <v>11.22</v>
      </c>
      <c r="H26" s="199"/>
      <c r="I26" s="198" t="s">
        <v>162</v>
      </c>
    </row>
    <row r="27" spans="1:9" ht="17.25" customHeight="1">
      <c r="A27" s="199" t="s">
        <v>0</v>
      </c>
      <c r="B27" s="15" t="s">
        <v>165</v>
      </c>
      <c r="C27" s="3" t="s">
        <v>164</v>
      </c>
      <c r="D27" s="38">
        <v>39398</v>
      </c>
      <c r="E27" s="27" t="s">
        <v>11</v>
      </c>
      <c r="F27" s="252" t="s">
        <v>12</v>
      </c>
      <c r="G27" s="238">
        <v>12.16</v>
      </c>
      <c r="H27" s="199"/>
      <c r="I27" s="198" t="s">
        <v>162</v>
      </c>
    </row>
    <row r="28" spans="1:9" ht="17.25" customHeight="1">
      <c r="A28" s="204"/>
      <c r="B28" s="16" t="s">
        <v>51</v>
      </c>
      <c r="C28" s="17" t="s">
        <v>50</v>
      </c>
      <c r="D28" s="18">
        <v>38969</v>
      </c>
      <c r="E28" s="18" t="s">
        <v>17</v>
      </c>
      <c r="F28" s="28" t="s">
        <v>16</v>
      </c>
      <c r="G28" s="200" t="s">
        <v>90</v>
      </c>
      <c r="H28" s="211"/>
      <c r="I28" s="198"/>
    </row>
    <row r="29" spans="1:9" ht="17.25" customHeight="1">
      <c r="A29" s="204"/>
      <c r="B29" s="16" t="s">
        <v>369</v>
      </c>
      <c r="C29" s="17" t="s">
        <v>368</v>
      </c>
      <c r="D29" s="18">
        <v>38510</v>
      </c>
      <c r="E29" s="18" t="s">
        <v>24</v>
      </c>
      <c r="F29" s="28" t="s">
        <v>23</v>
      </c>
      <c r="G29" s="200" t="s">
        <v>90</v>
      </c>
      <c r="H29" s="211"/>
      <c r="I29" s="198"/>
    </row>
    <row r="30" spans="1:9" ht="17.25" customHeight="1">
      <c r="A30" s="204"/>
      <c r="B30" s="16" t="s">
        <v>44</v>
      </c>
      <c r="C30" s="17" t="s">
        <v>49</v>
      </c>
      <c r="D30" s="18">
        <v>38394</v>
      </c>
      <c r="E30" s="18" t="s">
        <v>17</v>
      </c>
      <c r="F30" s="28" t="s">
        <v>16</v>
      </c>
      <c r="G30" s="200" t="s">
        <v>90</v>
      </c>
      <c r="H30" s="211"/>
      <c r="I30" s="198"/>
    </row>
    <row r="31" spans="1:9" ht="17.25" customHeight="1">
      <c r="A31" s="204"/>
      <c r="B31" s="16" t="s">
        <v>358</v>
      </c>
      <c r="C31" s="17" t="s">
        <v>357</v>
      </c>
      <c r="D31" s="18">
        <v>37521</v>
      </c>
      <c r="E31" s="198" t="s">
        <v>11</v>
      </c>
      <c r="F31" s="201" t="s">
        <v>12</v>
      </c>
      <c r="G31" s="200" t="s">
        <v>90</v>
      </c>
      <c r="H31" s="199"/>
      <c r="I31" s="198"/>
    </row>
    <row r="32" spans="1:9" ht="17.25" customHeight="1">
      <c r="A32" s="204"/>
      <c r="B32" s="2" t="s">
        <v>52</v>
      </c>
      <c r="C32" s="254" t="s">
        <v>356</v>
      </c>
      <c r="D32" s="1">
        <v>38108</v>
      </c>
      <c r="E32" s="198" t="s">
        <v>11</v>
      </c>
      <c r="F32" s="201" t="s">
        <v>14</v>
      </c>
      <c r="G32" s="200" t="s">
        <v>90</v>
      </c>
      <c r="H32" s="199"/>
      <c r="I32" s="198"/>
    </row>
    <row r="33" spans="1:9" ht="17.25" customHeight="1">
      <c r="A33" s="204"/>
      <c r="B33" s="2" t="s">
        <v>44</v>
      </c>
      <c r="C33" s="254" t="s">
        <v>353</v>
      </c>
      <c r="D33" s="248">
        <v>38374</v>
      </c>
      <c r="E33" s="247" t="s">
        <v>11</v>
      </c>
      <c r="F33" s="246" t="s">
        <v>12</v>
      </c>
      <c r="G33" s="200" t="s">
        <v>90</v>
      </c>
      <c r="H33" s="205" t="s">
        <v>0</v>
      </c>
      <c r="I33" s="198"/>
    </row>
    <row r="34" spans="1:9" ht="17.25" customHeight="1">
      <c r="A34" s="204"/>
      <c r="B34" s="7" t="s">
        <v>46</v>
      </c>
      <c r="C34" s="8" t="s">
        <v>45</v>
      </c>
      <c r="D34" s="24">
        <v>39414</v>
      </c>
      <c r="E34" s="27" t="s">
        <v>11</v>
      </c>
      <c r="F34" s="26" t="s">
        <v>10</v>
      </c>
      <c r="G34" s="200" t="s">
        <v>90</v>
      </c>
      <c r="H34" s="205" t="s">
        <v>0</v>
      </c>
      <c r="I34" s="198"/>
    </row>
  </sheetData>
  <mergeCells count="1">
    <mergeCell ref="A2:B2"/>
  </mergeCells>
  <printOptions horizontalCentered="1"/>
  <pageMargins left="0.39370078740157499" right="0" top="0.78740157480314998" bottom="0.196850393700787" header="0.39370078740157499" footer="0.39370078740157499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2"/>
  <sheetViews>
    <sheetView zoomScale="110" zoomScaleNormal="110" workbookViewId="0">
      <selection activeCell="M18" sqref="M18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0.28515625" style="195" customWidth="1"/>
    <col min="5" max="5" width="11.140625" style="195" bestFit="1" customWidth="1"/>
    <col min="6" max="6" width="22.5703125" style="195" bestFit="1" customWidth="1"/>
    <col min="7" max="7" width="5.7109375" style="195" customWidth="1"/>
    <col min="8" max="8" width="6.5703125" style="195" customWidth="1"/>
    <col min="9" max="9" width="3.7109375" style="195" bestFit="1" customWidth="1"/>
    <col min="10" max="16384" width="9.140625" style="195"/>
  </cols>
  <sheetData>
    <row r="1" spans="1:8" s="9" customFormat="1" ht="18.75">
      <c r="A1" s="21" t="s">
        <v>80</v>
      </c>
      <c r="B1" s="14"/>
      <c r="C1" s="14"/>
      <c r="E1" s="12"/>
    </row>
    <row r="2" spans="1:8" s="9" customFormat="1" ht="15.75">
      <c r="A2" s="305">
        <v>42819</v>
      </c>
      <c r="B2" s="305"/>
      <c r="C2" s="14"/>
      <c r="E2" s="22" t="s">
        <v>38</v>
      </c>
    </row>
    <row r="3" spans="1:8" s="23" customFormat="1" ht="5.25"/>
    <row r="4" spans="1:8" s="9" customFormat="1" ht="18.75">
      <c r="A4" s="14"/>
      <c r="B4" s="210" t="s">
        <v>460</v>
      </c>
      <c r="E4" s="11">
        <v>1</v>
      </c>
      <c r="F4" s="10" t="s">
        <v>265</v>
      </c>
    </row>
    <row r="5" spans="1:8" s="9" customFormat="1" ht="18.75">
      <c r="A5" s="14"/>
      <c r="B5" s="210"/>
      <c r="E5" s="11"/>
      <c r="F5" s="10"/>
    </row>
    <row r="6" spans="1:8" s="228" customFormat="1" ht="5.25">
      <c r="B6" s="231"/>
      <c r="F6" s="230"/>
    </row>
    <row r="7" spans="1:8">
      <c r="A7" s="225" t="s">
        <v>341</v>
      </c>
      <c r="B7" s="227" t="s">
        <v>37</v>
      </c>
      <c r="C7" s="226" t="s">
        <v>36</v>
      </c>
      <c r="D7" s="225" t="s">
        <v>340</v>
      </c>
      <c r="E7" s="225" t="s">
        <v>35</v>
      </c>
      <c r="F7" s="225" t="s">
        <v>34</v>
      </c>
      <c r="G7" s="224" t="s">
        <v>339</v>
      </c>
      <c r="H7" s="222" t="s">
        <v>33</v>
      </c>
    </row>
    <row r="8" spans="1:8" ht="17.25" customHeight="1">
      <c r="A8" s="204" t="s">
        <v>264</v>
      </c>
      <c r="B8" s="16" t="s">
        <v>254</v>
      </c>
      <c r="C8" s="17" t="s">
        <v>459</v>
      </c>
      <c r="D8" s="18">
        <v>39262</v>
      </c>
      <c r="E8" s="18" t="s">
        <v>11</v>
      </c>
      <c r="F8" s="28" t="s">
        <v>267</v>
      </c>
      <c r="G8" s="200">
        <v>36.24</v>
      </c>
      <c r="H8" s="198" t="str">
        <f>IF(ISBLANK(G8),"",IF(G8&lt;=25.95,"KSM",IF(G8&lt;=27.35,"I A",IF(G8&lt;=29.24,"II A",IF(G8&lt;=31.74,"III A",IF(G8&lt;=33.74,"I JA",IF(G8&lt;=35.44,"II JA",IF(G8&lt;=36.74,"III JA"))))))))</f>
        <v>III JA</v>
      </c>
    </row>
    <row r="9" spans="1:8" ht="17.25" customHeight="1">
      <c r="A9" s="204" t="s">
        <v>261</v>
      </c>
      <c r="B9" s="16" t="s">
        <v>458</v>
      </c>
      <c r="C9" s="17" t="s">
        <v>457</v>
      </c>
      <c r="D9" s="18">
        <v>39086</v>
      </c>
      <c r="E9" s="18" t="s">
        <v>11</v>
      </c>
      <c r="F9" s="28" t="s">
        <v>416</v>
      </c>
      <c r="G9" s="200">
        <v>39.51</v>
      </c>
      <c r="H9" s="198" t="s">
        <v>162</v>
      </c>
    </row>
    <row r="10" spans="1:8" ht="17.25" customHeight="1">
      <c r="A10" s="204" t="s">
        <v>260</v>
      </c>
      <c r="B10" s="16" t="s">
        <v>456</v>
      </c>
      <c r="C10" s="17" t="s">
        <v>455</v>
      </c>
      <c r="D10" s="18">
        <v>38707</v>
      </c>
      <c r="E10" s="18" t="s">
        <v>11</v>
      </c>
      <c r="F10" s="28" t="s">
        <v>323</v>
      </c>
      <c r="G10" s="200" t="s">
        <v>90</v>
      </c>
      <c r="H10" s="198"/>
    </row>
    <row r="11" spans="1:8" ht="17.25" customHeight="1">
      <c r="A11" s="204" t="s">
        <v>258</v>
      </c>
      <c r="B11" s="16" t="s">
        <v>67</v>
      </c>
      <c r="C11" s="17" t="s">
        <v>66</v>
      </c>
      <c r="D11" s="18">
        <v>38769</v>
      </c>
      <c r="E11" s="18" t="s">
        <v>11</v>
      </c>
      <c r="F11" s="28" t="s">
        <v>10</v>
      </c>
      <c r="G11" s="200">
        <v>34.92</v>
      </c>
      <c r="H11" s="198" t="str">
        <f>IF(ISBLANK(G11),"",IF(G11&lt;=25.95,"KSM",IF(G11&lt;=27.35,"I A",IF(G11&lt;=29.24,"II A",IF(G11&lt;=31.74,"III A",IF(G11&lt;=33.74,"I JA",IF(G11&lt;=35.44,"II JA",IF(G11&lt;=36.74,"III JA"))))))))</f>
        <v>II JA</v>
      </c>
    </row>
    <row r="12" spans="1:8" s="9" customFormat="1" ht="15">
      <c r="A12" s="14"/>
      <c r="B12" s="268"/>
      <c r="E12" s="11" t="s">
        <v>261</v>
      </c>
      <c r="F12" s="10" t="s">
        <v>265</v>
      </c>
    </row>
    <row r="13" spans="1:8" ht="17.25" customHeight="1">
      <c r="A13" s="204" t="s">
        <v>264</v>
      </c>
      <c r="B13" s="16"/>
      <c r="C13" s="17"/>
      <c r="D13" s="18"/>
      <c r="E13" s="18"/>
      <c r="F13" s="28"/>
      <c r="G13" s="200"/>
      <c r="H13" s="198" t="str">
        <f>IF(ISBLANK(G13),"",IF(G13&lt;=25.95,"KSM",IF(G13&lt;=27.35,"I A",IF(G13&lt;=29.24,"II A",IF(G13&lt;=31.74,"III A",IF(G13&lt;=33.74,"I JA",IF(G13&lt;=35.44,"II JA",IF(G13&lt;=36.74,"III JA"))))))))</f>
        <v/>
      </c>
    </row>
    <row r="14" spans="1:8" ht="17.25" customHeight="1">
      <c r="A14" s="204" t="s">
        <v>261</v>
      </c>
      <c r="B14" s="16" t="s">
        <v>454</v>
      </c>
      <c r="C14" s="17" t="s">
        <v>453</v>
      </c>
      <c r="D14" s="18" t="s">
        <v>452</v>
      </c>
      <c r="E14" s="18" t="s">
        <v>62</v>
      </c>
      <c r="F14" s="28" t="s">
        <v>63</v>
      </c>
      <c r="G14" s="200">
        <v>33.42</v>
      </c>
      <c r="H14" s="198" t="str">
        <f>IF(ISBLANK(G14),"",IF(G14&lt;=25.95,"KSM",IF(G14&lt;=27.35,"I A",IF(G14&lt;=29.24,"II A",IF(G14&lt;=31.74,"III A",IF(G14&lt;=33.74,"I JA",IF(G14&lt;=35.44,"II JA",IF(G14&lt;=36.74,"III JA"))))))))</f>
        <v>I JA</v>
      </c>
    </row>
    <row r="15" spans="1:8" ht="17.25" customHeight="1">
      <c r="A15" s="204" t="s">
        <v>260</v>
      </c>
      <c r="B15" s="16" t="s">
        <v>451</v>
      </c>
      <c r="C15" s="17" t="s">
        <v>450</v>
      </c>
      <c r="D15" s="18">
        <v>38057</v>
      </c>
      <c r="E15" s="18" t="s">
        <v>30</v>
      </c>
      <c r="F15" s="28" t="s">
        <v>29</v>
      </c>
      <c r="G15" s="200">
        <v>35.74</v>
      </c>
      <c r="H15" s="198" t="str">
        <f>IF(ISBLANK(G15),"",IF(G15&lt;=25.95,"KSM",IF(G15&lt;=27.35,"I A",IF(G15&lt;=29.24,"II A",IF(G15&lt;=31.74,"III A",IF(G15&lt;=33.74,"I JA",IF(G15&lt;=35.44,"II JA",IF(G15&lt;=36.74,"III JA"))))))))</f>
        <v>III JA</v>
      </c>
    </row>
    <row r="16" spans="1:8" ht="17.25" customHeight="1">
      <c r="A16" s="204" t="s">
        <v>258</v>
      </c>
      <c r="B16" s="16" t="s">
        <v>449</v>
      </c>
      <c r="C16" s="17" t="s">
        <v>448</v>
      </c>
      <c r="D16" s="18">
        <v>38711</v>
      </c>
      <c r="E16" s="18" t="s">
        <v>11</v>
      </c>
      <c r="F16" s="28" t="s">
        <v>267</v>
      </c>
      <c r="G16" s="200" t="s">
        <v>90</v>
      </c>
      <c r="H16" s="198"/>
    </row>
    <row r="17" spans="1:9" s="9" customFormat="1" ht="15">
      <c r="A17" s="14"/>
      <c r="B17" s="268"/>
      <c r="E17" s="11" t="s">
        <v>260</v>
      </c>
      <c r="F17" s="10" t="s">
        <v>265</v>
      </c>
    </row>
    <row r="18" spans="1:9" ht="17.25" customHeight="1">
      <c r="A18" s="204" t="s">
        <v>264</v>
      </c>
      <c r="B18" s="16" t="s">
        <v>4</v>
      </c>
      <c r="C18" s="17" t="s">
        <v>447</v>
      </c>
      <c r="D18" s="18">
        <v>38966</v>
      </c>
      <c r="E18" s="18" t="s">
        <v>11</v>
      </c>
      <c r="F18" s="28" t="s">
        <v>416</v>
      </c>
      <c r="G18" s="200">
        <v>37.46</v>
      </c>
      <c r="H18" s="198" t="s">
        <v>162</v>
      </c>
    </row>
    <row r="19" spans="1:9" ht="17.25" customHeight="1">
      <c r="A19" s="204" t="s">
        <v>261</v>
      </c>
      <c r="B19" s="16" t="s">
        <v>446</v>
      </c>
      <c r="C19" s="17" t="s">
        <v>445</v>
      </c>
      <c r="D19" s="18">
        <v>39063</v>
      </c>
      <c r="E19" s="18" t="s">
        <v>11</v>
      </c>
      <c r="F19" s="28" t="s">
        <v>13</v>
      </c>
      <c r="G19" s="200">
        <v>36.57</v>
      </c>
      <c r="H19" s="198" t="str">
        <f>IF(ISBLANK(G19),"",IF(G19&lt;=25.95,"KSM",IF(G19&lt;=27.35,"I A",IF(G19&lt;=29.24,"II A",IF(G19&lt;=31.74,"III A",IF(G19&lt;=33.74,"I JA",IF(G19&lt;=35.44,"II JA",IF(G19&lt;=36.74,"III JA"))))))))</f>
        <v>III JA</v>
      </c>
      <c r="I19" s="265" t="s">
        <v>0</v>
      </c>
    </row>
    <row r="20" spans="1:9" ht="17.25" customHeight="1">
      <c r="A20" s="204" t="s">
        <v>260</v>
      </c>
      <c r="B20" s="16" t="s">
        <v>444</v>
      </c>
      <c r="C20" s="17" t="s">
        <v>443</v>
      </c>
      <c r="D20" s="18">
        <v>39199</v>
      </c>
      <c r="E20" s="18" t="s">
        <v>392</v>
      </c>
      <c r="F20" s="28" t="s">
        <v>391</v>
      </c>
      <c r="G20" s="200">
        <v>35.14</v>
      </c>
      <c r="H20" s="198" t="str">
        <f>IF(ISBLANK(G20),"",IF(G20&lt;=25.95,"KSM",IF(G20&lt;=27.35,"I A",IF(G20&lt;=29.24,"II A",IF(G20&lt;=31.74,"III A",IF(G20&lt;=33.74,"I JA",IF(G20&lt;=35.44,"II JA",IF(G20&lt;=36.74,"III JA"))))))))</f>
        <v>II JA</v>
      </c>
    </row>
    <row r="21" spans="1:9" ht="17.25" customHeight="1">
      <c r="A21" s="204" t="s">
        <v>258</v>
      </c>
      <c r="B21" s="16" t="s">
        <v>442</v>
      </c>
      <c r="C21" s="17" t="s">
        <v>441</v>
      </c>
      <c r="D21" s="18" t="s">
        <v>440</v>
      </c>
      <c r="E21" s="18" t="s">
        <v>62</v>
      </c>
      <c r="F21" s="28" t="s">
        <v>63</v>
      </c>
      <c r="G21" s="200">
        <v>32.19</v>
      </c>
      <c r="H21" s="198" t="str">
        <f>IF(ISBLANK(G21),"",IF(G21&lt;=25.95,"KSM",IF(G21&lt;=27.35,"I A",IF(G21&lt;=29.24,"II A",IF(G21&lt;=31.74,"III A",IF(G21&lt;=33.74,"I JA",IF(G21&lt;=35.44,"II JA",IF(G21&lt;=36.74,"III JA"))))))))</f>
        <v>I JA</v>
      </c>
    </row>
    <row r="22" spans="1:9" s="9" customFormat="1" ht="15">
      <c r="A22" s="14"/>
      <c r="B22" s="268"/>
      <c r="E22" s="11" t="s">
        <v>258</v>
      </c>
      <c r="F22" s="10" t="s">
        <v>265</v>
      </c>
    </row>
    <row r="23" spans="1:9" ht="17.25" customHeight="1">
      <c r="A23" s="204" t="s">
        <v>264</v>
      </c>
      <c r="B23" s="16" t="s">
        <v>439</v>
      </c>
      <c r="C23" s="17" t="s">
        <v>438</v>
      </c>
      <c r="D23" s="18">
        <v>38936</v>
      </c>
      <c r="E23" s="18" t="s">
        <v>11</v>
      </c>
      <c r="F23" s="28" t="s">
        <v>416</v>
      </c>
      <c r="G23" s="200">
        <v>37</v>
      </c>
      <c r="H23" s="198" t="s">
        <v>162</v>
      </c>
      <c r="I23" s="269"/>
    </row>
    <row r="24" spans="1:9" ht="17.25" customHeight="1">
      <c r="A24" s="204" t="s">
        <v>261</v>
      </c>
      <c r="B24" s="16" t="s">
        <v>79</v>
      </c>
      <c r="C24" s="17" t="s">
        <v>65</v>
      </c>
      <c r="D24" s="18">
        <v>38138</v>
      </c>
      <c r="E24" s="39" t="s">
        <v>9</v>
      </c>
      <c r="F24" s="40" t="s">
        <v>64</v>
      </c>
      <c r="G24" s="200">
        <v>35.049999999999997</v>
      </c>
      <c r="H24" s="198" t="str">
        <f>IF(ISBLANK(G24),"",IF(G24&lt;=25.95,"KSM",IF(G24&lt;=27.35,"I A",IF(G24&lt;=29.24,"II A",IF(G24&lt;=31.74,"III A",IF(G24&lt;=33.74,"I JA",IF(G24&lt;=35.44,"II JA",IF(G24&lt;=36.74,"III JA"))))))))</f>
        <v>II JA</v>
      </c>
    </row>
    <row r="25" spans="1:9" ht="17.25" customHeight="1">
      <c r="A25" s="204" t="s">
        <v>260</v>
      </c>
      <c r="B25" s="245" t="s">
        <v>437</v>
      </c>
      <c r="C25" s="17" t="s">
        <v>436</v>
      </c>
      <c r="D25" s="18">
        <v>38229</v>
      </c>
      <c r="E25" s="18" t="s">
        <v>11</v>
      </c>
      <c r="F25" s="28" t="s">
        <v>13</v>
      </c>
      <c r="G25" s="200">
        <v>35.83</v>
      </c>
      <c r="H25" s="198" t="str">
        <f>IF(ISBLANK(G25),"",IF(G25&lt;=25.95,"KSM",IF(G25&lt;=27.35,"I A",IF(G25&lt;=29.24,"II A",IF(G25&lt;=31.74,"III A",IF(G25&lt;=33.74,"I JA",IF(G25&lt;=35.44,"II JA",IF(G25&lt;=36.74,"III JA"))))))))</f>
        <v>III JA</v>
      </c>
    </row>
    <row r="26" spans="1:9" ht="17.25" customHeight="1">
      <c r="A26" s="204" t="s">
        <v>258</v>
      </c>
      <c r="B26" s="16" t="s">
        <v>415</v>
      </c>
      <c r="C26" s="17" t="s">
        <v>435</v>
      </c>
      <c r="D26" s="18">
        <v>38315</v>
      </c>
      <c r="E26" s="18" t="s">
        <v>11</v>
      </c>
      <c r="F26" s="28" t="s">
        <v>12</v>
      </c>
      <c r="G26" s="200">
        <v>32.6</v>
      </c>
      <c r="H26" s="198" t="str">
        <f>IF(ISBLANK(G26),"",IF(G26&lt;=25.95,"KSM",IF(G26&lt;=27.35,"I A",IF(G26&lt;=29.24,"II A",IF(G26&lt;=31.74,"III A",IF(G26&lt;=33.74,"I JA",IF(G26&lt;=35.44,"II JA",IF(G26&lt;=36.74,"III JA"))))))))</f>
        <v>I JA</v>
      </c>
    </row>
    <row r="27" spans="1:9" s="9" customFormat="1" ht="15">
      <c r="A27" s="14"/>
      <c r="B27" s="268"/>
      <c r="E27" s="11" t="s">
        <v>255</v>
      </c>
      <c r="F27" s="10" t="s">
        <v>265</v>
      </c>
    </row>
    <row r="28" spans="1:9" ht="17.25" customHeight="1">
      <c r="A28" s="204" t="s">
        <v>264</v>
      </c>
      <c r="B28" s="16" t="s">
        <v>322</v>
      </c>
      <c r="C28" s="17" t="s">
        <v>434</v>
      </c>
      <c r="D28" s="18" t="s">
        <v>433</v>
      </c>
      <c r="E28" s="18" t="s">
        <v>9</v>
      </c>
      <c r="F28" s="28" t="s">
        <v>64</v>
      </c>
      <c r="G28" s="200">
        <v>38.909999999999997</v>
      </c>
      <c r="H28" s="198" t="s">
        <v>162</v>
      </c>
      <c r="I28" s="9"/>
    </row>
    <row r="29" spans="1:9" ht="17.25" customHeight="1">
      <c r="A29" s="204" t="s">
        <v>261</v>
      </c>
      <c r="B29" s="16" t="s">
        <v>263</v>
      </c>
      <c r="C29" s="17" t="s">
        <v>262</v>
      </c>
      <c r="D29" s="18">
        <v>38188</v>
      </c>
      <c r="E29" s="18" t="s">
        <v>11</v>
      </c>
      <c r="F29" s="28" t="s">
        <v>10</v>
      </c>
      <c r="G29" s="200">
        <v>29.45</v>
      </c>
      <c r="H29" s="198" t="str">
        <f>IF(ISBLANK(G29),"",IF(G29&lt;=25.95,"KSM",IF(G29&lt;=27.35,"I A",IF(G29&lt;=29.24,"II A",IF(G29&lt;=31.74,"III A",IF(G29&lt;=33.74,"I JA",IF(G29&lt;=35.44,"II JA",IF(G29&lt;=36.74,"III JA"))))))))</f>
        <v>III A</v>
      </c>
      <c r="I29" s="9"/>
    </row>
    <row r="30" spans="1:9" ht="17.25" customHeight="1">
      <c r="A30" s="204" t="s">
        <v>260</v>
      </c>
      <c r="B30" s="16" t="s">
        <v>432</v>
      </c>
      <c r="C30" s="17" t="s">
        <v>431</v>
      </c>
      <c r="D30" s="18" t="s">
        <v>430</v>
      </c>
      <c r="E30" s="18" t="s">
        <v>278</v>
      </c>
      <c r="F30" s="28" t="s">
        <v>277</v>
      </c>
      <c r="G30" s="200">
        <v>28.71</v>
      </c>
      <c r="H30" s="198" t="str">
        <f>IF(ISBLANK(G30),"",IF(G30&lt;=25.95,"KSM",IF(G30&lt;=27.35,"I A",IF(G30&lt;=29.24,"II A",IF(G30&lt;=31.74,"III A",IF(G30&lt;=33.74,"I JA",IF(G30&lt;=35.44,"II JA",IF(G30&lt;=36.74,"III JA"))))))))</f>
        <v>II A</v>
      </c>
      <c r="I30" s="9"/>
    </row>
    <row r="31" spans="1:9" ht="17.25" customHeight="1">
      <c r="A31" s="204" t="s">
        <v>258</v>
      </c>
      <c r="B31" s="16" t="s">
        <v>429</v>
      </c>
      <c r="C31" s="17" t="s">
        <v>428</v>
      </c>
      <c r="D31" s="18">
        <v>38230</v>
      </c>
      <c r="E31" s="18" t="s">
        <v>11</v>
      </c>
      <c r="F31" s="28" t="s">
        <v>323</v>
      </c>
      <c r="G31" s="200">
        <v>29.66</v>
      </c>
      <c r="H31" s="198" t="str">
        <f>IF(ISBLANK(G31),"",IF(G31&lt;=25.95,"KSM",IF(G31&lt;=27.35,"I A",IF(G31&lt;=29.24,"II A",IF(G31&lt;=31.74,"III A",IF(G31&lt;=33.74,"I JA",IF(G31&lt;=35.44,"II JA",IF(G31&lt;=36.74,"III JA"))))))))</f>
        <v>III A</v>
      </c>
      <c r="I31" s="269"/>
    </row>
    <row r="32" spans="1:9" s="9" customFormat="1" ht="15">
      <c r="A32" s="14"/>
      <c r="B32" s="268"/>
      <c r="E32" s="11" t="s">
        <v>252</v>
      </c>
      <c r="F32" s="10" t="s">
        <v>265</v>
      </c>
    </row>
    <row r="33" spans="1:9" ht="17.25" customHeight="1">
      <c r="A33" s="204" t="s">
        <v>264</v>
      </c>
      <c r="B33" s="16" t="s">
        <v>61</v>
      </c>
      <c r="C33" s="17" t="s">
        <v>427</v>
      </c>
      <c r="D33" s="18">
        <v>38095</v>
      </c>
      <c r="E33" s="18" t="s">
        <v>11</v>
      </c>
      <c r="F33" s="28" t="s">
        <v>10</v>
      </c>
      <c r="G33" s="200">
        <v>32.71</v>
      </c>
      <c r="H33" s="198" t="str">
        <f>IF(ISBLANK(G33),"",IF(G33&lt;=25.95,"KSM",IF(G33&lt;=27.35,"I A",IF(G33&lt;=29.24,"II A",IF(G33&lt;=31.74,"III A",IF(G33&lt;=33.74,"I JA",IF(G33&lt;=35.44,"II JA",IF(G33&lt;=36.74,"III JA"))))))))</f>
        <v>I JA</v>
      </c>
      <c r="I33" s="9"/>
    </row>
    <row r="34" spans="1:9" ht="17.25" customHeight="1">
      <c r="A34" s="204" t="s">
        <v>261</v>
      </c>
      <c r="B34" s="16" t="s">
        <v>426</v>
      </c>
      <c r="C34" s="17" t="s">
        <v>425</v>
      </c>
      <c r="D34" s="218" t="s">
        <v>424</v>
      </c>
      <c r="E34" s="18" t="s">
        <v>11</v>
      </c>
      <c r="F34" s="28" t="s">
        <v>13</v>
      </c>
      <c r="G34" s="200">
        <v>36.880000000000003</v>
      </c>
      <c r="H34" s="198" t="s">
        <v>162</v>
      </c>
      <c r="I34" s="269"/>
    </row>
    <row r="35" spans="1:9" ht="17.25" customHeight="1">
      <c r="A35" s="204" t="s">
        <v>260</v>
      </c>
      <c r="B35" s="16" t="s">
        <v>423</v>
      </c>
      <c r="C35" s="17" t="s">
        <v>422</v>
      </c>
      <c r="D35" s="18">
        <v>38843</v>
      </c>
      <c r="E35" s="18" t="s">
        <v>11</v>
      </c>
      <c r="F35" s="28" t="s">
        <v>267</v>
      </c>
      <c r="G35" s="200">
        <v>36.64</v>
      </c>
      <c r="H35" s="198" t="str">
        <f>IF(ISBLANK(G35),"",IF(G35&lt;=25.95,"KSM",IF(G35&lt;=27.35,"I A",IF(G35&lt;=29.24,"II A",IF(G35&lt;=31.74,"III A",IF(G35&lt;=33.74,"I JA",IF(G35&lt;=35.44,"II JA",IF(G35&lt;=36.74,"III JA"))))))))</f>
        <v>III JA</v>
      </c>
      <c r="I35" s="9"/>
    </row>
    <row r="36" spans="1:9" ht="17.25" customHeight="1">
      <c r="A36" s="204" t="s">
        <v>258</v>
      </c>
      <c r="B36" s="16" t="s">
        <v>421</v>
      </c>
      <c r="C36" s="17" t="s">
        <v>420</v>
      </c>
      <c r="D36" s="18">
        <v>38128</v>
      </c>
      <c r="E36" s="18" t="s">
        <v>11</v>
      </c>
      <c r="F36" s="28" t="s">
        <v>15</v>
      </c>
      <c r="G36" s="200">
        <v>32.76</v>
      </c>
      <c r="H36" s="198" t="str">
        <f>IF(ISBLANK(G36),"",IF(G36&lt;=25.95,"KSM",IF(G36&lt;=27.35,"I A",IF(G36&lt;=29.24,"II A",IF(G36&lt;=31.74,"III A",IF(G36&lt;=33.74,"I JA",IF(G36&lt;=35.44,"II JA",IF(G36&lt;=36.74,"III JA"))))))))</f>
        <v>I JA</v>
      </c>
      <c r="I36" s="9"/>
    </row>
    <row r="37" spans="1:9" s="9" customFormat="1" ht="15">
      <c r="A37" s="14"/>
      <c r="B37" s="268"/>
      <c r="E37" s="11" t="s">
        <v>266</v>
      </c>
      <c r="F37" s="10" t="s">
        <v>265</v>
      </c>
    </row>
    <row r="38" spans="1:9" ht="17.25" customHeight="1">
      <c r="A38" s="204" t="s">
        <v>264</v>
      </c>
      <c r="B38" s="16" t="s">
        <v>419</v>
      </c>
      <c r="C38" s="17" t="s">
        <v>418</v>
      </c>
      <c r="D38" s="18">
        <v>38926</v>
      </c>
      <c r="E38" s="18" t="s">
        <v>11</v>
      </c>
      <c r="F38" s="28" t="s">
        <v>13</v>
      </c>
      <c r="G38" s="200">
        <v>37.82</v>
      </c>
      <c r="H38" s="198" t="s">
        <v>162</v>
      </c>
    </row>
    <row r="39" spans="1:9" ht="17.25" customHeight="1">
      <c r="A39" s="204" t="s">
        <v>261</v>
      </c>
      <c r="B39" s="16" t="s">
        <v>415</v>
      </c>
      <c r="C39" s="17" t="s">
        <v>417</v>
      </c>
      <c r="D39" s="18">
        <v>38944</v>
      </c>
      <c r="E39" s="18" t="s">
        <v>11</v>
      </c>
      <c r="F39" s="28" t="s">
        <v>416</v>
      </c>
      <c r="G39" s="200">
        <v>36.42</v>
      </c>
      <c r="H39" s="198" t="str">
        <f>IF(ISBLANK(G39),"",IF(G39&lt;=25.95,"KSM",IF(G39&lt;=27.35,"I A",IF(G39&lt;=29.24,"II A",IF(G39&lt;=31.74,"III A",IF(G39&lt;=33.74,"I JA",IF(G39&lt;=35.44,"II JA",IF(G39&lt;=36.74,"III JA"))))))))</f>
        <v>III JA</v>
      </c>
    </row>
    <row r="40" spans="1:9" ht="17.25" customHeight="1">
      <c r="A40" s="204" t="s">
        <v>260</v>
      </c>
      <c r="B40" s="16" t="s">
        <v>415</v>
      </c>
      <c r="C40" s="17" t="s">
        <v>414</v>
      </c>
      <c r="D40" s="18">
        <v>38457</v>
      </c>
      <c r="E40" s="18" t="s">
        <v>11</v>
      </c>
      <c r="F40" s="28" t="s">
        <v>15</v>
      </c>
      <c r="G40" s="200">
        <v>32.07</v>
      </c>
      <c r="H40" s="198" t="str">
        <f>IF(ISBLANK(G40),"",IF(G40&lt;=25.95,"KSM",IF(G40&lt;=27.35,"I A",IF(G40&lt;=29.24,"II A",IF(G40&lt;=31.74,"III A",IF(G40&lt;=33.74,"I JA",IF(G40&lt;=35.44,"II JA",IF(G40&lt;=36.74,"III JA"))))))))</f>
        <v>I JA</v>
      </c>
    </row>
    <row r="41" spans="1:9" ht="17.25" customHeight="1">
      <c r="A41" s="204" t="s">
        <v>258</v>
      </c>
      <c r="B41" s="16" t="s">
        <v>56</v>
      </c>
      <c r="C41" s="17" t="s">
        <v>259</v>
      </c>
      <c r="D41" s="18">
        <v>38659</v>
      </c>
      <c r="E41" s="18" t="s">
        <v>11</v>
      </c>
      <c r="F41" s="28" t="s">
        <v>10</v>
      </c>
      <c r="G41" s="200">
        <v>33.29</v>
      </c>
      <c r="H41" s="198" t="str">
        <f>IF(ISBLANK(G41),"",IF(G41&lt;=25.95,"KSM",IF(G41&lt;=27.35,"I A",IF(G41&lt;=29.24,"II A",IF(G41&lt;=31.74,"III A",IF(G41&lt;=33.74,"I JA",IF(G41&lt;=35.44,"II JA",IF(G41&lt;=36.74,"III JA"))))))))</f>
        <v>I JA</v>
      </c>
      <c r="I41" s="9"/>
    </row>
    <row r="42" spans="1:9" s="9" customFormat="1" ht="15">
      <c r="A42" s="14"/>
      <c r="B42" s="268"/>
      <c r="E42" s="11" t="s">
        <v>413</v>
      </c>
      <c r="F42" s="10" t="s">
        <v>265</v>
      </c>
    </row>
    <row r="43" spans="1:9" ht="17.25" customHeight="1">
      <c r="A43" s="204" t="s">
        <v>264</v>
      </c>
      <c r="B43" s="16" t="s">
        <v>254</v>
      </c>
      <c r="C43" s="17" t="s">
        <v>253</v>
      </c>
      <c r="D43" s="18">
        <v>38755</v>
      </c>
      <c r="E43" s="18" t="s">
        <v>11</v>
      </c>
      <c r="F43" s="28" t="s">
        <v>10</v>
      </c>
      <c r="G43" s="200">
        <v>33.04</v>
      </c>
      <c r="H43" s="198" t="str">
        <f>IF(ISBLANK(G43),"",IF(G43&lt;=25.95,"KSM",IF(G43&lt;=27.35,"I A",IF(G43&lt;=29.24,"II A",IF(G43&lt;=31.74,"III A",IF(G43&lt;=33.74,"I JA",IF(G43&lt;=35.44,"II JA",IF(G43&lt;=36.74,"III JA"))))))))</f>
        <v>I JA</v>
      </c>
      <c r="I43" s="265" t="s">
        <v>0</v>
      </c>
    </row>
    <row r="44" spans="1:9" ht="17.25" customHeight="1">
      <c r="A44" s="204" t="s">
        <v>261</v>
      </c>
      <c r="B44" s="16" t="s">
        <v>28</v>
      </c>
      <c r="C44" s="17" t="s">
        <v>27</v>
      </c>
      <c r="D44" s="18">
        <v>38529</v>
      </c>
      <c r="E44" s="18" t="s">
        <v>11</v>
      </c>
      <c r="F44" s="28" t="s">
        <v>10</v>
      </c>
      <c r="G44" s="200">
        <v>38.68</v>
      </c>
      <c r="H44" s="198" t="s">
        <v>162</v>
      </c>
      <c r="I44" s="265" t="s">
        <v>0</v>
      </c>
    </row>
    <row r="45" spans="1:9" ht="17.25" customHeight="1">
      <c r="A45" s="204" t="s">
        <v>260</v>
      </c>
      <c r="B45" s="2" t="s">
        <v>56</v>
      </c>
      <c r="C45" s="30" t="s">
        <v>60</v>
      </c>
      <c r="D45" s="267">
        <v>38474</v>
      </c>
      <c r="E45" s="18" t="s">
        <v>17</v>
      </c>
      <c r="F45" s="28" t="s">
        <v>16</v>
      </c>
      <c r="G45" s="200">
        <v>32.24</v>
      </c>
      <c r="H45" s="198" t="str">
        <f>IF(ISBLANK(G45),"",IF(G45&lt;=25.95,"KSM",IF(G45&lt;=27.35,"I A",IF(G45&lt;=29.24,"II A",IF(G45&lt;=31.74,"III A",IF(G45&lt;=33.74,"I JA",IF(G45&lt;=35.44,"II JA",IF(G45&lt;=36.74,"III JA"))))))))</f>
        <v>I JA</v>
      </c>
      <c r="I45" s="265" t="s">
        <v>0</v>
      </c>
    </row>
    <row r="46" spans="1:9" ht="17.25" customHeight="1">
      <c r="A46" s="204" t="s">
        <v>258</v>
      </c>
      <c r="B46" s="16" t="s">
        <v>335</v>
      </c>
      <c r="C46" s="17" t="s">
        <v>412</v>
      </c>
      <c r="D46" s="18">
        <v>37551</v>
      </c>
      <c r="E46" s="18" t="s">
        <v>11</v>
      </c>
      <c r="F46" s="28" t="s">
        <v>10</v>
      </c>
      <c r="G46" s="200">
        <v>33.01</v>
      </c>
      <c r="H46" s="198" t="str">
        <f>IF(ISBLANK(G46),"",IF(G46&lt;=25.95,"KSM",IF(G46&lt;=27.35,"I A",IF(G46&lt;=29.24,"II A",IF(G46&lt;=31.74,"III A",IF(G46&lt;=33.74,"I JA",IF(G46&lt;=35.44,"II JA",IF(G46&lt;=36.74,"III JA"))))))))</f>
        <v>I JA</v>
      </c>
      <c r="I46" s="265" t="s">
        <v>0</v>
      </c>
    </row>
    <row r="47" spans="1:9" s="9" customFormat="1" ht="18.75">
      <c r="A47" s="14"/>
      <c r="B47" s="210"/>
      <c r="E47" s="11" t="s">
        <v>411</v>
      </c>
      <c r="F47" s="10" t="s">
        <v>265</v>
      </c>
    </row>
    <row r="48" spans="1:9" ht="17.25" customHeight="1">
      <c r="A48" s="204" t="s">
        <v>264</v>
      </c>
      <c r="B48" s="16" t="s">
        <v>272</v>
      </c>
      <c r="C48" s="17" t="s">
        <v>271</v>
      </c>
      <c r="D48" s="18">
        <v>38154</v>
      </c>
      <c r="E48" s="266" t="s">
        <v>70</v>
      </c>
      <c r="F48" s="40" t="s">
        <v>69</v>
      </c>
      <c r="G48" s="200">
        <v>31.88</v>
      </c>
      <c r="H48" s="198" t="str">
        <f>IF(ISBLANK(G48),"",IF(G48&lt;=25.95,"KSM",IF(G48&lt;=27.35,"I A",IF(G48&lt;=29.24,"II A",IF(G48&lt;=31.74,"III A",IF(G48&lt;=33.74,"I JA",IF(G48&lt;=35.44,"II JA",IF(G48&lt;=36.74,"III JA"))))))))</f>
        <v>I JA</v>
      </c>
      <c r="I48" s="265" t="s">
        <v>0</v>
      </c>
    </row>
    <row r="49" spans="1:9" ht="17.25" customHeight="1">
      <c r="A49" s="204" t="s">
        <v>261</v>
      </c>
      <c r="B49" s="16" t="s">
        <v>18</v>
      </c>
      <c r="C49" s="17" t="s">
        <v>296</v>
      </c>
      <c r="D49" s="18">
        <v>38635</v>
      </c>
      <c r="E49" s="18" t="s">
        <v>17</v>
      </c>
      <c r="F49" s="28" t="s">
        <v>16</v>
      </c>
      <c r="G49" s="200">
        <v>34.15</v>
      </c>
      <c r="H49" s="198" t="str">
        <f>IF(ISBLANK(G49),"",IF(G49&lt;=25.95,"KSM",IF(G49&lt;=27.35,"I A",IF(G49&lt;=29.24,"II A",IF(G49&lt;=31.74,"III A",IF(G49&lt;=33.74,"I JA",IF(G49&lt;=35.44,"II JA",IF(G49&lt;=36.74,"III JA"))))))))</f>
        <v>II JA</v>
      </c>
      <c r="I49" s="265" t="s">
        <v>0</v>
      </c>
    </row>
    <row r="50" spans="1:9" ht="17.25" customHeight="1">
      <c r="A50" s="204" t="s">
        <v>260</v>
      </c>
      <c r="B50" s="16" t="s">
        <v>303</v>
      </c>
      <c r="C50" s="17" t="s">
        <v>302</v>
      </c>
      <c r="D50" s="18" t="s">
        <v>301</v>
      </c>
      <c r="E50" s="18" t="s">
        <v>278</v>
      </c>
      <c r="F50" s="28" t="s">
        <v>277</v>
      </c>
      <c r="G50" s="200">
        <v>30.16</v>
      </c>
      <c r="H50" s="198" t="str">
        <f>IF(ISBLANK(G50),"",IF(G50&lt;=25.95,"KSM",IF(G50&lt;=27.35,"I A",IF(G50&lt;=29.24,"II A",IF(G50&lt;=31.74,"III A",IF(G50&lt;=33.74,"I JA",IF(G50&lt;=35.44,"II JA",IF(G50&lt;=36.74,"III JA"))))))))</f>
        <v>III A</v>
      </c>
      <c r="I50" s="265" t="s">
        <v>0</v>
      </c>
    </row>
    <row r="51" spans="1:9" ht="17.25" customHeight="1">
      <c r="A51" s="204" t="s">
        <v>258</v>
      </c>
      <c r="B51" s="16" t="s">
        <v>410</v>
      </c>
      <c r="C51" s="17" t="s">
        <v>409</v>
      </c>
      <c r="D51" s="18">
        <v>38617</v>
      </c>
      <c r="E51" s="18" t="s">
        <v>11</v>
      </c>
      <c r="F51" s="28" t="s">
        <v>15</v>
      </c>
      <c r="G51" s="200">
        <v>31.1</v>
      </c>
      <c r="H51" s="198" t="str">
        <f>IF(ISBLANK(G51),"",IF(G51&lt;=25.95,"KSM",IF(G51&lt;=27.35,"I A",IF(G51&lt;=29.24,"II A",IF(G51&lt;=31.74,"III A",IF(G51&lt;=33.74,"I JA",IF(G51&lt;=35.44,"II JA",IF(G51&lt;=36.74,"III JA"))))))))</f>
        <v>III A</v>
      </c>
      <c r="I51" s="265" t="s">
        <v>0</v>
      </c>
    </row>
    <row r="52" spans="1:9" ht="15">
      <c r="B52" s="264"/>
      <c r="C52" s="264"/>
    </row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"/>
  <sheetViews>
    <sheetView zoomScale="110" zoomScaleNormal="110" workbookViewId="0">
      <selection activeCell="J31" sqref="J31"/>
    </sheetView>
  </sheetViews>
  <sheetFormatPr defaultRowHeight="12.75"/>
  <cols>
    <col min="1" max="1" width="5.85546875" style="195" customWidth="1"/>
    <col min="2" max="2" width="10.42578125" style="195" customWidth="1"/>
    <col min="3" max="3" width="17.28515625" style="195" customWidth="1"/>
    <col min="4" max="4" width="10.28515625" style="195" customWidth="1"/>
    <col min="5" max="5" width="11.140625" style="195" bestFit="1" customWidth="1"/>
    <col min="6" max="6" width="22.5703125" style="195" bestFit="1" customWidth="1"/>
    <col min="7" max="7" width="5.7109375" style="195" customWidth="1"/>
    <col min="8" max="8" width="6.5703125" style="195" customWidth="1"/>
    <col min="9" max="16384" width="9.140625" style="195"/>
  </cols>
  <sheetData>
    <row r="1" spans="1:8" s="9" customFormat="1" ht="18.75">
      <c r="A1" s="21" t="s">
        <v>80</v>
      </c>
      <c r="B1" s="14"/>
      <c r="C1" s="14"/>
      <c r="E1" s="12"/>
    </row>
    <row r="2" spans="1:8" s="9" customFormat="1" ht="15.75">
      <c r="A2" s="305">
        <v>42819</v>
      </c>
      <c r="B2" s="305"/>
      <c r="C2" s="14"/>
      <c r="E2" s="22" t="s">
        <v>38</v>
      </c>
    </row>
    <row r="3" spans="1:8" s="23" customFormat="1" ht="5.25"/>
    <row r="4" spans="1:8" s="9" customFormat="1" ht="18.75">
      <c r="A4" s="14"/>
      <c r="B4" s="210" t="s">
        <v>460</v>
      </c>
      <c r="E4" s="11"/>
      <c r="F4" s="10"/>
    </row>
    <row r="5" spans="1:8" s="9" customFormat="1" ht="18.75">
      <c r="A5" s="14"/>
      <c r="B5" s="210"/>
      <c r="E5" s="11"/>
      <c r="F5" s="10"/>
    </row>
    <row r="6" spans="1:8" s="228" customFormat="1" ht="5.25">
      <c r="B6" s="231"/>
      <c r="F6" s="230"/>
    </row>
    <row r="7" spans="1:8" ht="13.5" customHeight="1">
      <c r="A7" s="225" t="s">
        <v>112</v>
      </c>
      <c r="B7" s="227" t="s">
        <v>37</v>
      </c>
      <c r="C7" s="226" t="s">
        <v>36</v>
      </c>
      <c r="D7" s="225" t="s">
        <v>340</v>
      </c>
      <c r="E7" s="225" t="s">
        <v>35</v>
      </c>
      <c r="F7" s="225" t="s">
        <v>34</v>
      </c>
      <c r="G7" s="224" t="s">
        <v>339</v>
      </c>
      <c r="H7" s="222" t="s">
        <v>33</v>
      </c>
    </row>
    <row r="8" spans="1:8" ht="17.25" customHeight="1">
      <c r="A8" s="204" t="s">
        <v>264</v>
      </c>
      <c r="B8" s="16" t="s">
        <v>432</v>
      </c>
      <c r="C8" s="17" t="s">
        <v>431</v>
      </c>
      <c r="D8" s="18" t="s">
        <v>430</v>
      </c>
      <c r="E8" s="18" t="s">
        <v>278</v>
      </c>
      <c r="F8" s="28" t="s">
        <v>277</v>
      </c>
      <c r="G8" s="238">
        <v>28.71</v>
      </c>
      <c r="H8" s="198" t="str">
        <f t="shared" ref="H8:H25" si="0">IF(ISBLANK(G8),"",IF(G8&lt;=25.95,"KSM",IF(G8&lt;=27.35,"I A",IF(G8&lt;=29.24,"II A",IF(G8&lt;=31.74,"III A",IF(G8&lt;=33.74,"I JA",IF(G8&lt;=35.44,"II JA",IF(G8&lt;=36.74,"III JA"))))))))</f>
        <v>II A</v>
      </c>
    </row>
    <row r="9" spans="1:8" ht="17.25" customHeight="1">
      <c r="A9" s="204" t="s">
        <v>261</v>
      </c>
      <c r="B9" s="16" t="s">
        <v>263</v>
      </c>
      <c r="C9" s="17" t="s">
        <v>262</v>
      </c>
      <c r="D9" s="18">
        <v>38188</v>
      </c>
      <c r="E9" s="18" t="s">
        <v>11</v>
      </c>
      <c r="F9" s="28" t="s">
        <v>10</v>
      </c>
      <c r="G9" s="238">
        <v>29.45</v>
      </c>
      <c r="H9" s="198" t="str">
        <f t="shared" si="0"/>
        <v>III A</v>
      </c>
    </row>
    <row r="10" spans="1:8" ht="17.25" customHeight="1">
      <c r="A10" s="204" t="s">
        <v>260</v>
      </c>
      <c r="B10" s="16" t="s">
        <v>429</v>
      </c>
      <c r="C10" s="17" t="s">
        <v>428</v>
      </c>
      <c r="D10" s="18">
        <v>38230</v>
      </c>
      <c r="E10" s="18" t="s">
        <v>11</v>
      </c>
      <c r="F10" s="28" t="s">
        <v>323</v>
      </c>
      <c r="G10" s="238">
        <v>29.66</v>
      </c>
      <c r="H10" s="198" t="str">
        <f t="shared" si="0"/>
        <v>III A</v>
      </c>
    </row>
    <row r="11" spans="1:8" ht="17.25" customHeight="1">
      <c r="A11" s="204" t="s">
        <v>258</v>
      </c>
      <c r="B11" s="16" t="s">
        <v>415</v>
      </c>
      <c r="C11" s="17" t="s">
        <v>414</v>
      </c>
      <c r="D11" s="18">
        <v>38457</v>
      </c>
      <c r="E11" s="18" t="s">
        <v>11</v>
      </c>
      <c r="F11" s="28" t="s">
        <v>15</v>
      </c>
      <c r="G11" s="238">
        <v>32.07</v>
      </c>
      <c r="H11" s="198" t="str">
        <f t="shared" si="0"/>
        <v>I JA</v>
      </c>
    </row>
    <row r="12" spans="1:8" ht="17.25" customHeight="1">
      <c r="A12" s="204" t="s">
        <v>255</v>
      </c>
      <c r="B12" s="16" t="s">
        <v>442</v>
      </c>
      <c r="C12" s="17" t="s">
        <v>441</v>
      </c>
      <c r="D12" s="18" t="s">
        <v>440</v>
      </c>
      <c r="E12" s="18" t="s">
        <v>62</v>
      </c>
      <c r="F12" s="28" t="s">
        <v>63</v>
      </c>
      <c r="G12" s="238">
        <v>32.19</v>
      </c>
      <c r="H12" s="198" t="str">
        <f t="shared" si="0"/>
        <v>I JA</v>
      </c>
    </row>
    <row r="13" spans="1:8" ht="17.25" customHeight="1">
      <c r="A13" s="204" t="s">
        <v>252</v>
      </c>
      <c r="B13" s="16" t="s">
        <v>415</v>
      </c>
      <c r="C13" s="17" t="s">
        <v>435</v>
      </c>
      <c r="D13" s="18">
        <v>38315</v>
      </c>
      <c r="E13" s="18" t="s">
        <v>11</v>
      </c>
      <c r="F13" s="28" t="s">
        <v>12</v>
      </c>
      <c r="G13" s="238">
        <v>32.6</v>
      </c>
      <c r="H13" s="198" t="str">
        <f t="shared" si="0"/>
        <v>I JA</v>
      </c>
    </row>
    <row r="14" spans="1:8" ht="17.25" customHeight="1">
      <c r="A14" s="204" t="s">
        <v>266</v>
      </c>
      <c r="B14" s="16" t="s">
        <v>61</v>
      </c>
      <c r="C14" s="17" t="s">
        <v>427</v>
      </c>
      <c r="D14" s="18">
        <v>38095</v>
      </c>
      <c r="E14" s="18" t="s">
        <v>11</v>
      </c>
      <c r="F14" s="28" t="s">
        <v>10</v>
      </c>
      <c r="G14" s="238">
        <v>32.71</v>
      </c>
      <c r="H14" s="198" t="str">
        <f t="shared" si="0"/>
        <v>I JA</v>
      </c>
    </row>
    <row r="15" spans="1:8" ht="17.25" customHeight="1">
      <c r="A15" s="204" t="s">
        <v>413</v>
      </c>
      <c r="B15" s="16" t="s">
        <v>421</v>
      </c>
      <c r="C15" s="17" t="s">
        <v>420</v>
      </c>
      <c r="D15" s="18">
        <v>38128</v>
      </c>
      <c r="E15" s="18" t="s">
        <v>11</v>
      </c>
      <c r="F15" s="28" t="s">
        <v>15</v>
      </c>
      <c r="G15" s="238">
        <v>32.76</v>
      </c>
      <c r="H15" s="198" t="str">
        <f t="shared" si="0"/>
        <v>I JA</v>
      </c>
    </row>
    <row r="16" spans="1:8" ht="17.25" customHeight="1">
      <c r="A16" s="204" t="s">
        <v>411</v>
      </c>
      <c r="B16" s="16" t="s">
        <v>56</v>
      </c>
      <c r="C16" s="17" t="s">
        <v>259</v>
      </c>
      <c r="D16" s="18">
        <v>38659</v>
      </c>
      <c r="E16" s="18" t="s">
        <v>11</v>
      </c>
      <c r="F16" s="28" t="s">
        <v>10</v>
      </c>
      <c r="G16" s="238">
        <v>33.29</v>
      </c>
      <c r="H16" s="198" t="str">
        <f t="shared" si="0"/>
        <v>I JA</v>
      </c>
    </row>
    <row r="17" spans="1:8" ht="17.25" customHeight="1">
      <c r="A17" s="204" t="s">
        <v>475</v>
      </c>
      <c r="B17" s="16" t="s">
        <v>454</v>
      </c>
      <c r="C17" s="17" t="s">
        <v>453</v>
      </c>
      <c r="D17" s="18" t="s">
        <v>452</v>
      </c>
      <c r="E17" s="18" t="s">
        <v>62</v>
      </c>
      <c r="F17" s="28" t="s">
        <v>63</v>
      </c>
      <c r="G17" s="238">
        <v>33.42</v>
      </c>
      <c r="H17" s="198" t="str">
        <f t="shared" si="0"/>
        <v>I JA</v>
      </c>
    </row>
    <row r="18" spans="1:8" ht="17.25" customHeight="1">
      <c r="A18" s="204" t="s">
        <v>474</v>
      </c>
      <c r="B18" s="16" t="s">
        <v>67</v>
      </c>
      <c r="C18" s="17" t="s">
        <v>66</v>
      </c>
      <c r="D18" s="18">
        <v>38769</v>
      </c>
      <c r="E18" s="18" t="s">
        <v>11</v>
      </c>
      <c r="F18" s="28" t="s">
        <v>10</v>
      </c>
      <c r="G18" s="238">
        <v>34.92</v>
      </c>
      <c r="H18" s="198" t="str">
        <f t="shared" si="0"/>
        <v>II JA</v>
      </c>
    </row>
    <row r="19" spans="1:8" ht="17.25" customHeight="1">
      <c r="A19" s="204" t="s">
        <v>473</v>
      </c>
      <c r="B19" s="16" t="s">
        <v>79</v>
      </c>
      <c r="C19" s="17" t="s">
        <v>65</v>
      </c>
      <c r="D19" s="18">
        <v>38138</v>
      </c>
      <c r="E19" s="39" t="s">
        <v>9</v>
      </c>
      <c r="F19" s="40" t="s">
        <v>64</v>
      </c>
      <c r="G19" s="238">
        <v>35.049999999999997</v>
      </c>
      <c r="H19" s="198" t="str">
        <f t="shared" si="0"/>
        <v>II JA</v>
      </c>
    </row>
    <row r="20" spans="1:8" ht="17.25" customHeight="1">
      <c r="A20" s="204" t="s">
        <v>472</v>
      </c>
      <c r="B20" s="16" t="s">
        <v>444</v>
      </c>
      <c r="C20" s="17" t="s">
        <v>443</v>
      </c>
      <c r="D20" s="18">
        <v>39199</v>
      </c>
      <c r="E20" s="18" t="s">
        <v>392</v>
      </c>
      <c r="F20" s="28" t="s">
        <v>391</v>
      </c>
      <c r="G20" s="238">
        <v>35.14</v>
      </c>
      <c r="H20" s="198" t="str">
        <f t="shared" si="0"/>
        <v>II JA</v>
      </c>
    </row>
    <row r="21" spans="1:8" ht="17.25" customHeight="1">
      <c r="A21" s="204" t="s">
        <v>471</v>
      </c>
      <c r="B21" s="16" t="s">
        <v>451</v>
      </c>
      <c r="C21" s="17" t="s">
        <v>450</v>
      </c>
      <c r="D21" s="18">
        <v>38057</v>
      </c>
      <c r="E21" s="18" t="s">
        <v>30</v>
      </c>
      <c r="F21" s="28" t="s">
        <v>29</v>
      </c>
      <c r="G21" s="238">
        <v>35.74</v>
      </c>
      <c r="H21" s="198" t="str">
        <f t="shared" si="0"/>
        <v>III JA</v>
      </c>
    </row>
    <row r="22" spans="1:8" ht="17.25" customHeight="1">
      <c r="A22" s="204" t="s">
        <v>470</v>
      </c>
      <c r="B22" s="245" t="s">
        <v>437</v>
      </c>
      <c r="C22" s="17" t="s">
        <v>436</v>
      </c>
      <c r="D22" s="18">
        <v>38229</v>
      </c>
      <c r="E22" s="18" t="s">
        <v>11</v>
      </c>
      <c r="F22" s="28" t="s">
        <v>13</v>
      </c>
      <c r="G22" s="238">
        <v>35.83</v>
      </c>
      <c r="H22" s="198" t="str">
        <f t="shared" si="0"/>
        <v>III JA</v>
      </c>
    </row>
    <row r="23" spans="1:8" ht="17.25" customHeight="1">
      <c r="A23" s="204" t="s">
        <v>469</v>
      </c>
      <c r="B23" s="16" t="s">
        <v>254</v>
      </c>
      <c r="C23" s="17" t="s">
        <v>459</v>
      </c>
      <c r="D23" s="18">
        <v>39262</v>
      </c>
      <c r="E23" s="18" t="s">
        <v>11</v>
      </c>
      <c r="F23" s="28" t="s">
        <v>267</v>
      </c>
      <c r="G23" s="238">
        <v>36.24</v>
      </c>
      <c r="H23" s="198" t="str">
        <f t="shared" si="0"/>
        <v>III JA</v>
      </c>
    </row>
    <row r="24" spans="1:8" ht="17.25" customHeight="1">
      <c r="A24" s="204" t="s">
        <v>468</v>
      </c>
      <c r="B24" s="16" t="s">
        <v>415</v>
      </c>
      <c r="C24" s="17" t="s">
        <v>417</v>
      </c>
      <c r="D24" s="18">
        <v>38944</v>
      </c>
      <c r="E24" s="18" t="s">
        <v>11</v>
      </c>
      <c r="F24" s="28" t="s">
        <v>416</v>
      </c>
      <c r="G24" s="238">
        <v>36.42</v>
      </c>
      <c r="H24" s="198" t="str">
        <f t="shared" si="0"/>
        <v>III JA</v>
      </c>
    </row>
    <row r="25" spans="1:8" ht="17.25" customHeight="1">
      <c r="A25" s="204" t="s">
        <v>467</v>
      </c>
      <c r="B25" s="16" t="s">
        <v>423</v>
      </c>
      <c r="C25" s="17" t="s">
        <v>422</v>
      </c>
      <c r="D25" s="18">
        <v>38843</v>
      </c>
      <c r="E25" s="18" t="s">
        <v>11</v>
      </c>
      <c r="F25" s="28" t="s">
        <v>267</v>
      </c>
      <c r="G25" s="238">
        <v>36.64</v>
      </c>
      <c r="H25" s="198" t="str">
        <f t="shared" si="0"/>
        <v>III JA</v>
      </c>
    </row>
    <row r="26" spans="1:8" ht="17.25" customHeight="1">
      <c r="A26" s="204" t="s">
        <v>466</v>
      </c>
      <c r="B26" s="16" t="s">
        <v>426</v>
      </c>
      <c r="C26" s="17" t="s">
        <v>425</v>
      </c>
      <c r="D26" s="218" t="s">
        <v>424</v>
      </c>
      <c r="E26" s="18" t="s">
        <v>11</v>
      </c>
      <c r="F26" s="28" t="s">
        <v>13</v>
      </c>
      <c r="G26" s="238">
        <v>36.880000000000003</v>
      </c>
      <c r="H26" s="198" t="s">
        <v>162</v>
      </c>
    </row>
    <row r="27" spans="1:8" ht="17.25" customHeight="1">
      <c r="A27" s="204" t="s">
        <v>465</v>
      </c>
      <c r="B27" s="16" t="s">
        <v>439</v>
      </c>
      <c r="C27" s="17" t="s">
        <v>438</v>
      </c>
      <c r="D27" s="18">
        <v>38936</v>
      </c>
      <c r="E27" s="18" t="s">
        <v>11</v>
      </c>
      <c r="F27" s="28" t="s">
        <v>416</v>
      </c>
      <c r="G27" s="238">
        <v>37</v>
      </c>
      <c r="H27" s="198" t="s">
        <v>162</v>
      </c>
    </row>
    <row r="28" spans="1:8" ht="17.25" customHeight="1">
      <c r="A28" s="204" t="s">
        <v>464</v>
      </c>
      <c r="B28" s="16" t="s">
        <v>4</v>
      </c>
      <c r="C28" s="17" t="s">
        <v>447</v>
      </c>
      <c r="D28" s="18">
        <v>38966</v>
      </c>
      <c r="E28" s="18" t="s">
        <v>11</v>
      </c>
      <c r="F28" s="28" t="s">
        <v>416</v>
      </c>
      <c r="G28" s="238">
        <v>37.46</v>
      </c>
      <c r="H28" s="198" t="s">
        <v>162</v>
      </c>
    </row>
    <row r="29" spans="1:8" ht="17.25" customHeight="1">
      <c r="A29" s="204" t="s">
        <v>463</v>
      </c>
      <c r="B29" s="16" t="s">
        <v>419</v>
      </c>
      <c r="C29" s="17" t="s">
        <v>418</v>
      </c>
      <c r="D29" s="18">
        <v>38926</v>
      </c>
      <c r="E29" s="18" t="s">
        <v>11</v>
      </c>
      <c r="F29" s="28" t="s">
        <v>13</v>
      </c>
      <c r="G29" s="238">
        <v>37.82</v>
      </c>
      <c r="H29" s="198" t="s">
        <v>162</v>
      </c>
    </row>
    <row r="30" spans="1:8" ht="17.25" customHeight="1">
      <c r="A30" s="204" t="s">
        <v>462</v>
      </c>
      <c r="B30" s="16" t="s">
        <v>322</v>
      </c>
      <c r="C30" s="17" t="s">
        <v>434</v>
      </c>
      <c r="D30" s="18" t="s">
        <v>433</v>
      </c>
      <c r="E30" s="18" t="s">
        <v>9</v>
      </c>
      <c r="F30" s="28" t="s">
        <v>64</v>
      </c>
      <c r="G30" s="238">
        <v>38.909999999999997</v>
      </c>
      <c r="H30" s="198" t="s">
        <v>162</v>
      </c>
    </row>
    <row r="31" spans="1:8" ht="17.25" customHeight="1">
      <c r="A31" s="204" t="s">
        <v>461</v>
      </c>
      <c r="B31" s="16" t="s">
        <v>458</v>
      </c>
      <c r="C31" s="17" t="s">
        <v>457</v>
      </c>
      <c r="D31" s="18">
        <v>39086</v>
      </c>
      <c r="E31" s="18" t="s">
        <v>11</v>
      </c>
      <c r="F31" s="28" t="s">
        <v>416</v>
      </c>
      <c r="G31" s="238">
        <v>39.51</v>
      </c>
      <c r="H31" s="198" t="s">
        <v>162</v>
      </c>
    </row>
    <row r="32" spans="1:8" ht="17.25" customHeight="1">
      <c r="A32" s="204" t="s">
        <v>0</v>
      </c>
      <c r="B32" s="16" t="s">
        <v>303</v>
      </c>
      <c r="C32" s="17" t="s">
        <v>302</v>
      </c>
      <c r="D32" s="18" t="s">
        <v>301</v>
      </c>
      <c r="E32" s="18" t="s">
        <v>278</v>
      </c>
      <c r="F32" s="28" t="s">
        <v>277</v>
      </c>
      <c r="G32" s="238">
        <v>30.16</v>
      </c>
      <c r="H32" s="198" t="str">
        <f t="shared" ref="H32:H39" si="1">IF(ISBLANK(G32),"",IF(G32&lt;=25.95,"KSM",IF(G32&lt;=27.35,"I A",IF(G32&lt;=29.24,"II A",IF(G32&lt;=31.74,"III A",IF(G32&lt;=33.74,"I JA",IF(G32&lt;=35.44,"II JA",IF(G32&lt;=36.74,"III JA"))))))))</f>
        <v>III A</v>
      </c>
    </row>
    <row r="33" spans="1:8" ht="17.25" customHeight="1">
      <c r="A33" s="204" t="s">
        <v>0</v>
      </c>
      <c r="B33" s="16" t="s">
        <v>410</v>
      </c>
      <c r="C33" s="17" t="s">
        <v>409</v>
      </c>
      <c r="D33" s="18">
        <v>38617</v>
      </c>
      <c r="E33" s="18" t="s">
        <v>11</v>
      </c>
      <c r="F33" s="28" t="s">
        <v>15</v>
      </c>
      <c r="G33" s="238">
        <v>31.1</v>
      </c>
      <c r="H33" s="198" t="str">
        <f t="shared" si="1"/>
        <v>III A</v>
      </c>
    </row>
    <row r="34" spans="1:8" ht="17.25" customHeight="1">
      <c r="A34" s="204" t="s">
        <v>0</v>
      </c>
      <c r="B34" s="16" t="s">
        <v>272</v>
      </c>
      <c r="C34" s="17" t="s">
        <v>271</v>
      </c>
      <c r="D34" s="18">
        <v>38154</v>
      </c>
      <c r="E34" s="266" t="s">
        <v>70</v>
      </c>
      <c r="F34" s="40" t="s">
        <v>69</v>
      </c>
      <c r="G34" s="238">
        <v>31.88</v>
      </c>
      <c r="H34" s="198" t="str">
        <f t="shared" si="1"/>
        <v>I JA</v>
      </c>
    </row>
    <row r="35" spans="1:8" ht="17.25" customHeight="1">
      <c r="A35" s="204" t="s">
        <v>0</v>
      </c>
      <c r="B35" s="2" t="s">
        <v>56</v>
      </c>
      <c r="C35" s="30" t="s">
        <v>60</v>
      </c>
      <c r="D35" s="267">
        <v>38474</v>
      </c>
      <c r="E35" s="18" t="s">
        <v>17</v>
      </c>
      <c r="F35" s="28" t="s">
        <v>16</v>
      </c>
      <c r="G35" s="238">
        <v>32.24</v>
      </c>
      <c r="H35" s="198" t="str">
        <f t="shared" si="1"/>
        <v>I JA</v>
      </c>
    </row>
    <row r="36" spans="1:8" ht="17.25" customHeight="1">
      <c r="A36" s="204" t="s">
        <v>0</v>
      </c>
      <c r="B36" s="16" t="s">
        <v>335</v>
      </c>
      <c r="C36" s="17" t="s">
        <v>412</v>
      </c>
      <c r="D36" s="18">
        <v>37551</v>
      </c>
      <c r="E36" s="18" t="s">
        <v>11</v>
      </c>
      <c r="F36" s="28" t="s">
        <v>10</v>
      </c>
      <c r="G36" s="238">
        <v>33.01</v>
      </c>
      <c r="H36" s="198" t="str">
        <f t="shared" si="1"/>
        <v>I JA</v>
      </c>
    </row>
    <row r="37" spans="1:8" ht="17.25" customHeight="1">
      <c r="A37" s="204" t="s">
        <v>0</v>
      </c>
      <c r="B37" s="16" t="s">
        <v>254</v>
      </c>
      <c r="C37" s="17" t="s">
        <v>253</v>
      </c>
      <c r="D37" s="18">
        <v>38755</v>
      </c>
      <c r="E37" s="18" t="s">
        <v>11</v>
      </c>
      <c r="F37" s="28" t="s">
        <v>10</v>
      </c>
      <c r="G37" s="238">
        <v>33.04</v>
      </c>
      <c r="H37" s="198" t="str">
        <f t="shared" si="1"/>
        <v>I JA</v>
      </c>
    </row>
    <row r="38" spans="1:8" ht="17.25" customHeight="1">
      <c r="A38" s="204" t="s">
        <v>0</v>
      </c>
      <c r="B38" s="16" t="s">
        <v>18</v>
      </c>
      <c r="C38" s="17" t="s">
        <v>296</v>
      </c>
      <c r="D38" s="18">
        <v>38635</v>
      </c>
      <c r="E38" s="18" t="s">
        <v>17</v>
      </c>
      <c r="F38" s="28" t="s">
        <v>16</v>
      </c>
      <c r="G38" s="238">
        <v>34.15</v>
      </c>
      <c r="H38" s="198" t="str">
        <f t="shared" si="1"/>
        <v>II JA</v>
      </c>
    </row>
    <row r="39" spans="1:8" ht="17.25" customHeight="1">
      <c r="A39" s="204" t="s">
        <v>0</v>
      </c>
      <c r="B39" s="16" t="s">
        <v>446</v>
      </c>
      <c r="C39" s="17" t="s">
        <v>445</v>
      </c>
      <c r="D39" s="18">
        <v>39063</v>
      </c>
      <c r="E39" s="18" t="s">
        <v>11</v>
      </c>
      <c r="F39" s="28" t="s">
        <v>13</v>
      </c>
      <c r="G39" s="238">
        <v>36.57</v>
      </c>
      <c r="H39" s="198" t="str">
        <f t="shared" si="1"/>
        <v>III JA</v>
      </c>
    </row>
    <row r="40" spans="1:8" ht="17.25" customHeight="1">
      <c r="A40" s="204" t="s">
        <v>0</v>
      </c>
      <c r="B40" s="16" t="s">
        <v>28</v>
      </c>
      <c r="C40" s="17" t="s">
        <v>27</v>
      </c>
      <c r="D40" s="18">
        <v>38529</v>
      </c>
      <c r="E40" s="18" t="s">
        <v>11</v>
      </c>
      <c r="F40" s="28" t="s">
        <v>10</v>
      </c>
      <c r="G40" s="238">
        <v>38.68</v>
      </c>
      <c r="H40" s="198" t="s">
        <v>162</v>
      </c>
    </row>
    <row r="41" spans="1:8" ht="17.25" customHeight="1">
      <c r="A41" s="204"/>
      <c r="B41" s="16" t="s">
        <v>456</v>
      </c>
      <c r="C41" s="17" t="s">
        <v>455</v>
      </c>
      <c r="D41" s="18">
        <v>38707</v>
      </c>
      <c r="E41" s="18" t="s">
        <v>11</v>
      </c>
      <c r="F41" s="28" t="s">
        <v>323</v>
      </c>
      <c r="G41" s="200" t="s">
        <v>90</v>
      </c>
      <c r="H41" s="198" t="b">
        <f>IF(ISBLANK(G41),"",IF(G41&lt;=25.95,"KSM",IF(G41&lt;=27.35,"I A",IF(G41&lt;=29.24,"II A",IF(G41&lt;=31.74,"III A",IF(G41&lt;=33.74,"I JA",IF(G41&lt;=35.44,"II JA",IF(G41&lt;=36.74,"III JA"))))))))</f>
        <v>0</v>
      </c>
    </row>
    <row r="42" spans="1:8" ht="17.25" customHeight="1">
      <c r="A42" s="204"/>
      <c r="B42" s="16" t="s">
        <v>449</v>
      </c>
      <c r="C42" s="17" t="s">
        <v>448</v>
      </c>
      <c r="D42" s="18">
        <v>38711</v>
      </c>
      <c r="E42" s="18" t="s">
        <v>11</v>
      </c>
      <c r="F42" s="28" t="s">
        <v>267</v>
      </c>
      <c r="G42" s="200" t="s">
        <v>90</v>
      </c>
      <c r="H42" s="198" t="b">
        <f>IF(ISBLANK(G42),"",IF(G42&lt;=25.95,"KSM",IF(G42&lt;=27.35,"I A",IF(G42&lt;=29.24,"II A",IF(G42&lt;=31.74,"III A",IF(G42&lt;=33.74,"I JA",IF(G42&lt;=35.44,"II JA",IF(G42&lt;=36.74,"III JA"))))))))</f>
        <v>0</v>
      </c>
    </row>
    <row r="43" spans="1:8" ht="15">
      <c r="B43" s="264"/>
      <c r="C43" s="264"/>
    </row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5"/>
  <sheetViews>
    <sheetView topLeftCell="A25" zoomScale="110" zoomScaleNormal="110" workbookViewId="0">
      <selection activeCell="G40" sqref="G40"/>
    </sheetView>
  </sheetViews>
  <sheetFormatPr defaultRowHeight="12.75"/>
  <cols>
    <col min="1" max="1" width="5.85546875" style="195" customWidth="1"/>
    <col min="2" max="2" width="10.42578125" style="271" customWidth="1"/>
    <col min="3" max="3" width="17.28515625" style="270" customWidth="1"/>
    <col min="4" max="4" width="11.140625" style="195" customWidth="1"/>
    <col min="5" max="5" width="11.140625" style="197" bestFit="1" customWidth="1"/>
    <col min="6" max="6" width="26.5703125" style="195" customWidth="1"/>
    <col min="7" max="7" width="5.7109375" style="195" customWidth="1"/>
    <col min="8" max="8" width="6.5703125" style="195" customWidth="1"/>
    <col min="9" max="9" width="3.85546875" style="195" customWidth="1"/>
    <col min="10" max="16384" width="9.140625" style="195"/>
  </cols>
  <sheetData>
    <row r="1" spans="1:9" s="9" customFormat="1" ht="18.75">
      <c r="A1" s="21" t="s">
        <v>80</v>
      </c>
      <c r="B1" s="13"/>
      <c r="C1" s="277"/>
      <c r="E1" s="234"/>
    </row>
    <row r="2" spans="1:9" s="9" customFormat="1" ht="15">
      <c r="A2" s="305">
        <v>42819</v>
      </c>
      <c r="B2" s="305"/>
      <c r="C2" s="277"/>
      <c r="E2" s="233" t="s">
        <v>38</v>
      </c>
    </row>
    <row r="3" spans="1:9" s="23" customFormat="1">
      <c r="B3" s="34"/>
      <c r="C3" s="281"/>
      <c r="E3" s="232"/>
    </row>
    <row r="4" spans="1:9" s="9" customFormat="1" ht="18.75">
      <c r="A4" s="14"/>
      <c r="B4" s="210" t="s">
        <v>496</v>
      </c>
      <c r="C4" s="277"/>
      <c r="E4" s="276">
        <v>1</v>
      </c>
      <c r="F4" s="10" t="s">
        <v>265</v>
      </c>
    </row>
    <row r="5" spans="1:9" s="228" customFormat="1">
      <c r="B5" s="280"/>
      <c r="C5" s="231"/>
      <c r="E5" s="197"/>
      <c r="F5" s="230"/>
    </row>
    <row r="6" spans="1:9">
      <c r="A6" s="225" t="s">
        <v>341</v>
      </c>
      <c r="B6" s="227" t="s">
        <v>37</v>
      </c>
      <c r="C6" s="226" t="s">
        <v>36</v>
      </c>
      <c r="D6" s="225" t="s">
        <v>340</v>
      </c>
      <c r="E6" s="225" t="s">
        <v>35</v>
      </c>
      <c r="F6" s="225" t="s">
        <v>34</v>
      </c>
      <c r="G6" s="224" t="s">
        <v>339</v>
      </c>
      <c r="H6" s="222" t="s">
        <v>33</v>
      </c>
    </row>
    <row r="7" spans="1:9" ht="17.25" customHeight="1">
      <c r="A7" s="204" t="s">
        <v>264</v>
      </c>
      <c r="B7" s="15" t="s">
        <v>74</v>
      </c>
      <c r="C7" s="3" t="s">
        <v>73</v>
      </c>
      <c r="D7" s="38" t="s">
        <v>72</v>
      </c>
      <c r="E7" s="39" t="s">
        <v>9</v>
      </c>
      <c r="F7" s="40" t="s">
        <v>64</v>
      </c>
      <c r="G7" s="200">
        <v>32.909999999999997</v>
      </c>
      <c r="H7" s="198" t="s">
        <v>162</v>
      </c>
      <c r="I7" s="279"/>
    </row>
    <row r="8" spans="1:9" ht="17.25" customHeight="1">
      <c r="A8" s="204" t="s">
        <v>261</v>
      </c>
      <c r="B8" s="15" t="s">
        <v>43</v>
      </c>
      <c r="C8" s="3" t="s">
        <v>495</v>
      </c>
      <c r="D8" s="38">
        <v>39119</v>
      </c>
      <c r="E8" s="266" t="s">
        <v>392</v>
      </c>
      <c r="F8" s="273" t="s">
        <v>391</v>
      </c>
      <c r="G8" s="200">
        <v>36.07</v>
      </c>
      <c r="H8" s="198" t="s">
        <v>162</v>
      </c>
    </row>
    <row r="9" spans="1:9" ht="17.25" customHeight="1">
      <c r="A9" s="204" t="s">
        <v>260</v>
      </c>
      <c r="B9" s="2" t="s">
        <v>494</v>
      </c>
      <c r="C9" s="254" t="s">
        <v>493</v>
      </c>
      <c r="D9" s="1">
        <v>38422</v>
      </c>
      <c r="E9" s="39" t="s">
        <v>30</v>
      </c>
      <c r="F9" s="40" t="s">
        <v>29</v>
      </c>
      <c r="G9" s="200">
        <v>34.64</v>
      </c>
      <c r="H9" s="198" t="s">
        <v>162</v>
      </c>
    </row>
    <row r="10" spans="1:9" ht="17.25" customHeight="1">
      <c r="A10" s="204" t="s">
        <v>258</v>
      </c>
      <c r="B10" s="15" t="s">
        <v>358</v>
      </c>
      <c r="C10" s="3" t="s">
        <v>492</v>
      </c>
      <c r="D10" s="38" t="s">
        <v>491</v>
      </c>
      <c r="E10" s="39" t="s">
        <v>62</v>
      </c>
      <c r="F10" s="40" t="s">
        <v>63</v>
      </c>
      <c r="G10" s="200">
        <v>31.26</v>
      </c>
      <c r="H10" s="198" t="s">
        <v>162</v>
      </c>
    </row>
    <row r="11" spans="1:9" s="9" customFormat="1" ht="15">
      <c r="A11" s="14"/>
      <c r="B11" s="278"/>
      <c r="C11" s="277"/>
      <c r="D11" s="304"/>
      <c r="E11" s="276" t="s">
        <v>261</v>
      </c>
      <c r="F11" s="10" t="s">
        <v>265</v>
      </c>
    </row>
    <row r="12" spans="1:9" ht="17.25" customHeight="1">
      <c r="A12" s="204" t="s">
        <v>264</v>
      </c>
      <c r="B12" s="2" t="s">
        <v>490</v>
      </c>
      <c r="C12" s="254" t="s">
        <v>489</v>
      </c>
      <c r="D12" s="1">
        <v>38999</v>
      </c>
      <c r="E12" s="198" t="s">
        <v>11</v>
      </c>
      <c r="F12" s="201" t="s">
        <v>416</v>
      </c>
      <c r="G12" s="200">
        <v>36.049999999999997</v>
      </c>
      <c r="H12" s="198" t="s">
        <v>162</v>
      </c>
    </row>
    <row r="13" spans="1:9" ht="17.25" customHeight="1">
      <c r="A13" s="204" t="s">
        <v>261</v>
      </c>
      <c r="B13" s="2" t="s">
        <v>382</v>
      </c>
      <c r="C13" s="254" t="s">
        <v>381</v>
      </c>
      <c r="D13" s="1">
        <v>38345</v>
      </c>
      <c r="E13" s="18" t="s">
        <v>11</v>
      </c>
      <c r="F13" s="255" t="s">
        <v>13</v>
      </c>
      <c r="G13" s="200">
        <v>38.5</v>
      </c>
      <c r="H13" s="198" t="s">
        <v>162</v>
      </c>
    </row>
    <row r="14" spans="1:9" ht="17.25" customHeight="1">
      <c r="A14" s="204" t="s">
        <v>260</v>
      </c>
      <c r="B14" s="2" t="s">
        <v>400</v>
      </c>
      <c r="C14" s="254" t="s">
        <v>399</v>
      </c>
      <c r="D14" s="1">
        <v>38416</v>
      </c>
      <c r="E14" s="198" t="s">
        <v>17</v>
      </c>
      <c r="F14" s="201" t="s">
        <v>16</v>
      </c>
      <c r="G14" s="200">
        <v>33.299999999999997</v>
      </c>
      <c r="H14" s="198" t="s">
        <v>162</v>
      </c>
    </row>
    <row r="15" spans="1:9" ht="17.25" customHeight="1">
      <c r="A15" s="204" t="s">
        <v>258</v>
      </c>
      <c r="B15" s="2" t="s">
        <v>48</v>
      </c>
      <c r="C15" s="254" t="s">
        <v>488</v>
      </c>
      <c r="D15" s="1">
        <v>38389</v>
      </c>
      <c r="E15" s="198" t="s">
        <v>11</v>
      </c>
      <c r="F15" s="201" t="s">
        <v>487</v>
      </c>
      <c r="G15" s="200">
        <v>29.55</v>
      </c>
      <c r="H15" s="198" t="s">
        <v>546</v>
      </c>
    </row>
    <row r="16" spans="1:9" s="9" customFormat="1" ht="15">
      <c r="A16" s="14"/>
      <c r="B16" s="278"/>
      <c r="C16" s="277"/>
      <c r="D16" s="304"/>
      <c r="E16" s="276" t="s">
        <v>260</v>
      </c>
      <c r="F16" s="10" t="s">
        <v>265</v>
      </c>
    </row>
    <row r="17" spans="1:9" ht="17.25" customHeight="1">
      <c r="A17" s="204" t="s">
        <v>264</v>
      </c>
      <c r="B17" s="2" t="s">
        <v>486</v>
      </c>
      <c r="C17" s="254" t="s">
        <v>485</v>
      </c>
      <c r="D17" s="1" t="s">
        <v>484</v>
      </c>
      <c r="E17" s="198" t="s">
        <v>30</v>
      </c>
      <c r="F17" s="201" t="s">
        <v>29</v>
      </c>
      <c r="G17" s="200">
        <v>33.200000000000003</v>
      </c>
      <c r="H17" s="198" t="s">
        <v>162</v>
      </c>
    </row>
    <row r="18" spans="1:9" ht="17.25" customHeight="1">
      <c r="A18" s="204" t="s">
        <v>261</v>
      </c>
      <c r="B18" s="2" t="s">
        <v>398</v>
      </c>
      <c r="C18" s="254" t="s">
        <v>397</v>
      </c>
      <c r="D18" s="1">
        <v>39126</v>
      </c>
      <c r="E18" s="198" t="s">
        <v>11</v>
      </c>
      <c r="F18" s="201" t="s">
        <v>14</v>
      </c>
      <c r="G18" s="200">
        <v>32.72</v>
      </c>
      <c r="H18" s="198" t="s">
        <v>162</v>
      </c>
    </row>
    <row r="19" spans="1:9" ht="17.25" customHeight="1">
      <c r="A19" s="204" t="s">
        <v>260</v>
      </c>
      <c r="B19" s="16" t="s">
        <v>46</v>
      </c>
      <c r="C19" s="17" t="s">
        <v>483</v>
      </c>
      <c r="D19" s="18">
        <v>38593</v>
      </c>
      <c r="E19" s="18" t="s">
        <v>11</v>
      </c>
      <c r="F19" s="255" t="s">
        <v>416</v>
      </c>
      <c r="G19" s="200" t="s">
        <v>90</v>
      </c>
      <c r="H19" s="198"/>
    </row>
    <row r="20" spans="1:9" ht="17.25" customHeight="1">
      <c r="A20" s="204" t="s">
        <v>258</v>
      </c>
      <c r="B20" s="2" t="s">
        <v>44</v>
      </c>
      <c r="C20" s="254" t="s">
        <v>353</v>
      </c>
      <c r="D20" s="1">
        <v>38374</v>
      </c>
      <c r="E20" s="198" t="s">
        <v>11</v>
      </c>
      <c r="F20" s="201" t="s">
        <v>12</v>
      </c>
      <c r="G20" s="200">
        <v>30.79</v>
      </c>
      <c r="H20" s="198" t="s">
        <v>545</v>
      </c>
    </row>
    <row r="21" spans="1:9" s="9" customFormat="1" ht="15">
      <c r="A21" s="14"/>
      <c r="B21" s="278"/>
      <c r="C21" s="277"/>
      <c r="D21" s="304"/>
      <c r="E21" s="276" t="s">
        <v>258</v>
      </c>
      <c r="F21" s="10" t="s">
        <v>265</v>
      </c>
    </row>
    <row r="22" spans="1:9" ht="17.25" customHeight="1">
      <c r="A22" s="204" t="s">
        <v>264</v>
      </c>
      <c r="B22" s="7"/>
      <c r="C22" s="8"/>
      <c r="D22" s="24"/>
      <c r="E22" s="27"/>
      <c r="F22" s="252"/>
      <c r="G22" s="200"/>
      <c r="H22" s="198" t="str">
        <f>IF(ISBLANK(G22),"",IF(G22&lt;=25.95,"KSM",IF(G22&lt;=27.35,"I A",IF(G22&lt;=29.24,"II A",IF(G22&lt;=31.74,"III A",IF(G22&lt;=33.74,"I JA",IF(G22&lt;=35.44,"II JA",IF(G22&lt;=36.74,"III JA"))))))))</f>
        <v/>
      </c>
    </row>
    <row r="23" spans="1:9" ht="17.25" customHeight="1">
      <c r="A23" s="204" t="s">
        <v>261</v>
      </c>
      <c r="B23" s="16" t="s">
        <v>482</v>
      </c>
      <c r="C23" s="17" t="s">
        <v>481</v>
      </c>
      <c r="D23" s="18">
        <v>39764</v>
      </c>
      <c r="E23" s="18" t="s">
        <v>11</v>
      </c>
      <c r="F23" s="255" t="s">
        <v>416</v>
      </c>
      <c r="G23" s="200">
        <v>37.020000000000003</v>
      </c>
      <c r="H23" s="198" t="s">
        <v>162</v>
      </c>
      <c r="I23" s="279"/>
    </row>
    <row r="24" spans="1:9" ht="17.25" customHeight="1">
      <c r="A24" s="204" t="s">
        <v>260</v>
      </c>
      <c r="B24" s="4" t="s">
        <v>480</v>
      </c>
      <c r="C24" s="5" t="s">
        <v>479</v>
      </c>
      <c r="D24" s="29">
        <v>38872</v>
      </c>
      <c r="E24" s="29" t="s">
        <v>11</v>
      </c>
      <c r="F24" s="255" t="s">
        <v>416</v>
      </c>
      <c r="G24" s="200">
        <v>35.840000000000003</v>
      </c>
      <c r="H24" s="198" t="s">
        <v>162</v>
      </c>
      <c r="I24" s="279"/>
    </row>
    <row r="25" spans="1:9" ht="17.25" customHeight="1">
      <c r="A25" s="204" t="s">
        <v>258</v>
      </c>
      <c r="B25" s="2" t="s">
        <v>478</v>
      </c>
      <c r="C25" s="254" t="s">
        <v>349</v>
      </c>
      <c r="D25" s="1">
        <v>38498</v>
      </c>
      <c r="E25" s="198" t="s">
        <v>11</v>
      </c>
      <c r="F25" s="201" t="s">
        <v>12</v>
      </c>
      <c r="G25" s="200">
        <v>30.98</v>
      </c>
      <c r="H25" s="198" t="s">
        <v>545</v>
      </c>
      <c r="I25" s="279"/>
    </row>
    <row r="26" spans="1:9" s="9" customFormat="1" ht="15">
      <c r="A26" s="14"/>
      <c r="B26" s="278"/>
      <c r="C26" s="277"/>
      <c r="D26" s="304"/>
      <c r="E26" s="276" t="s">
        <v>255</v>
      </c>
      <c r="F26" s="10" t="s">
        <v>265</v>
      </c>
      <c r="I26" s="195"/>
    </row>
    <row r="27" spans="1:9" ht="17.25" customHeight="1">
      <c r="A27" s="204" t="s">
        <v>264</v>
      </c>
      <c r="B27" s="16"/>
      <c r="C27" s="17"/>
      <c r="D27" s="18"/>
      <c r="E27" s="18"/>
      <c r="F27" s="255"/>
      <c r="G27" s="200"/>
      <c r="H27" s="198" t="str">
        <f>IF(ISBLANK(G27),"",IF(G27&lt;=25.95,"KSM",IF(G27&lt;=27.35,"I A",IF(G27&lt;=29.24,"II A",IF(G27&lt;=31.74,"III A",IF(G27&lt;=33.74,"I JA",IF(G27&lt;=35.44,"II JA",IF(G27&lt;=36.74,"III JA"))))))))</f>
        <v/>
      </c>
    </row>
    <row r="28" spans="1:9" ht="17.25" customHeight="1">
      <c r="A28" s="204" t="s">
        <v>261</v>
      </c>
      <c r="B28" s="16" t="s">
        <v>378</v>
      </c>
      <c r="C28" s="17" t="s">
        <v>377</v>
      </c>
      <c r="D28" s="18">
        <v>38148</v>
      </c>
      <c r="E28" s="18" t="s">
        <v>11</v>
      </c>
      <c r="F28" s="255" t="s">
        <v>39</v>
      </c>
      <c r="G28" s="200">
        <v>28.19</v>
      </c>
      <c r="H28" s="198" t="s">
        <v>526</v>
      </c>
      <c r="I28" s="272" t="s">
        <v>0</v>
      </c>
    </row>
    <row r="29" spans="1:9" ht="17.25" customHeight="1">
      <c r="A29" s="204" t="s">
        <v>260</v>
      </c>
      <c r="B29" s="4" t="s">
        <v>352</v>
      </c>
      <c r="C29" s="5" t="s">
        <v>351</v>
      </c>
      <c r="D29" s="29">
        <v>39952</v>
      </c>
      <c r="E29" s="29" t="s">
        <v>11</v>
      </c>
      <c r="F29" s="37" t="s">
        <v>10</v>
      </c>
      <c r="G29" s="200">
        <v>38.369999999999997</v>
      </c>
      <c r="H29" s="198" t="s">
        <v>162</v>
      </c>
      <c r="I29" s="272" t="s">
        <v>0</v>
      </c>
    </row>
    <row r="30" spans="1:9" ht="17.25" customHeight="1">
      <c r="A30" s="204" t="s">
        <v>258</v>
      </c>
      <c r="B30" s="16" t="s">
        <v>43</v>
      </c>
      <c r="C30" s="17" t="s">
        <v>477</v>
      </c>
      <c r="D30" s="18">
        <v>38293</v>
      </c>
      <c r="E30" s="18" t="s">
        <v>11</v>
      </c>
      <c r="F30" s="255" t="s">
        <v>13</v>
      </c>
      <c r="G30" s="200">
        <v>35.85</v>
      </c>
      <c r="H30" s="198" t="s">
        <v>162</v>
      </c>
      <c r="I30" s="272" t="s">
        <v>0</v>
      </c>
    </row>
    <row r="31" spans="1:9" s="9" customFormat="1" ht="15">
      <c r="A31" s="14"/>
      <c r="B31" s="278"/>
      <c r="C31" s="277"/>
      <c r="D31" s="304"/>
      <c r="E31" s="276" t="s">
        <v>252</v>
      </c>
      <c r="F31" s="10" t="s">
        <v>265</v>
      </c>
    </row>
    <row r="32" spans="1:9" ht="17.25" customHeight="1">
      <c r="A32" s="204" t="s">
        <v>264</v>
      </c>
      <c r="B32" s="2"/>
      <c r="C32" s="254"/>
      <c r="D32" s="1"/>
      <c r="E32" s="198"/>
      <c r="F32" s="201"/>
      <c r="G32" s="200"/>
      <c r="H32" s="198"/>
      <c r="I32" s="275"/>
    </row>
    <row r="33" spans="1:9" ht="17.25" customHeight="1">
      <c r="A33" s="204" t="s">
        <v>261</v>
      </c>
      <c r="B33" s="2" t="s">
        <v>46</v>
      </c>
      <c r="C33" s="254" t="s">
        <v>367</v>
      </c>
      <c r="D33" s="1" t="s">
        <v>366</v>
      </c>
      <c r="E33" s="198" t="s">
        <v>278</v>
      </c>
      <c r="F33" s="201" t="s">
        <v>277</v>
      </c>
      <c r="G33" s="200">
        <v>29.34</v>
      </c>
      <c r="H33" s="198" t="str">
        <f>IF(ISBLANK(G33),"",IF(G33&lt;=22.74,"KSM",IF(G33&lt;=23.64,"I A",IF(G33&lt;=24.84,"II A",IF(G33&lt;=26.64,"III A",IF(G33&lt;=28.34,"I JA",IF(G33&lt;=29.84,"II JA",IF(G33&lt;=31.24,"III JA"))))))))</f>
        <v>II JA</v>
      </c>
      <c r="I33" s="274" t="s">
        <v>0</v>
      </c>
    </row>
    <row r="34" spans="1:9" ht="17.25" customHeight="1">
      <c r="A34" s="204" t="s">
        <v>260</v>
      </c>
      <c r="B34" s="2" t="s">
        <v>405</v>
      </c>
      <c r="C34" s="254" t="s">
        <v>404</v>
      </c>
      <c r="D34" s="1">
        <v>39632</v>
      </c>
      <c r="E34" s="198" t="s">
        <v>11</v>
      </c>
      <c r="F34" s="201" t="s">
        <v>10</v>
      </c>
      <c r="G34" s="200">
        <v>34.04</v>
      </c>
      <c r="H34" s="198" t="s">
        <v>162</v>
      </c>
      <c r="I34" s="272" t="s">
        <v>0</v>
      </c>
    </row>
    <row r="35" spans="1:9" ht="17.25" customHeight="1">
      <c r="A35" s="204" t="s">
        <v>258</v>
      </c>
      <c r="B35" s="15" t="s">
        <v>55</v>
      </c>
      <c r="C35" s="3" t="s">
        <v>476</v>
      </c>
      <c r="D35" s="38">
        <v>38150</v>
      </c>
      <c r="E35" s="266" t="s">
        <v>17</v>
      </c>
      <c r="F35" s="273" t="s">
        <v>40</v>
      </c>
      <c r="G35" s="200" t="s">
        <v>90</v>
      </c>
      <c r="H35" s="198"/>
      <c r="I35" s="272" t="s">
        <v>0</v>
      </c>
    </row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60bb M</vt:lpstr>
      <vt:lpstr>60bb B</vt:lpstr>
      <vt:lpstr>60m M</vt:lpstr>
      <vt:lpstr>60m M suv.</vt:lpstr>
      <vt:lpstr>60m B</vt:lpstr>
      <vt:lpstr>60m B suv.</vt:lpstr>
      <vt:lpstr>200m M</vt:lpstr>
      <vt:lpstr>200m M suv.</vt:lpstr>
      <vt:lpstr>200m B</vt:lpstr>
      <vt:lpstr>200m B suv.</vt:lpstr>
      <vt:lpstr>600m M</vt:lpstr>
      <vt:lpstr>600m M suv.</vt:lpstr>
      <vt:lpstr>600m B</vt:lpstr>
      <vt:lpstr>Aukštis M</vt:lpstr>
      <vt:lpstr>Aukštis B</vt:lpstr>
      <vt:lpstr>Tolis M</vt:lpstr>
      <vt:lpstr>Tolis B</vt:lpstr>
      <vt:lpstr>Rutulys M</vt:lpstr>
      <vt:lpstr>Rutulys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Steponas</cp:lastModifiedBy>
  <cp:lastPrinted>2017-03-25T12:01:58Z</cp:lastPrinted>
  <dcterms:created xsi:type="dcterms:W3CDTF">2017-02-05T08:25:18Z</dcterms:created>
  <dcterms:modified xsi:type="dcterms:W3CDTF">2017-03-27T15:31:20Z</dcterms:modified>
</cp:coreProperties>
</file>