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tabRatio="771" activeTab="4"/>
  </bookViews>
  <sheets>
    <sheet name="60M" sheetId="1" r:id="rId1"/>
    <sheet name="60V" sheetId="2" r:id="rId2"/>
    <sheet name="300MV" sheetId="3" r:id="rId3"/>
    <sheet name="600-1000MV" sheetId="4" r:id="rId4"/>
    <sheet name="60bbMV-ėjimas" sheetId="5" r:id="rId5"/>
    <sheet name="AukštisMV" sheetId="6" r:id="rId6"/>
    <sheet name="KartisMV" sheetId="7" r:id="rId7"/>
    <sheet name="TolisM" sheetId="8" r:id="rId8"/>
    <sheet name="TolisV" sheetId="9" r:id="rId9"/>
    <sheet name="RutulysMV" sheetId="10" r:id="rId10"/>
    <sheet name="KamuoliukasMV" sheetId="11" r:id="rId11"/>
    <sheet name="IetisMV" sheetId="12" r:id="rId12"/>
  </sheets>
  <definedNames/>
  <calcPr fullCalcOnLoad="1"/>
</workbook>
</file>

<file path=xl/sharedStrings.xml><?xml version="1.0" encoding="utf-8"?>
<sst xmlns="http://schemas.openxmlformats.org/spreadsheetml/2006/main" count="1182" uniqueCount="380">
  <si>
    <t>Kaunas</t>
  </si>
  <si>
    <t>60 m</t>
  </si>
  <si>
    <t>Mergaitės</t>
  </si>
  <si>
    <t>Vieta</t>
  </si>
  <si>
    <t>Vardas</t>
  </si>
  <si>
    <t>Pavardė</t>
  </si>
  <si>
    <t>Gim.data</t>
  </si>
  <si>
    <t>Treneris</t>
  </si>
  <si>
    <t>Rez.</t>
  </si>
  <si>
    <t>Rez.f.</t>
  </si>
  <si>
    <t>Atsk.</t>
  </si>
  <si>
    <t>1</t>
  </si>
  <si>
    <t>Ugnė</t>
  </si>
  <si>
    <t>3</t>
  </si>
  <si>
    <t>2</t>
  </si>
  <si>
    <t>D.Jankauskaitė,N.Sabaliauskienė</t>
  </si>
  <si>
    <t>4</t>
  </si>
  <si>
    <t>5</t>
  </si>
  <si>
    <t>G.Šerėnienė</t>
  </si>
  <si>
    <t>6</t>
  </si>
  <si>
    <t>7</t>
  </si>
  <si>
    <t>8</t>
  </si>
  <si>
    <t>11</t>
  </si>
  <si>
    <t>12</t>
  </si>
  <si>
    <t>O.Pavilionienė,N.Gedgaudienė</t>
  </si>
  <si>
    <t>13</t>
  </si>
  <si>
    <t>14</t>
  </si>
  <si>
    <t>15</t>
  </si>
  <si>
    <t>16</t>
  </si>
  <si>
    <t>17</t>
  </si>
  <si>
    <t>18</t>
  </si>
  <si>
    <t>19</t>
  </si>
  <si>
    <t>20</t>
  </si>
  <si>
    <t>Kamilė</t>
  </si>
  <si>
    <t>b.k.</t>
  </si>
  <si>
    <t>Kauno vaikų pirmenybės</t>
  </si>
  <si>
    <t>V.L.Maleckiai</t>
  </si>
  <si>
    <t>9</t>
  </si>
  <si>
    <t>10</t>
  </si>
  <si>
    <t>Berniukai</t>
  </si>
  <si>
    <t>R.Sadzevičienė</t>
  </si>
  <si>
    <t>A.Gavelytė</t>
  </si>
  <si>
    <t>600 m</t>
  </si>
  <si>
    <t>1000 m</t>
  </si>
  <si>
    <t>60 mb.b.</t>
  </si>
  <si>
    <t>Šuolis su kartimi</t>
  </si>
  <si>
    <t>100</t>
  </si>
  <si>
    <t>120</t>
  </si>
  <si>
    <t>140</t>
  </si>
  <si>
    <t>Rezult.</t>
  </si>
  <si>
    <t>0</t>
  </si>
  <si>
    <t>x0</t>
  </si>
  <si>
    <t>xxx</t>
  </si>
  <si>
    <t>xx0</t>
  </si>
  <si>
    <t>Rutulio stūmimas</t>
  </si>
  <si>
    <t>3 kg.</t>
  </si>
  <si>
    <t>Bandymai</t>
  </si>
  <si>
    <t>x</t>
  </si>
  <si>
    <t>Šuolis į tolį</t>
  </si>
  <si>
    <t>Šuolis į aukštį</t>
  </si>
  <si>
    <t>105</t>
  </si>
  <si>
    <t>110</t>
  </si>
  <si>
    <t>115</t>
  </si>
  <si>
    <t>125</t>
  </si>
  <si>
    <t>130</t>
  </si>
  <si>
    <t>135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</si>
  <si>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</si>
  <si>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</si>
  <si>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</si>
  <si>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</si>
  <si>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</si>
  <si>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</si>
  <si>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</si>
  <si>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</si>
  <si>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</si>
  <si>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(0,76-7,50)</t>
  </si>
  <si>
    <t>Viltė</t>
  </si>
  <si>
    <t>V.Kazlauskas</t>
  </si>
  <si>
    <t>Nuo atsisp. vietos</t>
  </si>
  <si>
    <t>Gabija</t>
  </si>
  <si>
    <t>Emilija</t>
  </si>
  <si>
    <t>I.Gricevičienė</t>
  </si>
  <si>
    <t>Martyna</t>
  </si>
  <si>
    <t>2 kg.</t>
  </si>
  <si>
    <t>31</t>
  </si>
  <si>
    <t>32</t>
  </si>
  <si>
    <t>L.Andrijauskaitė</t>
  </si>
  <si>
    <t>Danielė</t>
  </si>
  <si>
    <t>Evelina</t>
  </si>
  <si>
    <t>33</t>
  </si>
  <si>
    <t>35</t>
  </si>
  <si>
    <t>36</t>
  </si>
  <si>
    <t>Gabrielė</t>
  </si>
  <si>
    <t>Kajus</t>
  </si>
  <si>
    <t>Benas</t>
  </si>
  <si>
    <t>Dominykas</t>
  </si>
  <si>
    <t>Kristupas</t>
  </si>
  <si>
    <t>R.Ramanauskaitė</t>
  </si>
  <si>
    <t>145</t>
  </si>
  <si>
    <t>Augustė</t>
  </si>
  <si>
    <t>Atėnė</t>
  </si>
  <si>
    <t>Ieva</t>
  </si>
  <si>
    <t>Gustaitė</t>
  </si>
  <si>
    <t>Skaparaitė</t>
  </si>
  <si>
    <t>Liepa</t>
  </si>
  <si>
    <t>Mozerytė</t>
  </si>
  <si>
    <t>Mantas</t>
  </si>
  <si>
    <t>Abramavičius</t>
  </si>
  <si>
    <t>E.Dilys</t>
  </si>
  <si>
    <t>Adomas</t>
  </si>
  <si>
    <t>Pijus</t>
  </si>
  <si>
    <t>Liudavičius</t>
  </si>
  <si>
    <t>Naglis</t>
  </si>
  <si>
    <t>III JA</t>
  </si>
  <si>
    <t>Rugilė</t>
  </si>
  <si>
    <t>Miklyčiūtė</t>
  </si>
  <si>
    <t>Mockus</t>
  </si>
  <si>
    <t>Mykolas</t>
  </si>
  <si>
    <t>Baliukas</t>
  </si>
  <si>
    <t>Elena</t>
  </si>
  <si>
    <t>Mickūnas</t>
  </si>
  <si>
    <t>Šablevičius</t>
  </si>
  <si>
    <t>I JA</t>
  </si>
  <si>
    <t>Paulina</t>
  </si>
  <si>
    <t>Dūda</t>
  </si>
  <si>
    <t>Toma</t>
  </si>
  <si>
    <t>Bukauskaitė</t>
  </si>
  <si>
    <t>Greta</t>
  </si>
  <si>
    <t>Aurėja</t>
  </si>
  <si>
    <t>Beniušytė</t>
  </si>
  <si>
    <t>Andrija</t>
  </si>
  <si>
    <t>Krupovičiūtė</t>
  </si>
  <si>
    <t>Jogailė</t>
  </si>
  <si>
    <t>Gražulytė</t>
  </si>
  <si>
    <t>Adrija</t>
  </si>
  <si>
    <t>30</t>
  </si>
  <si>
    <t>34</t>
  </si>
  <si>
    <t>Vesta</t>
  </si>
  <si>
    <t>Rasa</t>
  </si>
  <si>
    <t>Žukauskaitė</t>
  </si>
  <si>
    <t>Virbalaitė</t>
  </si>
  <si>
    <t>Austėja</t>
  </si>
  <si>
    <t>Levendraitis</t>
  </si>
  <si>
    <t>Adolis</t>
  </si>
  <si>
    <t>Miciulevičius</t>
  </si>
  <si>
    <t>Ridas</t>
  </si>
  <si>
    <t>Dobrovolskis</t>
  </si>
  <si>
    <t>Jarukaitis</t>
  </si>
  <si>
    <t>Irmantas</t>
  </si>
  <si>
    <t>Poška</t>
  </si>
  <si>
    <t>Lukas</t>
  </si>
  <si>
    <t>Baronaitis</t>
  </si>
  <si>
    <t>U.Liubinaitė</t>
  </si>
  <si>
    <t>Patrikas</t>
  </si>
  <si>
    <t>Stabačinskas</t>
  </si>
  <si>
    <t>Einoras</t>
  </si>
  <si>
    <t>Rusnė</t>
  </si>
  <si>
    <t>Faustina</t>
  </si>
  <si>
    <t>Kaniauskaitė</t>
  </si>
  <si>
    <t>Gustė</t>
  </si>
  <si>
    <t>Jokūbas Vėjus</t>
  </si>
  <si>
    <t>Baublys</t>
  </si>
  <si>
    <t>-</t>
  </si>
  <si>
    <t>Maciunskaitė</t>
  </si>
  <si>
    <t>Barauskaitė</t>
  </si>
  <si>
    <t>Henrieta</t>
  </si>
  <si>
    <t>Janušonytė</t>
  </si>
  <si>
    <t>Juravičius</t>
  </si>
  <si>
    <t>Rutkauskas</t>
  </si>
  <si>
    <t>Donatas</t>
  </si>
  <si>
    <t>Tadaravičius</t>
  </si>
  <si>
    <t>Z.Grabauskienė</t>
  </si>
  <si>
    <t>Kristijonas</t>
  </si>
  <si>
    <t>Auksė</t>
  </si>
  <si>
    <t>Vyšniauskaitė</t>
  </si>
  <si>
    <t>Zalatoriūtė</t>
  </si>
  <si>
    <t>Karina</t>
  </si>
  <si>
    <t>Ghukasyan</t>
  </si>
  <si>
    <t>Kristina</t>
  </si>
  <si>
    <t>Toliušytė</t>
  </si>
  <si>
    <t>Gudkovaitė</t>
  </si>
  <si>
    <t>Žuvininkaitė</t>
  </si>
  <si>
    <t>Ribakovaitė</t>
  </si>
  <si>
    <t>Gurskaitė</t>
  </si>
  <si>
    <t>Šustickaitė</t>
  </si>
  <si>
    <t>Petrauskaitė</t>
  </si>
  <si>
    <t>Viktorija</t>
  </si>
  <si>
    <t>Masiulytė</t>
  </si>
  <si>
    <t>Radvilė</t>
  </si>
  <si>
    <t>Aleknaitė</t>
  </si>
  <si>
    <t>Noah</t>
  </si>
  <si>
    <t>Locke</t>
  </si>
  <si>
    <t>Oskaras</t>
  </si>
  <si>
    <t>Šulskis</t>
  </si>
  <si>
    <t>Elvis</t>
  </si>
  <si>
    <t>Overlingas</t>
  </si>
  <si>
    <t>Kasparas</t>
  </si>
  <si>
    <t>Galinis</t>
  </si>
  <si>
    <t>Babušis</t>
  </si>
  <si>
    <t>05-02-28</t>
  </si>
  <si>
    <t>Strelčiūnaitė</t>
  </si>
  <si>
    <t>Linas</t>
  </si>
  <si>
    <t>R.Kančys,L.Kančytė</t>
  </si>
  <si>
    <t>Drebulys</t>
  </si>
  <si>
    <t>Dambrauskaitė</t>
  </si>
  <si>
    <t>Seliūginaitė</t>
  </si>
  <si>
    <t>R.Sadzevičienė,I.Jakubaitytė</t>
  </si>
  <si>
    <t>Ribokovaitė</t>
  </si>
  <si>
    <t>Aurimas</t>
  </si>
  <si>
    <t>Šinkauskas</t>
  </si>
  <si>
    <t>Šlėgeris</t>
  </si>
  <si>
    <t>Sapežinskas</t>
  </si>
  <si>
    <t>Herkus</t>
  </si>
  <si>
    <t>Markevičius</t>
  </si>
  <si>
    <t>V.Kazlauskas, R.Sadzevičienė</t>
  </si>
  <si>
    <t xml:space="preserve">Viltė </t>
  </si>
  <si>
    <t>Vainaitė</t>
  </si>
  <si>
    <t>Adelė</t>
  </si>
  <si>
    <t>Crayton</t>
  </si>
  <si>
    <t>Želvytė</t>
  </si>
  <si>
    <t>Marija</t>
  </si>
  <si>
    <t>Petkutė</t>
  </si>
  <si>
    <t>Luknė</t>
  </si>
  <si>
    <t>Miciulevičiūtė</t>
  </si>
  <si>
    <t>Gvidas</t>
  </si>
  <si>
    <t>Jurevičius</t>
  </si>
  <si>
    <t>Andrius</t>
  </si>
  <si>
    <t>Stanislovaitis</t>
  </si>
  <si>
    <t>X</t>
  </si>
  <si>
    <t>Ignas</t>
  </si>
  <si>
    <t>Galdikas</t>
  </si>
  <si>
    <t>Kaniauskas</t>
  </si>
  <si>
    <t>Kachnevičiūtė</t>
  </si>
  <si>
    <t>Saulė</t>
  </si>
  <si>
    <t>Garmutė</t>
  </si>
  <si>
    <t>R.Vasiliauskas</t>
  </si>
  <si>
    <t>Lenkaitytė</t>
  </si>
  <si>
    <t>L.Andrijauskaitė,M.Vadeikis</t>
  </si>
  <si>
    <t>Čiginskas</t>
  </si>
  <si>
    <t>R.Norkus</t>
  </si>
  <si>
    <t>Rapolas</t>
  </si>
  <si>
    <t>Krikštonaitis</t>
  </si>
  <si>
    <t>M.Vadeikis</t>
  </si>
  <si>
    <t>Ksavera</t>
  </si>
  <si>
    <t>Kochanova</t>
  </si>
  <si>
    <t>Kotryna</t>
  </si>
  <si>
    <t>Visockaitė</t>
  </si>
  <si>
    <t>A.Kazlauskas</t>
  </si>
  <si>
    <t>I.A.Gricevičiai</t>
  </si>
  <si>
    <t>Augustaitytė</t>
  </si>
  <si>
    <t>Austė</t>
  </si>
  <si>
    <t>Bacevičiūtė</t>
  </si>
  <si>
    <t>Perskaudaitė</t>
  </si>
  <si>
    <t>Ausvydė</t>
  </si>
  <si>
    <t>Škulevičiūtė</t>
  </si>
  <si>
    <t>Alina</t>
  </si>
  <si>
    <t>Žalionytė</t>
  </si>
  <si>
    <t>I.Jakubaitytė</t>
  </si>
  <si>
    <t>Gališankaitė</t>
  </si>
  <si>
    <t>Živilė</t>
  </si>
  <si>
    <t>Žutautaitė</t>
  </si>
  <si>
    <t>Ema</t>
  </si>
  <si>
    <t>Kriaučiūnaitė</t>
  </si>
  <si>
    <t>Kriauzaitė</t>
  </si>
  <si>
    <t>Tysliavaitė</t>
  </si>
  <si>
    <t>Simona</t>
  </si>
  <si>
    <t>Remeikaitė</t>
  </si>
  <si>
    <t>Paulikaitė</t>
  </si>
  <si>
    <t>Antanavičiūtė</t>
  </si>
  <si>
    <t>1,32</t>
  </si>
  <si>
    <t>1,42</t>
  </si>
  <si>
    <t>1,52</t>
  </si>
  <si>
    <t>1,62</t>
  </si>
  <si>
    <t>1,72</t>
  </si>
  <si>
    <t>1,82</t>
  </si>
  <si>
    <t>1,92</t>
  </si>
  <si>
    <t>2,02</t>
  </si>
  <si>
    <t>2,12</t>
  </si>
  <si>
    <t>2,22</t>
  </si>
  <si>
    <t>Gustis</t>
  </si>
  <si>
    <t>Stasiukaitis</t>
  </si>
  <si>
    <t>Martas</t>
  </si>
  <si>
    <t>Damažeckas</t>
  </si>
  <si>
    <t>Jonas</t>
  </si>
  <si>
    <t>Venckūnas</t>
  </si>
  <si>
    <t>2008-</t>
  </si>
  <si>
    <t>T.Venckūnas</t>
  </si>
  <si>
    <t>2010-</t>
  </si>
  <si>
    <t>L.Andrijauskaitė, M.Vadeikis</t>
  </si>
  <si>
    <t>Dautartaitė</t>
  </si>
  <si>
    <t>R.Kančys, R.Norkus</t>
  </si>
  <si>
    <t>Danas</t>
  </si>
  <si>
    <t>Spietinys</t>
  </si>
  <si>
    <t>Rakutis</t>
  </si>
  <si>
    <t>Bernardas</t>
  </si>
  <si>
    <t>Gončaras</t>
  </si>
  <si>
    <t>Nikiforovai</t>
  </si>
  <si>
    <t>1-3</t>
  </si>
  <si>
    <t>Vaida</t>
  </si>
  <si>
    <t>Kisieliūtė</t>
  </si>
  <si>
    <t>Taraškevičiūtė</t>
  </si>
  <si>
    <t>Joris</t>
  </si>
  <si>
    <t>Astijus</t>
  </si>
  <si>
    <t>Modestas</t>
  </si>
  <si>
    <t>Glinskas</t>
  </si>
  <si>
    <t>Kamuoliuko metimas</t>
  </si>
  <si>
    <t>300 m</t>
  </si>
  <si>
    <t>Matusevičiūtė</t>
  </si>
  <si>
    <t>Augulytė</t>
  </si>
  <si>
    <t>Klaudija</t>
  </si>
  <si>
    <t>Venskutonytė</t>
  </si>
  <si>
    <t>1:00,30</t>
  </si>
  <si>
    <t>Gytė</t>
  </si>
  <si>
    <t>Sprainytė</t>
  </si>
  <si>
    <t>1:01,24</t>
  </si>
  <si>
    <t>Ulozaitė</t>
  </si>
  <si>
    <t>1:01,26</t>
  </si>
  <si>
    <t>Maksimas</t>
  </si>
  <si>
    <t>Azanovas</t>
  </si>
  <si>
    <t>53,78</t>
  </si>
  <si>
    <t>54,04</t>
  </si>
  <si>
    <t>Justinas</t>
  </si>
  <si>
    <t>Lelešius</t>
  </si>
  <si>
    <t>Rauutis</t>
  </si>
  <si>
    <t>Nedas</t>
  </si>
  <si>
    <t>Garalevičius</t>
  </si>
  <si>
    <t>Martynas</t>
  </si>
  <si>
    <t>Staugaitis</t>
  </si>
  <si>
    <t>A.Starkevičius</t>
  </si>
  <si>
    <t>Nedas Vytas</t>
  </si>
  <si>
    <t>2005-02-16</t>
  </si>
  <si>
    <t>10,02</t>
  </si>
  <si>
    <t>9,89</t>
  </si>
  <si>
    <t>Markauskas</t>
  </si>
  <si>
    <t>Pažėraitė</t>
  </si>
  <si>
    <t>9,00</t>
  </si>
  <si>
    <t>9,04</t>
  </si>
  <si>
    <t>9,42</t>
  </si>
  <si>
    <t>9,41</t>
  </si>
  <si>
    <t>9,47</t>
  </si>
  <si>
    <t>9,56</t>
  </si>
  <si>
    <t>9,29</t>
  </si>
  <si>
    <t>DNS</t>
  </si>
  <si>
    <t>9,66</t>
  </si>
  <si>
    <t>9,68</t>
  </si>
  <si>
    <t>Buckiūnaitė</t>
  </si>
  <si>
    <t>2005-07-13</t>
  </si>
  <si>
    <t>9,91</t>
  </si>
  <si>
    <t>10,05</t>
  </si>
  <si>
    <t>10,07</t>
  </si>
  <si>
    <t>10,17</t>
  </si>
  <si>
    <t>Adriana</t>
  </si>
  <si>
    <t>Bernotaitė</t>
  </si>
  <si>
    <t>2004-07-29</t>
  </si>
  <si>
    <t>10,21</t>
  </si>
  <si>
    <t>10,41</t>
  </si>
  <si>
    <t>Žūtautaitė</t>
  </si>
  <si>
    <t>10,53</t>
  </si>
  <si>
    <t>10,61</t>
  </si>
  <si>
    <t>Mikniūnaitė</t>
  </si>
  <si>
    <t>2007-03-22</t>
  </si>
  <si>
    <t>R.Sadzevičienė,D.Januševičius</t>
  </si>
  <si>
    <t>10,65</t>
  </si>
  <si>
    <t>2005-05-17</t>
  </si>
  <si>
    <t>10,72</t>
  </si>
  <si>
    <t>2006-04-09</t>
  </si>
  <si>
    <t>10,79</t>
  </si>
  <si>
    <t>Neringa</t>
  </si>
  <si>
    <t>Petraitytė</t>
  </si>
  <si>
    <t>2004-11-19</t>
  </si>
  <si>
    <t>R.Kančys,L.Kančytė,L.Andrijauskaitė</t>
  </si>
  <si>
    <t>Mantė</t>
  </si>
  <si>
    <t>Kučinskaitė</t>
  </si>
  <si>
    <t>2004-08-19</t>
  </si>
  <si>
    <t>11,18</t>
  </si>
  <si>
    <t>37</t>
  </si>
  <si>
    <t>Ieties metimas</t>
  </si>
  <si>
    <t>Pajarkovas</t>
  </si>
  <si>
    <t>2017-05-22</t>
  </si>
  <si>
    <t>500 m sp.ėjimas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</si>
</sst>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mmm/yyyy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0"/>
    <numFmt numFmtId="192" formatCode="yy/mm/dd"/>
    <numFmt numFmtId="193" formatCode="0.00000"/>
    <numFmt numFmtId="194" formatCode="[$€-2]\ #,##0.00_);[Red]\([$€-2]\ #,##0.00\)"/>
    <numFmt numFmtId="195" formatCode="m:ss.00"/>
    <numFmt numFmtId="196" formatCode="mm:ss.00"/>
    <numFmt numFmtId="197" formatCode="m:ss.0"/>
  </numFmts>
  <fonts count="51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73" fontId="10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95" fontId="15" fillId="0" borderId="10" xfId="0" applyNumberFormat="1" applyFont="1" applyBorder="1" applyAlignment="1">
      <alignment horizontal="center"/>
    </xf>
    <xf numFmtId="195" fontId="15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173" fontId="10" fillId="0" borderId="12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7" fontId="4" fillId="0" borderId="10" xfId="0" applyNumberFormat="1" applyFont="1" applyBorder="1" applyAlignment="1">
      <alignment horizontal="left"/>
    </xf>
    <xf numFmtId="2" fontId="12" fillId="0" borderId="22" xfId="0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5.140625" style="1" customWidth="1"/>
    <col min="4" max="4" width="10.28125" style="1" customWidth="1"/>
    <col min="5" max="5" width="29.00390625" style="1" customWidth="1"/>
    <col min="6" max="7" width="7.140625" style="1" customWidth="1"/>
    <col min="8" max="8" width="7.140625" style="1" hidden="1" customWidth="1"/>
    <col min="9" max="16384" width="9.140625" style="1" customWidth="1"/>
  </cols>
  <sheetData>
    <row r="1" spans="2:5" ht="18.75">
      <c r="B1" s="2"/>
      <c r="D1" s="2" t="s">
        <v>35</v>
      </c>
      <c r="E1" s="3"/>
    </row>
    <row r="2" spans="1:7" ht="18.75">
      <c r="A2" s="4" t="s">
        <v>0</v>
      </c>
      <c r="B2" s="5"/>
      <c r="D2" s="2"/>
      <c r="F2" s="6"/>
      <c r="G2" s="6" t="s">
        <v>378</v>
      </c>
    </row>
    <row r="3" spans="2:5" s="7" customFormat="1" ht="5.25">
      <c r="B3" s="8"/>
      <c r="E3" s="9"/>
    </row>
    <row r="4" spans="2:8" ht="12.75">
      <c r="B4" s="10" t="s">
        <v>1</v>
      </c>
      <c r="C4" s="4"/>
      <c r="D4" s="10" t="s">
        <v>2</v>
      </c>
      <c r="E4" s="67"/>
      <c r="F4" s="68"/>
      <c r="G4" s="4"/>
      <c r="H4" s="4"/>
    </row>
    <row r="5" spans="2:5" s="7" customFormat="1" ht="5.25">
      <c r="B5" s="8"/>
      <c r="E5" s="9"/>
    </row>
    <row r="6" spans="1:8" ht="12.75">
      <c r="A6" s="11" t="s">
        <v>3</v>
      </c>
      <c r="B6" s="12" t="s">
        <v>4</v>
      </c>
      <c r="C6" s="13" t="s">
        <v>5</v>
      </c>
      <c r="D6" s="11" t="s">
        <v>6</v>
      </c>
      <c r="E6" s="11" t="s">
        <v>7</v>
      </c>
      <c r="F6" s="14" t="s">
        <v>8</v>
      </c>
      <c r="G6" s="14" t="s">
        <v>9</v>
      </c>
      <c r="H6" s="14" t="s">
        <v>10</v>
      </c>
    </row>
    <row r="7" spans="1:8" ht="17.25" customHeight="1">
      <c r="A7" s="15" t="s">
        <v>11</v>
      </c>
      <c r="B7" s="16" t="s">
        <v>127</v>
      </c>
      <c r="C7" s="17" t="s">
        <v>175</v>
      </c>
      <c r="D7" s="18">
        <v>38049</v>
      </c>
      <c r="E7" s="19" t="s">
        <v>24</v>
      </c>
      <c r="F7" s="61">
        <v>8.45</v>
      </c>
      <c r="G7" s="56">
        <v>8.37</v>
      </c>
      <c r="H7" s="55" t="str">
        <f>IF(ISBLANK(F7),"",IF(F7&lt;=7.7,"KSM",IF(F7&lt;=8,"I A",IF(F7&lt;=8.44,"II A",IF(F7&lt;=9.04,"III A",IF(F7&lt;=9.64,"I JA",IF(F7&lt;=10.04,"II JA",IF(F7&lt;=10.34,"III JA"))))))))</f>
        <v>III A</v>
      </c>
    </row>
    <row r="8" spans="1:8" ht="17.25" customHeight="1">
      <c r="A8" s="15" t="s">
        <v>14</v>
      </c>
      <c r="B8" s="16" t="s">
        <v>173</v>
      </c>
      <c r="C8" s="17" t="s">
        <v>174</v>
      </c>
      <c r="D8" s="18">
        <v>38040</v>
      </c>
      <c r="E8" s="19" t="s">
        <v>108</v>
      </c>
      <c r="F8" s="61">
        <v>8.7</v>
      </c>
      <c r="G8" s="56">
        <v>8.61</v>
      </c>
      <c r="H8" s="55" t="str">
        <f>IF(ISBLANK(F8),"",IF(F8&lt;=7.7,"KSM",IF(F8&lt;=8,"I A",IF(F8&lt;=8.44,"II A",IF(F8&lt;=9.04,"III A",IF(F8&lt;=9.64,"I JA",IF(F8&lt;=10.04,"II JA",IF(F8&lt;=10.34,"III JA"))))))))</f>
        <v>III A</v>
      </c>
    </row>
    <row r="9" spans="1:8" ht="17.25" customHeight="1">
      <c r="A9" s="15" t="s">
        <v>13</v>
      </c>
      <c r="B9" s="16" t="s">
        <v>92</v>
      </c>
      <c r="C9" s="17" t="s">
        <v>103</v>
      </c>
      <c r="D9" s="18">
        <v>38254</v>
      </c>
      <c r="E9" s="19" t="s">
        <v>242</v>
      </c>
      <c r="F9" s="62">
        <v>8.94</v>
      </c>
      <c r="G9" s="61">
        <v>8.75</v>
      </c>
      <c r="H9" s="55" t="str">
        <f>IF(ISBLANK(F9),"",IF(F9&lt;=7.7,"KSM",IF(F9&lt;=8,"I A",IF(F9&lt;=8.44,"II A",IF(F9&lt;=9.04,"III A",IF(F9&lt;=9.64,"I JA",IF(F9&lt;=10.04,"II JA",IF(F9&lt;=10.34,"III JA"))))))))</f>
        <v>III A</v>
      </c>
    </row>
    <row r="10" spans="1:8" ht="17.25" customHeight="1">
      <c r="A10" s="15" t="s">
        <v>16</v>
      </c>
      <c r="B10" s="63" t="s">
        <v>80</v>
      </c>
      <c r="C10" s="64" t="s">
        <v>163</v>
      </c>
      <c r="D10" s="65">
        <v>37988</v>
      </c>
      <c r="E10" s="66" t="s">
        <v>248</v>
      </c>
      <c r="F10" s="62" t="s">
        <v>335</v>
      </c>
      <c r="G10" s="56" t="s">
        <v>336</v>
      </c>
      <c r="H10" s="55"/>
    </row>
    <row r="11" spans="1:8" ht="17.25" customHeight="1">
      <c r="A11" s="15" t="s">
        <v>17</v>
      </c>
      <c r="B11" s="63" t="s">
        <v>79</v>
      </c>
      <c r="C11" s="64" t="s">
        <v>307</v>
      </c>
      <c r="D11" s="65">
        <v>38215</v>
      </c>
      <c r="E11" s="66" t="s">
        <v>15</v>
      </c>
      <c r="F11" s="62" t="s">
        <v>337</v>
      </c>
      <c r="G11" s="56" t="s">
        <v>338</v>
      </c>
      <c r="H11" s="55"/>
    </row>
    <row r="12" spans="1:8" ht="17.25" customHeight="1">
      <c r="A12" s="15" t="s">
        <v>19</v>
      </c>
      <c r="B12" s="63" t="s">
        <v>312</v>
      </c>
      <c r="C12" s="64" t="s">
        <v>313</v>
      </c>
      <c r="D12" s="65">
        <v>38096</v>
      </c>
      <c r="E12" s="66" t="s">
        <v>18</v>
      </c>
      <c r="F12" s="62" t="s">
        <v>339</v>
      </c>
      <c r="G12" s="56" t="s">
        <v>340</v>
      </c>
      <c r="H12" s="55"/>
    </row>
    <row r="13" spans="1:8" ht="17.25" customHeight="1">
      <c r="A13" s="15" t="s">
        <v>20</v>
      </c>
      <c r="B13" s="16" t="s">
        <v>178</v>
      </c>
      <c r="C13" s="17" t="s">
        <v>179</v>
      </c>
      <c r="D13" s="18">
        <v>38241</v>
      </c>
      <c r="E13" s="19" t="s">
        <v>24</v>
      </c>
      <c r="F13" s="61">
        <v>9.24</v>
      </c>
      <c r="G13" s="56">
        <v>9.76</v>
      </c>
      <c r="H13" s="55" t="str">
        <f>IF(ISBLANK(F13),"",IF(F13&lt;=7.7,"KSM",IF(F13&lt;=8,"I A",IF(F13&lt;=8.44,"II A",IF(F13&lt;=9.04,"III A",IF(F13&lt;=9.64,"I JA",IF(F13&lt;=10.04,"II JA",IF(F13&lt;=10.34,"III JA"))))))))</f>
        <v>I JA</v>
      </c>
    </row>
    <row r="14" spans="1:8" ht="17.25" customHeight="1">
      <c r="A14" s="15" t="s">
        <v>21</v>
      </c>
      <c r="B14" s="63" t="s">
        <v>250</v>
      </c>
      <c r="C14" s="64" t="s">
        <v>251</v>
      </c>
      <c r="D14" s="65">
        <v>38116</v>
      </c>
      <c r="E14" s="66" t="s">
        <v>248</v>
      </c>
      <c r="F14" s="62" t="s">
        <v>341</v>
      </c>
      <c r="G14" s="56" t="s">
        <v>342</v>
      </c>
      <c r="H14" s="55"/>
    </row>
    <row r="15" spans="1:8" ht="17.25" customHeight="1">
      <c r="A15" s="15" t="s">
        <v>37</v>
      </c>
      <c r="B15" s="63" t="s">
        <v>255</v>
      </c>
      <c r="C15" s="64" t="s">
        <v>256</v>
      </c>
      <c r="D15" s="65">
        <v>38094</v>
      </c>
      <c r="E15" s="66" t="s">
        <v>257</v>
      </c>
      <c r="F15" s="62" t="s">
        <v>339</v>
      </c>
      <c r="G15" s="56"/>
      <c r="H15" s="55"/>
    </row>
    <row r="16" spans="1:8" ht="17.25" customHeight="1">
      <c r="A16" s="15" t="s">
        <v>38</v>
      </c>
      <c r="B16" s="63" t="s">
        <v>137</v>
      </c>
      <c r="C16" s="64" t="s">
        <v>182</v>
      </c>
      <c r="D16" s="65">
        <v>38790</v>
      </c>
      <c r="E16" s="66" t="s">
        <v>24</v>
      </c>
      <c r="F16" s="62">
        <v>9.63</v>
      </c>
      <c r="G16" s="56"/>
      <c r="H16" s="55" t="str">
        <f>IF(ISBLANK(F16),"",IF(F16&lt;=7.7,"KSM",IF(F16&lt;=8,"I A",IF(F16&lt;=8.44,"II A",IF(F16&lt;=9.04,"III A",IF(F16&lt;=9.64,"I JA",IF(F16&lt;=10.04,"II JA",IF(F16&lt;=10.34,"III JA"))))))))</f>
        <v>I JA</v>
      </c>
    </row>
    <row r="17" spans="1:8" ht="17.25" customHeight="1">
      <c r="A17" s="15" t="s">
        <v>22</v>
      </c>
      <c r="B17" s="16" t="s">
        <v>82</v>
      </c>
      <c r="C17" s="17" t="s">
        <v>180</v>
      </c>
      <c r="D17" s="18">
        <v>38151</v>
      </c>
      <c r="E17" s="19" t="s">
        <v>15</v>
      </c>
      <c r="F17" s="62">
        <v>9.65</v>
      </c>
      <c r="G17" s="56"/>
      <c r="H17" s="55" t="str">
        <f>IF(ISBLANK(F17),"",IF(F17&lt;=7.7,"KSM",IF(F17&lt;=8,"I A",IF(F17&lt;=8.44,"II A",IF(F17&lt;=9.04,"III A",IF(F17&lt;=9.64,"I JA",IF(F17&lt;=10.04,"II JA",IF(F17&lt;=10.34,"III JA"))))))))</f>
        <v>II JA</v>
      </c>
    </row>
    <row r="18" spans="1:8" ht="17.25" customHeight="1">
      <c r="A18" s="15" t="s">
        <v>23</v>
      </c>
      <c r="B18" s="63" t="s">
        <v>33</v>
      </c>
      <c r="C18" s="64" t="s">
        <v>252</v>
      </c>
      <c r="D18" s="65">
        <v>38000</v>
      </c>
      <c r="E18" s="66" t="s">
        <v>248</v>
      </c>
      <c r="F18" s="62" t="s">
        <v>343</v>
      </c>
      <c r="G18" s="56"/>
      <c r="H18" s="55"/>
    </row>
    <row r="19" spans="1:8" ht="17.25" customHeight="1">
      <c r="A19" s="15" t="s">
        <v>25</v>
      </c>
      <c r="B19" s="63" t="s">
        <v>79</v>
      </c>
      <c r="C19" s="64" t="s">
        <v>105</v>
      </c>
      <c r="D19" s="65">
        <v>38837</v>
      </c>
      <c r="E19" s="66" t="s">
        <v>24</v>
      </c>
      <c r="F19" s="62" t="s">
        <v>344</v>
      </c>
      <c r="G19" s="56"/>
      <c r="H19" s="55"/>
    </row>
    <row r="20" spans="1:8" ht="17.25" customHeight="1">
      <c r="A20" s="15" t="s">
        <v>26</v>
      </c>
      <c r="B20" s="16" t="s">
        <v>159</v>
      </c>
      <c r="C20" s="17" t="s">
        <v>181</v>
      </c>
      <c r="D20" s="18">
        <v>38286</v>
      </c>
      <c r="E20" s="19" t="s">
        <v>242</v>
      </c>
      <c r="F20" s="62">
        <v>9.69</v>
      </c>
      <c r="G20" s="56"/>
      <c r="H20" s="55" t="str">
        <f>IF(ISBLANK(F20),"",IF(F20&lt;=7.7,"KSM",IF(F20&lt;=8,"I A",IF(F20&lt;=8.44,"II A",IF(F20&lt;=9.04,"III A",IF(F20&lt;=9.64,"I JA",IF(F20&lt;=10.04,"II JA",IF(F20&lt;=10.34,"III JA"))))))))</f>
        <v>II JA</v>
      </c>
    </row>
    <row r="21" spans="1:8" ht="17.25" customHeight="1">
      <c r="A21" s="15" t="s">
        <v>27</v>
      </c>
      <c r="B21" s="16" t="s">
        <v>261</v>
      </c>
      <c r="C21" s="17" t="s">
        <v>262</v>
      </c>
      <c r="D21" s="18">
        <v>38378</v>
      </c>
      <c r="E21" s="66" t="s">
        <v>235</v>
      </c>
      <c r="F21" s="62">
        <v>9.75</v>
      </c>
      <c r="G21" s="56"/>
      <c r="H21" s="55" t="str">
        <f>IF(ISBLANK(F21),"",IF(F21&lt;=7.7,"KSM",IF(F21&lt;=8,"I A",IF(F21&lt;=8.44,"II A",IF(F21&lt;=9.04,"III A",IF(F21&lt;=9.64,"I JA",IF(F21&lt;=10.04,"II JA",IF(F21&lt;=10.34,"III JA"))))))))</f>
        <v>II JA</v>
      </c>
    </row>
    <row r="22" spans="1:8" ht="17.25" customHeight="1">
      <c r="A22" s="15" t="s">
        <v>28</v>
      </c>
      <c r="B22" s="16" t="s">
        <v>12</v>
      </c>
      <c r="C22" s="17" t="s">
        <v>345</v>
      </c>
      <c r="D22" s="18">
        <v>38251</v>
      </c>
      <c r="E22" s="66" t="s">
        <v>235</v>
      </c>
      <c r="F22" s="62">
        <v>9.77</v>
      </c>
      <c r="G22" s="56"/>
      <c r="H22" s="55" t="str">
        <f>IF(ISBLANK(F22),"",IF(F22&lt;=7.7,"KSM",IF(F22&lt;=8,"I A",IF(F22&lt;=8.44,"II A",IF(F22&lt;=9.04,"III A",IF(F22&lt;=9.64,"I JA",IF(F22&lt;=10.04,"II JA",IF(F22&lt;=10.34,"III JA"))))))))</f>
        <v>II JA</v>
      </c>
    </row>
    <row r="23" spans="1:8" ht="17.25" customHeight="1">
      <c r="A23" s="15" t="s">
        <v>29</v>
      </c>
      <c r="B23" s="63" t="s">
        <v>222</v>
      </c>
      <c r="C23" s="64" t="s">
        <v>267</v>
      </c>
      <c r="D23" s="65">
        <v>38633</v>
      </c>
      <c r="E23" s="66" t="s">
        <v>247</v>
      </c>
      <c r="F23" s="62" t="s">
        <v>332</v>
      </c>
      <c r="G23" s="56"/>
      <c r="H23" s="55"/>
    </row>
    <row r="24" spans="1:8" ht="17.25" customHeight="1">
      <c r="A24" s="15" t="s">
        <v>30</v>
      </c>
      <c r="B24" s="63" t="s">
        <v>92</v>
      </c>
      <c r="C24" s="64" t="s">
        <v>308</v>
      </c>
      <c r="D24" s="65" t="s">
        <v>346</v>
      </c>
      <c r="E24" s="74" t="s">
        <v>242</v>
      </c>
      <c r="F24" s="62" t="s">
        <v>347</v>
      </c>
      <c r="G24" s="56"/>
      <c r="H24" s="55"/>
    </row>
    <row r="25" spans="1:8" ht="17.25" customHeight="1">
      <c r="A25" s="15" t="s">
        <v>31</v>
      </c>
      <c r="B25" s="16" t="s">
        <v>186</v>
      </c>
      <c r="C25" s="17" t="s">
        <v>182</v>
      </c>
      <c r="D25" s="18">
        <v>38790</v>
      </c>
      <c r="E25" s="19" t="s">
        <v>24</v>
      </c>
      <c r="F25" s="62">
        <v>9.99</v>
      </c>
      <c r="G25" s="56"/>
      <c r="H25" s="55" t="str">
        <f>IF(ISBLANK(F25),"",IF(F25&lt;=7.7,"KSM",IF(F25&lt;=8,"I A",IF(F25&lt;=8.44,"II A",IF(F25&lt;=9.04,"III A",IF(F25&lt;=9.64,"I JA",IF(F25&lt;=10.04,"II JA",IF(F25&lt;=10.34,"III JA"))))))))</f>
        <v>II JA</v>
      </c>
    </row>
    <row r="26" spans="1:8" ht="17.25" customHeight="1">
      <c r="A26" s="15" t="s">
        <v>32</v>
      </c>
      <c r="B26" s="63" t="s">
        <v>33</v>
      </c>
      <c r="C26" s="64" t="s">
        <v>263</v>
      </c>
      <c r="D26" s="65">
        <v>38444</v>
      </c>
      <c r="E26" s="66" t="s">
        <v>235</v>
      </c>
      <c r="F26" s="62" t="s">
        <v>348</v>
      </c>
      <c r="G26" s="56"/>
      <c r="H26" s="55"/>
    </row>
    <row r="27" spans="1:8" ht="17.25" customHeight="1">
      <c r="A27" s="15" t="s">
        <v>66</v>
      </c>
      <c r="B27" s="63" t="s">
        <v>79</v>
      </c>
      <c r="C27" s="64" t="s">
        <v>258</v>
      </c>
      <c r="D27" s="65">
        <v>38172</v>
      </c>
      <c r="E27" s="66" t="s">
        <v>235</v>
      </c>
      <c r="F27" s="62" t="s">
        <v>349</v>
      </c>
      <c r="G27" s="56"/>
      <c r="H27" s="55"/>
    </row>
    <row r="28" spans="1:8" ht="17.25" customHeight="1">
      <c r="A28" s="15" t="s">
        <v>67</v>
      </c>
      <c r="B28" s="16" t="s">
        <v>104</v>
      </c>
      <c r="C28" s="17" t="s">
        <v>183</v>
      </c>
      <c r="D28" s="18">
        <v>38197</v>
      </c>
      <c r="E28" s="75" t="s">
        <v>242</v>
      </c>
      <c r="F28" s="62">
        <v>10.15</v>
      </c>
      <c r="G28" s="56"/>
      <c r="H28" s="55" t="str">
        <f>IF(ISBLANK(F28),"",IF(F28&lt;=7.7,"KSM",IF(F28&lt;=8,"I A",IF(F28&lt;=8.44,"II A",IF(F28&lt;=9.04,"III A",IF(F28&lt;=9.64,"I JA",IF(F28&lt;=10.04,"II JA",IF(F28&lt;=10.34,"III JA"))))))))</f>
        <v>III JA</v>
      </c>
    </row>
    <row r="29" spans="1:8" ht="17.25" customHeight="1">
      <c r="A29" s="15" t="s">
        <v>68</v>
      </c>
      <c r="B29" s="63" t="s">
        <v>245</v>
      </c>
      <c r="C29" s="64" t="s">
        <v>246</v>
      </c>
      <c r="D29" s="65">
        <v>38678</v>
      </c>
      <c r="E29" s="66" t="s">
        <v>247</v>
      </c>
      <c r="F29" s="62" t="s">
        <v>350</v>
      </c>
      <c r="G29" s="56"/>
      <c r="H29" s="55"/>
    </row>
    <row r="30" spans="1:8" ht="17.25" customHeight="1">
      <c r="A30" s="15" t="s">
        <v>69</v>
      </c>
      <c r="B30" s="63" t="s">
        <v>351</v>
      </c>
      <c r="C30" s="64" t="s">
        <v>352</v>
      </c>
      <c r="D30" s="65" t="s">
        <v>353</v>
      </c>
      <c r="E30" s="66" t="s">
        <v>15</v>
      </c>
      <c r="F30" s="62" t="s">
        <v>354</v>
      </c>
      <c r="G30" s="56"/>
      <c r="H30" s="55"/>
    </row>
    <row r="31" spans="1:8" ht="17.25" customHeight="1">
      <c r="A31" s="15" t="s">
        <v>70</v>
      </c>
      <c r="B31" s="16" t="s">
        <v>79</v>
      </c>
      <c r="C31" s="17" t="s">
        <v>184</v>
      </c>
      <c r="D31" s="18">
        <v>38691</v>
      </c>
      <c r="E31" s="19" t="s">
        <v>24</v>
      </c>
      <c r="F31" s="62">
        <v>10.36</v>
      </c>
      <c r="G31" s="56"/>
      <c r="H31" s="55" t="b">
        <f>IF(ISBLANK(F31),"",IF(F31&lt;=7.7,"KSM",IF(F31&lt;=8,"I A",IF(F31&lt;=8.44,"II A",IF(F31&lt;=9.04,"III A",IF(F31&lt;=9.64,"I JA",IF(F31&lt;=10.04,"II JA",IF(F31&lt;=10.34,"III JA"))))))))</f>
        <v>0</v>
      </c>
    </row>
    <row r="32" spans="1:8" ht="17.25" customHeight="1">
      <c r="A32" s="15" t="s">
        <v>71</v>
      </c>
      <c r="B32" s="63" t="s">
        <v>80</v>
      </c>
      <c r="C32" s="64" t="s">
        <v>315</v>
      </c>
      <c r="D32" s="65">
        <v>38437</v>
      </c>
      <c r="E32" s="66" t="s">
        <v>15</v>
      </c>
      <c r="F32" s="62" t="s">
        <v>355</v>
      </c>
      <c r="G32" s="56"/>
      <c r="H32" s="55"/>
    </row>
    <row r="33" spans="1:8" ht="17.25" customHeight="1">
      <c r="A33" s="15" t="s">
        <v>72</v>
      </c>
      <c r="B33" s="63" t="s">
        <v>259</v>
      </c>
      <c r="C33" s="64" t="s">
        <v>356</v>
      </c>
      <c r="D33" s="65">
        <v>38541</v>
      </c>
      <c r="E33" s="66" t="s">
        <v>235</v>
      </c>
      <c r="F33" s="62" t="s">
        <v>357</v>
      </c>
      <c r="G33" s="56"/>
      <c r="H33" s="55"/>
    </row>
    <row r="34" spans="1:8" ht="17.25" customHeight="1">
      <c r="A34" s="15" t="s">
        <v>73</v>
      </c>
      <c r="B34" s="63" t="s">
        <v>79</v>
      </c>
      <c r="C34" s="64" t="s">
        <v>264</v>
      </c>
      <c r="D34" s="65">
        <v>38385</v>
      </c>
      <c r="E34" s="66" t="s">
        <v>235</v>
      </c>
      <c r="F34" s="62" t="s">
        <v>358</v>
      </c>
      <c r="G34" s="56"/>
      <c r="H34" s="55"/>
    </row>
    <row r="35" spans="1:8" ht="17.25" customHeight="1">
      <c r="A35" s="15" t="s">
        <v>74</v>
      </c>
      <c r="B35" s="63" t="s">
        <v>134</v>
      </c>
      <c r="C35" s="64" t="s">
        <v>359</v>
      </c>
      <c r="D35" s="65" t="s">
        <v>360</v>
      </c>
      <c r="E35" s="66" t="s">
        <v>361</v>
      </c>
      <c r="F35" s="62" t="s">
        <v>362</v>
      </c>
      <c r="G35" s="56"/>
      <c r="H35" s="55"/>
    </row>
    <row r="36" spans="1:8" ht="17.25" customHeight="1">
      <c r="A36" s="15" t="s">
        <v>135</v>
      </c>
      <c r="B36" s="16" t="s">
        <v>33</v>
      </c>
      <c r="C36" s="17" t="s">
        <v>185</v>
      </c>
      <c r="D36" s="18">
        <v>38988</v>
      </c>
      <c r="E36" s="19" t="s">
        <v>40</v>
      </c>
      <c r="F36" s="62">
        <v>10.7</v>
      </c>
      <c r="G36" s="56"/>
      <c r="H36" s="55" t="b">
        <f>IF(ISBLANK(F36),"",IF(F36&lt;=7.7,"KSM",IF(F36&lt;=8,"I A",IF(F36&lt;=8.44,"II A",IF(F36&lt;=9.04,"III A",IF(F36&lt;=9.64,"I JA",IF(F36&lt;=10.04,"II JA",IF(F36&lt;=10.34,"III JA"))))))))</f>
        <v>0</v>
      </c>
    </row>
    <row r="37" spans="1:8" ht="17.25" customHeight="1">
      <c r="A37" s="15" t="s">
        <v>84</v>
      </c>
      <c r="B37" s="63" t="s">
        <v>265</v>
      </c>
      <c r="C37" s="64" t="s">
        <v>266</v>
      </c>
      <c r="D37" s="65" t="s">
        <v>363</v>
      </c>
      <c r="E37" s="66" t="s">
        <v>247</v>
      </c>
      <c r="F37" s="62" t="s">
        <v>364</v>
      </c>
      <c r="G37" s="56"/>
      <c r="H37" s="55"/>
    </row>
    <row r="38" spans="1:8" ht="17.25" customHeight="1">
      <c r="A38" s="15" t="s">
        <v>85</v>
      </c>
      <c r="B38" s="63" t="s">
        <v>298</v>
      </c>
      <c r="C38" s="64" t="s">
        <v>299</v>
      </c>
      <c r="D38" s="65" t="s">
        <v>365</v>
      </c>
      <c r="E38" s="66" t="s">
        <v>18</v>
      </c>
      <c r="F38" s="62" t="s">
        <v>366</v>
      </c>
      <c r="G38" s="56"/>
      <c r="H38" s="55"/>
    </row>
    <row r="39" spans="1:8" ht="17.25" customHeight="1">
      <c r="A39" s="15" t="s">
        <v>89</v>
      </c>
      <c r="B39" s="63" t="s">
        <v>367</v>
      </c>
      <c r="C39" s="64" t="s">
        <v>368</v>
      </c>
      <c r="D39" s="65" t="s">
        <v>369</v>
      </c>
      <c r="E39" s="66" t="s">
        <v>15</v>
      </c>
      <c r="F39" s="62" t="s">
        <v>366</v>
      </c>
      <c r="G39" s="56"/>
      <c r="H39" s="55"/>
    </row>
    <row r="40" spans="1:8" ht="17.25" customHeight="1">
      <c r="A40" s="15" t="s">
        <v>136</v>
      </c>
      <c r="B40" s="63" t="s">
        <v>188</v>
      </c>
      <c r="C40" s="64" t="s">
        <v>187</v>
      </c>
      <c r="D40" s="65">
        <v>39394</v>
      </c>
      <c r="E40" s="66" t="s">
        <v>370</v>
      </c>
      <c r="F40" s="62">
        <v>10.91</v>
      </c>
      <c r="G40" s="56"/>
      <c r="H40" s="55" t="b">
        <f>IF(ISBLANK(F40),"",IF(F40&lt;=7.7,"KSM",IF(F40&lt;=8,"I A",IF(F40&lt;=8.44,"II A",IF(F40&lt;=9.04,"III A",IF(F40&lt;=9.64,"I JA",IF(F40&lt;=10.04,"II JA",IF(F40&lt;=10.34,"III JA"))))))))</f>
        <v>0</v>
      </c>
    </row>
    <row r="41" spans="1:8" ht="17.25" customHeight="1">
      <c r="A41" s="15" t="s">
        <v>90</v>
      </c>
      <c r="B41" s="63" t="s">
        <v>114</v>
      </c>
      <c r="C41" s="64" t="s">
        <v>187</v>
      </c>
      <c r="D41" s="65">
        <v>38861</v>
      </c>
      <c r="E41" s="66" t="s">
        <v>370</v>
      </c>
      <c r="F41" s="62">
        <v>11.04</v>
      </c>
      <c r="G41" s="56"/>
      <c r="H41" s="55" t="b">
        <f>IF(ISBLANK(F41),"",IF(F41&lt;=7.7,"KSM",IF(F41&lt;=8,"I A",IF(F41&lt;=8.44,"II A",IF(F41&lt;=9.04,"III A",IF(F41&lt;=9.64,"I JA",IF(F41&lt;=10.04,"II JA",IF(F41&lt;=10.34,"III JA"))))))))</f>
        <v>0</v>
      </c>
    </row>
    <row r="42" spans="1:8" ht="17.25" customHeight="1">
      <c r="A42" s="15" t="s">
        <v>91</v>
      </c>
      <c r="B42" s="63" t="s">
        <v>371</v>
      </c>
      <c r="C42" s="64" t="s">
        <v>372</v>
      </c>
      <c r="D42" s="65" t="s">
        <v>373</v>
      </c>
      <c r="E42" s="66" t="s">
        <v>15</v>
      </c>
      <c r="F42" s="62" t="s">
        <v>374</v>
      </c>
      <c r="G42" s="56"/>
      <c r="H42" s="55"/>
    </row>
    <row r="43" spans="1:8" ht="17.25" customHeight="1">
      <c r="A43" s="15" t="s">
        <v>375</v>
      </c>
      <c r="B43" s="63" t="s">
        <v>186</v>
      </c>
      <c r="C43" s="64" t="s">
        <v>334</v>
      </c>
      <c r="D43" s="65">
        <v>38489</v>
      </c>
      <c r="E43" s="66" t="s">
        <v>235</v>
      </c>
      <c r="F43" s="62">
        <v>11.44</v>
      </c>
      <c r="G43" s="56"/>
      <c r="H43" s="55" t="b">
        <f>IF(ISBLANK(F43),"",IF(F43&lt;=7.7,"KSM",IF(F43&lt;=8,"I A",IF(F43&lt;=8.44,"II A",IF(F43&lt;=9.04,"III A",IF(F43&lt;=9.64,"I JA",IF(F43&lt;=10.04,"II JA",IF(F43&lt;=10.34,"III JA"))))))))</f>
        <v>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  <col min="13" max="13" width="7.421875" style="0" hidden="1" customWidth="1"/>
  </cols>
  <sheetData>
    <row r="1" spans="1:12" ht="18.75">
      <c r="A1" s="22"/>
      <c r="B1" s="23"/>
      <c r="C1" s="23"/>
      <c r="E1" s="2" t="s">
        <v>35</v>
      </c>
      <c r="F1" s="24"/>
      <c r="G1" s="22"/>
      <c r="H1" s="22"/>
      <c r="I1" s="22"/>
      <c r="J1" s="22"/>
      <c r="K1" s="22"/>
      <c r="L1" s="6"/>
    </row>
    <row r="2" spans="1:12" s="33" customFormat="1" ht="5.25">
      <c r="A2" s="25"/>
      <c r="B2" s="26"/>
      <c r="C2" s="26"/>
      <c r="D2" s="26"/>
      <c r="E2" s="26"/>
      <c r="F2" s="26"/>
      <c r="G2" s="25"/>
      <c r="H2" s="25"/>
      <c r="I2" s="25"/>
      <c r="J2" s="25"/>
      <c r="K2" s="25"/>
      <c r="L2" s="25"/>
    </row>
    <row r="3" spans="1:12" ht="16.5" thickBot="1">
      <c r="A3" s="22"/>
      <c r="B3" s="27" t="s">
        <v>54</v>
      </c>
      <c r="C3" s="23"/>
      <c r="D3" t="s">
        <v>83</v>
      </c>
      <c r="E3" s="28" t="s">
        <v>2</v>
      </c>
      <c r="F3" s="10"/>
      <c r="G3" s="29"/>
      <c r="H3" s="30"/>
      <c r="I3" s="30"/>
      <c r="J3" s="30"/>
      <c r="K3" s="30"/>
      <c r="L3" s="6" t="s">
        <v>378</v>
      </c>
    </row>
    <row r="4" spans="1:12" ht="13.5" thickBot="1">
      <c r="A4" s="25"/>
      <c r="B4" s="31"/>
      <c r="C4" s="26"/>
      <c r="D4" s="26"/>
      <c r="E4" s="26"/>
      <c r="F4" s="43"/>
      <c r="G4" s="44"/>
      <c r="H4" s="44" t="s">
        <v>56</v>
      </c>
      <c r="I4" s="44"/>
      <c r="J4" s="44"/>
      <c r="K4" s="45"/>
      <c r="L4" s="25"/>
    </row>
    <row r="5" spans="1:13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16</v>
      </c>
      <c r="J5" s="47" t="s">
        <v>17</v>
      </c>
      <c r="K5" s="47" t="s">
        <v>19</v>
      </c>
      <c r="L5" s="41" t="s">
        <v>49</v>
      </c>
      <c r="M5" s="14" t="s">
        <v>10</v>
      </c>
    </row>
    <row r="6" spans="1:13" ht="12.75">
      <c r="A6" s="20">
        <v>1</v>
      </c>
      <c r="B6" s="16" t="s">
        <v>82</v>
      </c>
      <c r="C6" s="17" t="s">
        <v>232</v>
      </c>
      <c r="D6" s="18">
        <v>38072</v>
      </c>
      <c r="E6" s="19" t="s">
        <v>36</v>
      </c>
      <c r="F6" s="48">
        <v>10.04</v>
      </c>
      <c r="G6" s="48">
        <v>10.04</v>
      </c>
      <c r="H6" s="48">
        <v>9.65</v>
      </c>
      <c r="I6" s="48">
        <v>9.38</v>
      </c>
      <c r="J6" s="48" t="s">
        <v>228</v>
      </c>
      <c r="K6" s="48" t="s">
        <v>228</v>
      </c>
      <c r="L6" s="49">
        <f>MAX(F6:K6)</f>
        <v>10.04</v>
      </c>
      <c r="M6" s="69" t="s">
        <v>122</v>
      </c>
    </row>
    <row r="7" spans="1:13" ht="12.75">
      <c r="A7" s="20">
        <v>2</v>
      </c>
      <c r="B7" s="16" t="s">
        <v>233</v>
      </c>
      <c r="C7" s="17" t="s">
        <v>234</v>
      </c>
      <c r="D7" s="18">
        <v>38078</v>
      </c>
      <c r="E7" s="19" t="s">
        <v>235</v>
      </c>
      <c r="F7" s="48" t="s">
        <v>228</v>
      </c>
      <c r="G7" s="48">
        <v>9.04</v>
      </c>
      <c r="H7" s="48">
        <v>8.87</v>
      </c>
      <c r="I7" s="48" t="s">
        <v>162</v>
      </c>
      <c r="J7" s="48" t="s">
        <v>162</v>
      </c>
      <c r="K7" s="48" t="s">
        <v>162</v>
      </c>
      <c r="L7" s="49">
        <f>MAX(F7:K7)</f>
        <v>9.04</v>
      </c>
      <c r="M7" s="69"/>
    </row>
    <row r="8" spans="1:13" ht="12.75">
      <c r="A8" s="20">
        <v>3</v>
      </c>
      <c r="B8" s="16" t="s">
        <v>99</v>
      </c>
      <c r="C8" s="17" t="s">
        <v>140</v>
      </c>
      <c r="D8" s="18">
        <v>38979</v>
      </c>
      <c r="E8" s="19" t="s">
        <v>97</v>
      </c>
      <c r="F8" s="48">
        <v>7.02</v>
      </c>
      <c r="G8" s="48">
        <v>6.46</v>
      </c>
      <c r="H8" s="48">
        <v>6.54</v>
      </c>
      <c r="I8" s="48">
        <v>6.28</v>
      </c>
      <c r="J8" s="48">
        <v>6.86</v>
      </c>
      <c r="K8" s="48">
        <v>6.84</v>
      </c>
      <c r="L8" s="49">
        <f>MAX(F8:K8)</f>
        <v>7.02</v>
      </c>
      <c r="M8" s="69" t="s">
        <v>122</v>
      </c>
    </row>
    <row r="9" spans="1:13" ht="12.75">
      <c r="A9" s="20">
        <v>4</v>
      </c>
      <c r="B9" s="16" t="s">
        <v>119</v>
      </c>
      <c r="C9" s="17" t="s">
        <v>236</v>
      </c>
      <c r="D9" s="18">
        <v>38692</v>
      </c>
      <c r="E9" s="19" t="s">
        <v>40</v>
      </c>
      <c r="F9" s="48">
        <v>5.37</v>
      </c>
      <c r="G9" s="48">
        <v>5.6</v>
      </c>
      <c r="H9" s="48">
        <v>5.96</v>
      </c>
      <c r="I9" s="48">
        <v>5.47</v>
      </c>
      <c r="J9" s="48">
        <v>6.2</v>
      </c>
      <c r="K9" s="48">
        <v>6.02</v>
      </c>
      <c r="L9" s="49">
        <f>MAX(F9:K9)</f>
        <v>6.2</v>
      </c>
      <c r="M9" s="69" t="s">
        <v>113</v>
      </c>
    </row>
    <row r="10" spans="1:12" s="33" customFormat="1" ht="5.25">
      <c r="A10" s="25"/>
      <c r="B10" s="26"/>
      <c r="C10" s="26"/>
      <c r="D10" s="26"/>
      <c r="E10" s="26"/>
      <c r="F10" s="26"/>
      <c r="G10" s="25"/>
      <c r="H10" s="25"/>
      <c r="I10" s="25"/>
      <c r="J10" s="25"/>
      <c r="K10" s="25"/>
      <c r="L10" s="25"/>
    </row>
    <row r="11" spans="1:13" ht="16.5" thickBot="1">
      <c r="A11" s="22"/>
      <c r="B11" s="27" t="s">
        <v>54</v>
      </c>
      <c r="C11" s="23"/>
      <c r="D11" t="s">
        <v>55</v>
      </c>
      <c r="E11" s="28" t="s">
        <v>39</v>
      </c>
      <c r="F11" s="10"/>
      <c r="G11" s="29"/>
      <c r="H11" s="30"/>
      <c r="I11" s="30"/>
      <c r="J11" s="30"/>
      <c r="K11" s="30"/>
      <c r="L11" s="30"/>
      <c r="M11" s="6"/>
    </row>
    <row r="12" spans="1:12" ht="13.5" thickBot="1">
      <c r="A12" s="25"/>
      <c r="B12" s="31"/>
      <c r="C12" s="26"/>
      <c r="D12" s="26"/>
      <c r="E12" s="26"/>
      <c r="F12" s="43"/>
      <c r="G12" s="44"/>
      <c r="H12" s="44" t="s">
        <v>56</v>
      </c>
      <c r="I12" s="44"/>
      <c r="J12" s="44"/>
      <c r="K12" s="45"/>
      <c r="L12" s="25"/>
    </row>
    <row r="13" spans="1:13" ht="13.5" thickBot="1">
      <c r="A13" s="34" t="s">
        <v>3</v>
      </c>
      <c r="B13" s="35" t="s">
        <v>4</v>
      </c>
      <c r="C13" s="36" t="s">
        <v>5</v>
      </c>
      <c r="D13" s="37" t="s">
        <v>6</v>
      </c>
      <c r="E13" s="46" t="s">
        <v>7</v>
      </c>
      <c r="F13" s="40" t="s">
        <v>11</v>
      </c>
      <c r="G13" s="40" t="s">
        <v>14</v>
      </c>
      <c r="H13" s="40" t="s">
        <v>13</v>
      </c>
      <c r="I13" s="40" t="s">
        <v>16</v>
      </c>
      <c r="J13" s="40" t="s">
        <v>17</v>
      </c>
      <c r="K13" s="40" t="s">
        <v>19</v>
      </c>
      <c r="L13" s="50" t="s">
        <v>49</v>
      </c>
      <c r="M13" s="14" t="s">
        <v>10</v>
      </c>
    </row>
    <row r="14" spans="1:13" ht="12.75">
      <c r="A14" s="20">
        <v>1</v>
      </c>
      <c r="B14" s="16" t="s">
        <v>208</v>
      </c>
      <c r="C14" s="17" t="s">
        <v>209</v>
      </c>
      <c r="D14" s="18">
        <v>38093</v>
      </c>
      <c r="E14" s="19" t="s">
        <v>36</v>
      </c>
      <c r="F14" s="48">
        <v>11.42</v>
      </c>
      <c r="G14" s="48">
        <v>12.06</v>
      </c>
      <c r="H14" s="48">
        <v>11.77</v>
      </c>
      <c r="I14" s="48">
        <v>10.83</v>
      </c>
      <c r="J14" s="48">
        <v>11.35</v>
      </c>
      <c r="K14" s="48">
        <v>11.78</v>
      </c>
      <c r="L14" s="49">
        <f aca="true" t="shared" si="0" ref="L14:L21">MAX(F14:K14)</f>
        <v>12.06</v>
      </c>
      <c r="M14" s="55" t="str">
        <f>IF(ISBLANK(L14),"",IF(L14&lt;9.5,"",IF(L14&gt;=14.3,"III A",IF(L14&gt;=12.2,"I JA",IF(L14&gt;=10.5,"II JA",IF(L14&gt;=9.5,"III JA"))))))</f>
        <v>II JA</v>
      </c>
    </row>
    <row r="15" spans="1:13" ht="12.75">
      <c r="A15" s="51">
        <v>2</v>
      </c>
      <c r="B15" s="16" t="s">
        <v>172</v>
      </c>
      <c r="C15" s="17" t="s">
        <v>210</v>
      </c>
      <c r="D15" s="18">
        <v>38194</v>
      </c>
      <c r="E15" s="19" t="s">
        <v>36</v>
      </c>
      <c r="F15" s="52">
        <v>10.65</v>
      </c>
      <c r="G15" s="52">
        <v>10.07</v>
      </c>
      <c r="H15" s="52">
        <v>9.91</v>
      </c>
      <c r="I15" s="52">
        <v>11.05</v>
      </c>
      <c r="J15" s="52">
        <v>10.32</v>
      </c>
      <c r="K15" s="52">
        <v>9.94</v>
      </c>
      <c r="L15" s="53">
        <f t="shared" si="0"/>
        <v>11.05</v>
      </c>
      <c r="M15" s="55" t="str">
        <f>IF(ISBLANK(L15),"",IF(L15&lt;9.5,"",IF(L15&gt;=14.3,"III A",IF(L15&gt;=12.2,"I JA",IF(L15&gt;=10.5,"II JA",IF(L15&gt;=9.5,"III JA"))))))</f>
        <v>II JA</v>
      </c>
    </row>
    <row r="16" spans="1:13" ht="12.75">
      <c r="A16" s="20">
        <v>3</v>
      </c>
      <c r="B16" s="16" t="s">
        <v>150</v>
      </c>
      <c r="C16" s="17" t="s">
        <v>211</v>
      </c>
      <c r="D16" s="18">
        <v>38080</v>
      </c>
      <c r="E16" s="19" t="s">
        <v>171</v>
      </c>
      <c r="F16" s="48">
        <v>9.44</v>
      </c>
      <c r="G16" s="48">
        <v>8.63</v>
      </c>
      <c r="H16" s="48">
        <v>8.9</v>
      </c>
      <c r="I16" s="48" t="s">
        <v>228</v>
      </c>
      <c r="J16" s="48">
        <v>8.75</v>
      </c>
      <c r="K16" s="48">
        <v>9.11</v>
      </c>
      <c r="L16" s="49">
        <f t="shared" si="0"/>
        <v>9.44</v>
      </c>
      <c r="M16" s="55"/>
    </row>
    <row r="17" spans="1:13" ht="12.75">
      <c r="A17" s="51">
        <v>4</v>
      </c>
      <c r="B17" s="16" t="s">
        <v>229</v>
      </c>
      <c r="C17" s="17" t="s">
        <v>230</v>
      </c>
      <c r="D17" s="18">
        <v>38273</v>
      </c>
      <c r="E17" s="19" t="s">
        <v>171</v>
      </c>
      <c r="F17" s="48">
        <v>8.65</v>
      </c>
      <c r="G17" s="48">
        <v>8.17</v>
      </c>
      <c r="H17" s="48">
        <v>8.23</v>
      </c>
      <c r="I17" s="48" t="s">
        <v>228</v>
      </c>
      <c r="J17" s="48">
        <v>7.73</v>
      </c>
      <c r="K17" s="48">
        <v>8.2</v>
      </c>
      <c r="L17" s="49">
        <f t="shared" si="0"/>
        <v>8.65</v>
      </c>
      <c r="M17" s="55"/>
    </row>
    <row r="18" spans="1:13" ht="12.75">
      <c r="A18" s="20">
        <v>5</v>
      </c>
      <c r="B18" s="16" t="s">
        <v>212</v>
      </c>
      <c r="C18" s="17" t="s">
        <v>213</v>
      </c>
      <c r="D18" s="18">
        <v>39225</v>
      </c>
      <c r="E18" s="19" t="s">
        <v>97</v>
      </c>
      <c r="F18" s="48">
        <v>7.19</v>
      </c>
      <c r="G18" s="48">
        <v>7.26</v>
      </c>
      <c r="H18" s="48">
        <v>7.32</v>
      </c>
      <c r="I18" s="48">
        <v>7.44</v>
      </c>
      <c r="J18" s="48">
        <v>7.35</v>
      </c>
      <c r="K18" s="48">
        <v>7.53</v>
      </c>
      <c r="L18" s="49">
        <f t="shared" si="0"/>
        <v>7.53</v>
      </c>
      <c r="M18" s="55"/>
    </row>
    <row r="19" spans="1:13" ht="12.75">
      <c r="A19" s="51">
        <v>6</v>
      </c>
      <c r="B19" s="16" t="s">
        <v>94</v>
      </c>
      <c r="C19" s="17" t="s">
        <v>124</v>
      </c>
      <c r="D19" s="18">
        <v>38838</v>
      </c>
      <c r="E19" s="19" t="s">
        <v>97</v>
      </c>
      <c r="F19" s="48">
        <v>6.42</v>
      </c>
      <c r="G19" s="48">
        <v>6.2</v>
      </c>
      <c r="H19" s="48">
        <v>6.39</v>
      </c>
      <c r="I19" s="48">
        <v>6.38</v>
      </c>
      <c r="J19" s="48">
        <v>6.15</v>
      </c>
      <c r="K19" s="48">
        <v>6.55</v>
      </c>
      <c r="L19" s="49">
        <f t="shared" si="0"/>
        <v>6.55</v>
      </c>
      <c r="M19" s="55"/>
    </row>
    <row r="20" spans="1:13" ht="12.75">
      <c r="A20" s="20">
        <v>7</v>
      </c>
      <c r="B20" s="16" t="s">
        <v>172</v>
      </c>
      <c r="C20" s="17" t="s">
        <v>231</v>
      </c>
      <c r="D20" s="18">
        <v>39121</v>
      </c>
      <c r="E20" s="19" t="s">
        <v>40</v>
      </c>
      <c r="F20" s="48">
        <v>5.45</v>
      </c>
      <c r="G20" s="48" t="s">
        <v>228</v>
      </c>
      <c r="H20" s="48">
        <v>4.9</v>
      </c>
      <c r="I20" s="48" t="s">
        <v>228</v>
      </c>
      <c r="J20" s="48">
        <v>4.7</v>
      </c>
      <c r="K20" s="48" t="s">
        <v>228</v>
      </c>
      <c r="L20" s="49">
        <f t="shared" si="0"/>
        <v>5.45</v>
      </c>
      <c r="M20" s="55"/>
    </row>
    <row r="21" spans="1:13" ht="12.75">
      <c r="A21" s="51">
        <v>8</v>
      </c>
      <c r="B21" s="16" t="s">
        <v>169</v>
      </c>
      <c r="C21" s="17" t="s">
        <v>170</v>
      </c>
      <c r="D21" s="18">
        <v>38663</v>
      </c>
      <c r="E21" s="19" t="s">
        <v>40</v>
      </c>
      <c r="F21" s="48">
        <v>4.86</v>
      </c>
      <c r="G21" s="48">
        <v>5.2</v>
      </c>
      <c r="H21" s="48">
        <v>4.98</v>
      </c>
      <c r="I21" s="48">
        <v>4.67</v>
      </c>
      <c r="J21" s="48">
        <v>5.04</v>
      </c>
      <c r="K21" s="48" t="s">
        <v>228</v>
      </c>
      <c r="L21" s="49">
        <f t="shared" si="0"/>
        <v>5.2</v>
      </c>
      <c r="M21" s="55"/>
    </row>
    <row r="23" s="59" customFormat="1" ht="12.75"/>
    <row r="24" s="59" customFormat="1" ht="12.75"/>
    <row r="25" s="59" customFormat="1" ht="12.75"/>
    <row r="26" s="59" customFormat="1" ht="12.75"/>
    <row r="27" s="59" customFormat="1" ht="12.75"/>
    <row r="28" s="59" customFormat="1" ht="12.75"/>
    <row r="29" s="59" customFormat="1" ht="12.75"/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9" width="6.140625" style="0" customWidth="1"/>
    <col min="10" max="10" width="6.57421875" style="0" customWidth="1"/>
    <col min="11" max="11" width="7.421875" style="0" hidden="1" customWidth="1"/>
  </cols>
  <sheetData>
    <row r="1" spans="1:10" ht="18.75">
      <c r="A1" s="22"/>
      <c r="B1" s="23"/>
      <c r="C1" s="23"/>
      <c r="E1" s="2" t="s">
        <v>35</v>
      </c>
      <c r="F1" s="24"/>
      <c r="G1" s="22"/>
      <c r="H1" s="22"/>
      <c r="I1" s="22"/>
      <c r="J1" s="6"/>
    </row>
    <row r="2" spans="1:10" s="33" customFormat="1" ht="5.25">
      <c r="A2" s="25"/>
      <c r="B2" s="26"/>
      <c r="C2" s="26"/>
      <c r="D2" s="26"/>
      <c r="E2" s="26"/>
      <c r="F2" s="26"/>
      <c r="G2" s="25"/>
      <c r="H2" s="25"/>
      <c r="I2" s="25"/>
      <c r="J2" s="25"/>
    </row>
    <row r="3" spans="1:10" ht="16.5" thickBot="1">
      <c r="A3" s="22"/>
      <c r="B3" s="27" t="s">
        <v>305</v>
      </c>
      <c r="C3" s="23"/>
      <c r="E3" s="28" t="s">
        <v>2</v>
      </c>
      <c r="F3" s="10"/>
      <c r="G3" s="30"/>
      <c r="H3" s="30"/>
      <c r="I3" s="30"/>
      <c r="J3" s="6" t="s">
        <v>378</v>
      </c>
    </row>
    <row r="4" spans="1:10" ht="13.5" thickBot="1">
      <c r="A4" s="25"/>
      <c r="B4" s="31"/>
      <c r="C4" s="26"/>
      <c r="D4" s="26"/>
      <c r="E4" s="26"/>
      <c r="F4" s="43"/>
      <c r="G4" s="44"/>
      <c r="H4" s="44"/>
      <c r="I4" s="45"/>
      <c r="J4" s="25"/>
    </row>
    <row r="5" spans="1:11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297</v>
      </c>
      <c r="G5" s="47" t="s">
        <v>16</v>
      </c>
      <c r="H5" s="47" t="s">
        <v>17</v>
      </c>
      <c r="I5" s="47" t="s">
        <v>19</v>
      </c>
      <c r="J5" s="41" t="s">
        <v>49</v>
      </c>
      <c r="K5" s="14" t="s">
        <v>10</v>
      </c>
    </row>
    <row r="6" spans="1:11" ht="12.75">
      <c r="A6" s="20">
        <v>1</v>
      </c>
      <c r="B6" s="16" t="s">
        <v>101</v>
      </c>
      <c r="C6" s="17" t="s">
        <v>296</v>
      </c>
      <c r="D6" s="18">
        <v>38394</v>
      </c>
      <c r="E6" s="19" t="s">
        <v>36</v>
      </c>
      <c r="F6" s="48">
        <v>35.57</v>
      </c>
      <c r="G6" s="48" t="s">
        <v>57</v>
      </c>
      <c r="H6" s="48" t="s">
        <v>57</v>
      </c>
      <c r="I6" s="48" t="s">
        <v>57</v>
      </c>
      <c r="J6" s="49">
        <f aca="true" t="shared" si="0" ref="J6:J12">MAX(F6:I6)</f>
        <v>35.57</v>
      </c>
      <c r="K6" s="69" t="s">
        <v>122</v>
      </c>
    </row>
    <row r="7" spans="1:11" ht="12.75">
      <c r="A7" s="20">
        <v>2</v>
      </c>
      <c r="B7" s="16" t="s">
        <v>125</v>
      </c>
      <c r="C7" s="17" t="s">
        <v>300</v>
      </c>
      <c r="D7" s="18">
        <v>38321</v>
      </c>
      <c r="E7" s="19"/>
      <c r="F7" s="48">
        <v>26.89</v>
      </c>
      <c r="G7" s="48">
        <v>26.36</v>
      </c>
      <c r="H7" s="48">
        <v>28.03</v>
      </c>
      <c r="I7" s="48">
        <v>25.41</v>
      </c>
      <c r="J7" s="49">
        <f t="shared" si="0"/>
        <v>28.03</v>
      </c>
      <c r="K7" s="69"/>
    </row>
    <row r="8" spans="1:11" ht="12.75">
      <c r="A8" s="20">
        <v>3</v>
      </c>
      <c r="B8" s="16" t="s">
        <v>298</v>
      </c>
      <c r="C8" s="17" t="s">
        <v>299</v>
      </c>
      <c r="D8" s="18">
        <v>38816</v>
      </c>
      <c r="E8" s="19" t="s">
        <v>18</v>
      </c>
      <c r="F8" s="48">
        <v>27.82</v>
      </c>
      <c r="G8" s="48" t="s">
        <v>57</v>
      </c>
      <c r="H8" s="48">
        <v>22.91</v>
      </c>
      <c r="I8" s="48">
        <v>21.39</v>
      </c>
      <c r="J8" s="49">
        <f t="shared" si="0"/>
        <v>27.82</v>
      </c>
      <c r="K8" s="69"/>
    </row>
    <row r="9" spans="1:11" ht="12.75">
      <c r="A9" s="20">
        <v>4</v>
      </c>
      <c r="B9" s="16" t="s">
        <v>87</v>
      </c>
      <c r="C9" s="17" t="s">
        <v>102</v>
      </c>
      <c r="D9" s="18">
        <v>38209</v>
      </c>
      <c r="E9" s="19" t="s">
        <v>97</v>
      </c>
      <c r="F9" s="48">
        <v>24.97</v>
      </c>
      <c r="G9" s="48" t="s">
        <v>57</v>
      </c>
      <c r="H9" s="48">
        <v>21.12</v>
      </c>
      <c r="I9" s="48">
        <v>26.32</v>
      </c>
      <c r="J9" s="49">
        <f t="shared" si="0"/>
        <v>26.32</v>
      </c>
      <c r="K9" s="69"/>
    </row>
    <row r="10" spans="1:11" ht="12.75">
      <c r="A10" s="20">
        <v>5</v>
      </c>
      <c r="B10" s="16" t="s">
        <v>99</v>
      </c>
      <c r="C10" s="17" t="s">
        <v>140</v>
      </c>
      <c r="D10" s="18">
        <v>38979</v>
      </c>
      <c r="E10" s="19" t="s">
        <v>97</v>
      </c>
      <c r="F10" s="48">
        <v>20.12</v>
      </c>
      <c r="G10" s="48" t="s">
        <v>162</v>
      </c>
      <c r="H10" s="48">
        <v>19.46</v>
      </c>
      <c r="I10" s="48">
        <v>17.42</v>
      </c>
      <c r="J10" s="49">
        <f t="shared" si="0"/>
        <v>20.12</v>
      </c>
      <c r="K10" s="69" t="s">
        <v>122</v>
      </c>
    </row>
    <row r="11" spans="1:11" ht="12.75">
      <c r="A11" s="20">
        <v>6</v>
      </c>
      <c r="B11" s="16" t="s">
        <v>127</v>
      </c>
      <c r="C11" s="17" t="s">
        <v>189</v>
      </c>
      <c r="D11" s="18">
        <v>40014</v>
      </c>
      <c r="E11" s="19" t="s">
        <v>97</v>
      </c>
      <c r="F11" s="48">
        <v>17.55</v>
      </c>
      <c r="G11" s="48" t="s">
        <v>57</v>
      </c>
      <c r="H11" s="48">
        <v>14.35</v>
      </c>
      <c r="I11" s="48">
        <v>13.2</v>
      </c>
      <c r="J11" s="49">
        <f t="shared" si="0"/>
        <v>17.55</v>
      </c>
      <c r="K11" s="69"/>
    </row>
    <row r="12" spans="1:11" ht="12.75">
      <c r="A12" s="20">
        <v>7</v>
      </c>
      <c r="B12" s="16" t="s">
        <v>217</v>
      </c>
      <c r="C12" s="17" t="s">
        <v>218</v>
      </c>
      <c r="D12" s="18">
        <v>39325</v>
      </c>
      <c r="E12" s="19" t="s">
        <v>97</v>
      </c>
      <c r="F12" s="48">
        <v>14.34</v>
      </c>
      <c r="G12" s="48">
        <v>14.14</v>
      </c>
      <c r="H12" s="48">
        <v>11.2</v>
      </c>
      <c r="I12" s="48">
        <v>10.32</v>
      </c>
      <c r="J12" s="49">
        <f t="shared" si="0"/>
        <v>14.34</v>
      </c>
      <c r="K12" s="69"/>
    </row>
    <row r="13" spans="1:10" s="33" customFormat="1" ht="5.25">
      <c r="A13" s="25"/>
      <c r="B13" s="26"/>
      <c r="C13" s="26"/>
      <c r="D13" s="26"/>
      <c r="E13" s="26"/>
      <c r="F13" s="26"/>
      <c r="G13" s="25"/>
      <c r="H13" s="25"/>
      <c r="I13" s="25"/>
      <c r="J13" s="25"/>
    </row>
    <row r="14" spans="1:11" ht="16.5" thickBot="1">
      <c r="A14" s="22"/>
      <c r="B14" s="27" t="s">
        <v>305</v>
      </c>
      <c r="C14" s="23"/>
      <c r="E14" s="28" t="s">
        <v>39</v>
      </c>
      <c r="F14" s="10"/>
      <c r="G14" s="30"/>
      <c r="H14" s="30"/>
      <c r="I14" s="30"/>
      <c r="J14" s="30"/>
      <c r="K14" s="6"/>
    </row>
    <row r="15" spans="1:10" ht="13.5" thickBot="1">
      <c r="A15" s="25"/>
      <c r="B15" s="31"/>
      <c r="C15" s="26"/>
      <c r="D15" s="26"/>
      <c r="E15" s="26"/>
      <c r="F15" s="43"/>
      <c r="G15" s="44"/>
      <c r="H15" s="44"/>
      <c r="I15" s="45"/>
      <c r="J15" s="25"/>
    </row>
    <row r="16" spans="1:11" ht="13.5" thickBot="1">
      <c r="A16" s="34" t="s">
        <v>3</v>
      </c>
      <c r="B16" s="35" t="s">
        <v>4</v>
      </c>
      <c r="C16" s="36" t="s">
        <v>5</v>
      </c>
      <c r="D16" s="37" t="s">
        <v>6</v>
      </c>
      <c r="E16" s="46" t="s">
        <v>7</v>
      </c>
      <c r="F16" s="40" t="s">
        <v>297</v>
      </c>
      <c r="G16" s="40" t="s">
        <v>16</v>
      </c>
      <c r="H16" s="40" t="s">
        <v>17</v>
      </c>
      <c r="I16" s="40" t="s">
        <v>19</v>
      </c>
      <c r="J16" s="50" t="s">
        <v>49</v>
      </c>
      <c r="K16" s="14" t="s">
        <v>10</v>
      </c>
    </row>
    <row r="17" spans="1:11" ht="12.75">
      <c r="A17" s="20">
        <v>1</v>
      </c>
      <c r="B17" s="16" t="s">
        <v>153</v>
      </c>
      <c r="C17" s="17" t="s">
        <v>154</v>
      </c>
      <c r="D17" s="18">
        <v>38247</v>
      </c>
      <c r="E17" s="19" t="s">
        <v>97</v>
      </c>
      <c r="F17" s="48">
        <v>54.39</v>
      </c>
      <c r="G17" s="48">
        <v>52.77</v>
      </c>
      <c r="H17" s="48">
        <v>50.12</v>
      </c>
      <c r="I17" s="48">
        <v>48.97</v>
      </c>
      <c r="J17" s="49">
        <f aca="true" t="shared" si="1" ref="J17:J24">MAX(F17:I17)</f>
        <v>54.39</v>
      </c>
      <c r="K17" s="55" t="str">
        <f>IF(ISBLANK(J17),"",IF(J17&lt;9.5,"",IF(J17&gt;=14.3,"III A",IF(J17&gt;=12.2,"I JA",IF(J17&gt;=10.5,"II JA",IF(J17&gt;=9.5,"III JA"))))))</f>
        <v>III A</v>
      </c>
    </row>
    <row r="18" spans="1:11" ht="12.75">
      <c r="A18" s="51">
        <v>2</v>
      </c>
      <c r="B18" s="16" t="s">
        <v>302</v>
      </c>
      <c r="C18" s="17" t="s">
        <v>377</v>
      </c>
      <c r="D18" s="18">
        <v>38276</v>
      </c>
      <c r="E18" s="19" t="s">
        <v>97</v>
      </c>
      <c r="F18" s="52">
        <v>46.66</v>
      </c>
      <c r="G18" s="52">
        <v>42.63</v>
      </c>
      <c r="H18" s="52" t="s">
        <v>57</v>
      </c>
      <c r="I18" s="52">
        <v>40.38</v>
      </c>
      <c r="J18" s="53">
        <f t="shared" si="1"/>
        <v>46.66</v>
      </c>
      <c r="K18" s="55"/>
    </row>
    <row r="19" spans="1:11" ht="12.75">
      <c r="A19" s="20">
        <v>3</v>
      </c>
      <c r="B19" s="16" t="s">
        <v>229</v>
      </c>
      <c r="C19" s="17" t="s">
        <v>230</v>
      </c>
      <c r="D19" s="18">
        <v>38273</v>
      </c>
      <c r="E19" s="19" t="s">
        <v>171</v>
      </c>
      <c r="F19" s="48">
        <v>42.65</v>
      </c>
      <c r="G19" s="48">
        <v>40.91</v>
      </c>
      <c r="H19" s="48">
        <v>35.82</v>
      </c>
      <c r="I19" s="48">
        <v>36.43</v>
      </c>
      <c r="J19" s="49">
        <f t="shared" si="1"/>
        <v>42.65</v>
      </c>
      <c r="K19" s="55"/>
    </row>
    <row r="20" spans="1:11" ht="12.75">
      <c r="A20" s="51">
        <v>4</v>
      </c>
      <c r="B20" s="16" t="s">
        <v>303</v>
      </c>
      <c r="C20" s="17" t="s">
        <v>304</v>
      </c>
      <c r="D20" s="18">
        <v>38924</v>
      </c>
      <c r="E20" s="19" t="s">
        <v>36</v>
      </c>
      <c r="F20" s="48">
        <v>36.62</v>
      </c>
      <c r="G20" s="48" t="s">
        <v>57</v>
      </c>
      <c r="H20" s="48">
        <v>40.55</v>
      </c>
      <c r="I20" s="48">
        <v>41.54</v>
      </c>
      <c r="J20" s="49">
        <f t="shared" si="1"/>
        <v>41.54</v>
      </c>
      <c r="K20" s="55" t="str">
        <f>IF(ISBLANK(J20),"",IF(J20&lt;9.5,"",IF(J20&gt;=14.3,"III A",IF(J20&gt;=12.2,"I JA",IF(J20&gt;=10.5,"II JA",IF(J20&gt;=9.5,"III JA"))))))</f>
        <v>III A</v>
      </c>
    </row>
    <row r="21" spans="1:11" ht="12.75">
      <c r="A21" s="20">
        <v>5</v>
      </c>
      <c r="B21" s="16" t="s">
        <v>150</v>
      </c>
      <c r="C21" s="17" t="s">
        <v>211</v>
      </c>
      <c r="D21" s="18">
        <v>38080</v>
      </c>
      <c r="E21" s="19" t="s">
        <v>171</v>
      </c>
      <c r="F21" s="48">
        <v>33.97</v>
      </c>
      <c r="G21" s="48" t="s">
        <v>162</v>
      </c>
      <c r="H21" s="48">
        <v>40.89</v>
      </c>
      <c r="I21" s="48">
        <v>38.25</v>
      </c>
      <c r="J21" s="49">
        <f t="shared" si="1"/>
        <v>40.89</v>
      </c>
      <c r="K21" s="55"/>
    </row>
    <row r="22" spans="1:11" ht="12.75">
      <c r="A22" s="51">
        <v>6</v>
      </c>
      <c r="B22" s="16" t="s">
        <v>279</v>
      </c>
      <c r="C22" s="17" t="s">
        <v>280</v>
      </c>
      <c r="D22" s="18">
        <v>38104</v>
      </c>
      <c r="E22" s="19" t="s">
        <v>40</v>
      </c>
      <c r="F22" s="48">
        <v>32.49</v>
      </c>
      <c r="G22" s="48" t="s">
        <v>162</v>
      </c>
      <c r="H22" s="48">
        <v>35.14</v>
      </c>
      <c r="I22" s="48">
        <v>34.16</v>
      </c>
      <c r="J22" s="49">
        <f t="shared" si="1"/>
        <v>35.14</v>
      </c>
      <c r="K22" s="55"/>
    </row>
    <row r="23" spans="1:11" ht="12.75">
      <c r="A23" s="20">
        <v>7</v>
      </c>
      <c r="B23" s="16" t="s">
        <v>112</v>
      </c>
      <c r="C23" s="17" t="s">
        <v>116</v>
      </c>
      <c r="D23" s="18">
        <v>38682</v>
      </c>
      <c r="E23" s="19" t="s">
        <v>40</v>
      </c>
      <c r="F23" s="48">
        <v>32.17</v>
      </c>
      <c r="G23" s="48" t="s">
        <v>162</v>
      </c>
      <c r="H23" s="48">
        <v>28.74</v>
      </c>
      <c r="I23" s="48">
        <v>32.3</v>
      </c>
      <c r="J23" s="49">
        <f t="shared" si="1"/>
        <v>32.3</v>
      </c>
      <c r="K23" s="55"/>
    </row>
    <row r="24" spans="1:11" ht="12.75">
      <c r="A24" s="51">
        <v>8</v>
      </c>
      <c r="B24" s="16" t="s">
        <v>301</v>
      </c>
      <c r="C24" s="17" t="s">
        <v>213</v>
      </c>
      <c r="D24" s="18">
        <v>39225</v>
      </c>
      <c r="E24" s="19" t="s">
        <v>97</v>
      </c>
      <c r="F24" s="48">
        <v>31.3</v>
      </c>
      <c r="G24" s="48">
        <v>30.47</v>
      </c>
      <c r="H24" s="48">
        <v>28.51</v>
      </c>
      <c r="I24" s="48">
        <v>32.22</v>
      </c>
      <c r="J24" s="49">
        <f t="shared" si="1"/>
        <v>32.22</v>
      </c>
      <c r="K24" s="55"/>
    </row>
    <row r="26" s="59" customFormat="1" ht="12.75"/>
    <row r="27" s="59" customFormat="1" ht="12.75"/>
    <row r="28" s="59" customFormat="1" ht="12.75"/>
    <row r="29" s="59" customFormat="1" ht="12.75"/>
    <row r="30" s="59" customFormat="1" ht="12.75"/>
    <row r="31" s="59" customFormat="1" ht="12.75"/>
    <row r="32" s="59" customFormat="1" ht="12.75"/>
    <row r="33" s="59" customFormat="1" ht="12.75"/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  <col min="13" max="13" width="7.421875" style="0" hidden="1" customWidth="1"/>
  </cols>
  <sheetData>
    <row r="1" spans="1:12" ht="18.75">
      <c r="A1" s="22"/>
      <c r="B1" s="23"/>
      <c r="C1" s="23"/>
      <c r="E1" s="2" t="s">
        <v>35</v>
      </c>
      <c r="F1" s="24"/>
      <c r="G1" s="24"/>
      <c r="H1" s="24"/>
      <c r="I1" s="22"/>
      <c r="J1" s="22"/>
      <c r="K1" s="22"/>
      <c r="L1" s="6"/>
    </row>
    <row r="2" spans="1:12" s="33" customFormat="1" ht="5.25">
      <c r="A2" s="25"/>
      <c r="B2" s="26"/>
      <c r="C2" s="26"/>
      <c r="D2" s="26"/>
      <c r="E2" s="26"/>
      <c r="F2" s="26"/>
      <c r="G2" s="26"/>
      <c r="H2" s="26"/>
      <c r="I2" s="25"/>
      <c r="J2" s="25"/>
      <c r="K2" s="25"/>
      <c r="L2" s="25"/>
    </row>
    <row r="3" spans="1:12" ht="16.5" thickBot="1">
      <c r="A3" s="22"/>
      <c r="B3" s="27" t="s">
        <v>376</v>
      </c>
      <c r="C3" s="23"/>
      <c r="E3" s="28" t="s">
        <v>2</v>
      </c>
      <c r="F3" s="10"/>
      <c r="G3" s="10"/>
      <c r="H3" s="10"/>
      <c r="I3" s="30"/>
      <c r="J3" s="30"/>
      <c r="K3" s="30"/>
      <c r="L3" s="6" t="s">
        <v>378</v>
      </c>
    </row>
    <row r="4" spans="1:12" ht="13.5" thickBot="1">
      <c r="A4" s="25"/>
      <c r="B4" s="31"/>
      <c r="C4" s="26"/>
      <c r="D4" s="26"/>
      <c r="E4" s="26"/>
      <c r="F4" s="43"/>
      <c r="G4" s="44"/>
      <c r="H4" s="44"/>
      <c r="I4" s="44"/>
      <c r="J4" s="44"/>
      <c r="K4" s="45"/>
      <c r="L4" s="25"/>
    </row>
    <row r="5" spans="1:13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16</v>
      </c>
      <c r="J5" s="47" t="s">
        <v>17</v>
      </c>
      <c r="K5" s="47" t="s">
        <v>19</v>
      </c>
      <c r="L5" s="41" t="s">
        <v>49</v>
      </c>
      <c r="M5" s="14" t="s">
        <v>10</v>
      </c>
    </row>
    <row r="6" spans="1:13" ht="12.75">
      <c r="A6" s="20">
        <v>1</v>
      </c>
      <c r="B6" s="16" t="s">
        <v>99</v>
      </c>
      <c r="C6" s="17" t="s">
        <v>140</v>
      </c>
      <c r="D6" s="18">
        <v>38979</v>
      </c>
      <c r="E6" s="19" t="s">
        <v>97</v>
      </c>
      <c r="F6" s="48" t="s">
        <v>57</v>
      </c>
      <c r="G6" s="48" t="s">
        <v>57</v>
      </c>
      <c r="H6" s="48">
        <v>8.32</v>
      </c>
      <c r="I6" s="48" t="s">
        <v>57</v>
      </c>
      <c r="J6" s="48">
        <v>8.54</v>
      </c>
      <c r="K6" s="48">
        <v>10.12</v>
      </c>
      <c r="L6" s="49">
        <f>MAX(F6:K6)</f>
        <v>10.12</v>
      </c>
      <c r="M6" s="69" t="s">
        <v>122</v>
      </c>
    </row>
    <row r="7" spans="1:12" s="33" customFormat="1" ht="5.25">
      <c r="A7" s="25"/>
      <c r="B7" s="26"/>
      <c r="C7" s="26"/>
      <c r="D7" s="26"/>
      <c r="E7" s="26"/>
      <c r="F7" s="26"/>
      <c r="G7" s="26"/>
      <c r="H7" s="26"/>
      <c r="I7" s="25"/>
      <c r="J7" s="25"/>
      <c r="K7" s="25"/>
      <c r="L7" s="25"/>
    </row>
    <row r="8" spans="1:13" ht="16.5" thickBot="1">
      <c r="A8" s="22"/>
      <c r="B8" s="27" t="s">
        <v>376</v>
      </c>
      <c r="C8" s="23"/>
      <c r="E8" s="28" t="s">
        <v>39</v>
      </c>
      <c r="F8" s="10"/>
      <c r="G8" s="10"/>
      <c r="H8" s="10"/>
      <c r="I8" s="30"/>
      <c r="J8" s="30"/>
      <c r="K8" s="30"/>
      <c r="L8" s="30"/>
      <c r="M8" s="6"/>
    </row>
    <row r="9" spans="1:12" ht="13.5" thickBot="1">
      <c r="A9" s="25"/>
      <c r="B9" s="31"/>
      <c r="C9" s="26"/>
      <c r="D9" s="26"/>
      <c r="E9" s="26"/>
      <c r="F9" s="43"/>
      <c r="G9" s="44"/>
      <c r="H9" s="44"/>
      <c r="I9" s="44"/>
      <c r="J9" s="44"/>
      <c r="K9" s="45"/>
      <c r="L9" s="25"/>
    </row>
    <row r="10" spans="1:13" ht="13.5" thickBot="1">
      <c r="A10" s="34" t="s">
        <v>3</v>
      </c>
      <c r="B10" s="35" t="s">
        <v>4</v>
      </c>
      <c r="C10" s="36" t="s">
        <v>5</v>
      </c>
      <c r="D10" s="37" t="s">
        <v>6</v>
      </c>
      <c r="E10" s="46" t="s">
        <v>7</v>
      </c>
      <c r="F10" s="40" t="s">
        <v>11</v>
      </c>
      <c r="G10" s="40" t="s">
        <v>14</v>
      </c>
      <c r="H10" s="40" t="s">
        <v>13</v>
      </c>
      <c r="I10" s="40" t="s">
        <v>16</v>
      </c>
      <c r="J10" s="40" t="s">
        <v>17</v>
      </c>
      <c r="K10" s="40" t="s">
        <v>19</v>
      </c>
      <c r="L10" s="50" t="s">
        <v>49</v>
      </c>
      <c r="M10" s="14" t="s">
        <v>10</v>
      </c>
    </row>
    <row r="11" spans="1:13" ht="12.75">
      <c r="A11" s="20">
        <v>1</v>
      </c>
      <c r="B11" s="16" t="s">
        <v>153</v>
      </c>
      <c r="C11" s="17" t="s">
        <v>154</v>
      </c>
      <c r="D11" s="18">
        <v>38247</v>
      </c>
      <c r="E11" s="19" t="s">
        <v>97</v>
      </c>
      <c r="F11" s="48">
        <v>25.24</v>
      </c>
      <c r="G11" s="48">
        <v>33.6</v>
      </c>
      <c r="H11" s="48">
        <v>30.8</v>
      </c>
      <c r="I11" s="48">
        <v>28.72</v>
      </c>
      <c r="J11" s="48">
        <v>33.24</v>
      </c>
      <c r="K11" s="48">
        <v>35.45</v>
      </c>
      <c r="L11" s="49">
        <f>MAX(F11:K11)</f>
        <v>35.45</v>
      </c>
      <c r="M11" s="55" t="str">
        <f>IF(ISBLANK(L11),"",IF(L11&lt;9.5,"",IF(L11&gt;=14.3,"III A",IF(L11&gt;=12.2,"I JA",IF(L11&gt;=10.5,"II JA",IF(L11&gt;=9.5,"III JA"))))))</f>
        <v>III A</v>
      </c>
    </row>
    <row r="12" spans="1:13" ht="12.75">
      <c r="A12" s="51">
        <v>2</v>
      </c>
      <c r="B12" s="16" t="s">
        <v>302</v>
      </c>
      <c r="C12" s="17" t="s">
        <v>377</v>
      </c>
      <c r="D12" s="18">
        <v>38276</v>
      </c>
      <c r="E12" s="19" t="s">
        <v>97</v>
      </c>
      <c r="F12" s="52">
        <v>25.92</v>
      </c>
      <c r="G12" s="52">
        <v>29.98</v>
      </c>
      <c r="H12" s="52">
        <v>26.48</v>
      </c>
      <c r="I12" s="52">
        <v>27.44</v>
      </c>
      <c r="J12" s="52">
        <v>24.81</v>
      </c>
      <c r="K12" s="52" t="s">
        <v>57</v>
      </c>
      <c r="L12" s="53">
        <f>MAX(F12:K12)</f>
        <v>29.98</v>
      </c>
      <c r="M12" s="55"/>
    </row>
    <row r="13" spans="1:13" ht="12.75">
      <c r="A13" s="20">
        <v>3</v>
      </c>
      <c r="B13" s="16" t="s">
        <v>303</v>
      </c>
      <c r="C13" s="17" t="s">
        <v>304</v>
      </c>
      <c r="D13" s="18">
        <v>38924</v>
      </c>
      <c r="E13" s="19" t="s">
        <v>36</v>
      </c>
      <c r="F13" s="48">
        <v>24.28</v>
      </c>
      <c r="G13" s="48">
        <v>22</v>
      </c>
      <c r="H13" s="48">
        <v>24.96</v>
      </c>
      <c r="I13" s="48" t="s">
        <v>57</v>
      </c>
      <c r="J13" s="48">
        <v>23.88</v>
      </c>
      <c r="K13" s="48">
        <v>24.18</v>
      </c>
      <c r="L13" s="49">
        <f>MAX(F13:K13)</f>
        <v>24.96</v>
      </c>
      <c r="M13" s="55" t="str">
        <f>IF(ISBLANK(L13),"",IF(L13&lt;9.5,"",IF(L13&gt;=14.3,"III A",IF(L13&gt;=12.2,"I JA",IF(L13&gt;=10.5,"II JA",IF(L13&gt;=9.5,"III JA"))))))</f>
        <v>III A</v>
      </c>
    </row>
    <row r="14" spans="1:13" ht="12.75">
      <c r="A14" s="51">
        <v>4</v>
      </c>
      <c r="B14" s="16" t="s">
        <v>301</v>
      </c>
      <c r="C14" s="17" t="s">
        <v>213</v>
      </c>
      <c r="D14" s="18">
        <v>39225</v>
      </c>
      <c r="E14" s="19" t="s">
        <v>97</v>
      </c>
      <c r="F14" s="48">
        <v>10.82</v>
      </c>
      <c r="G14" s="48">
        <v>12.05</v>
      </c>
      <c r="H14" s="48">
        <v>12.88</v>
      </c>
      <c r="I14" s="48">
        <v>13.08</v>
      </c>
      <c r="J14" s="48">
        <v>11.41</v>
      </c>
      <c r="K14" s="48">
        <v>12.84</v>
      </c>
      <c r="L14" s="49">
        <f>MAX(F14:K14)</f>
        <v>13.08</v>
      </c>
      <c r="M14" s="55"/>
    </row>
    <row r="16" s="59" customFormat="1" ht="12.75"/>
    <row r="17" s="59" customFormat="1" ht="12.75"/>
    <row r="18" s="59" customFormat="1" ht="12.75"/>
    <row r="19" s="59" customFormat="1" ht="12.75"/>
    <row r="20" s="59" customFormat="1" ht="12.75"/>
    <row r="21" s="59" customFormat="1" ht="12.75"/>
    <row r="22" s="59" customFormat="1" ht="12.75"/>
    <row r="23" s="59" customFormat="1" ht="12.75"/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7" width="7.140625" style="1" customWidth="1"/>
    <col min="8" max="8" width="7.140625" style="1" hidden="1" customWidth="1"/>
    <col min="9" max="16384" width="9.140625" style="1" customWidth="1"/>
  </cols>
  <sheetData>
    <row r="1" spans="2:5" ht="18.75">
      <c r="B1" s="2"/>
      <c r="D1" s="2" t="s">
        <v>35</v>
      </c>
      <c r="E1" s="3"/>
    </row>
    <row r="2" spans="1:7" ht="18.75">
      <c r="A2" s="4" t="s">
        <v>0</v>
      </c>
      <c r="B2" s="5"/>
      <c r="D2" s="2"/>
      <c r="F2" s="6"/>
      <c r="G2" s="6" t="s">
        <v>378</v>
      </c>
    </row>
    <row r="3" spans="2:5" s="7" customFormat="1" ht="5.25">
      <c r="B3" s="8"/>
      <c r="E3" s="9"/>
    </row>
    <row r="4" spans="2:8" ht="12.75">
      <c r="B4" s="10" t="s">
        <v>1</v>
      </c>
      <c r="C4" s="4"/>
      <c r="D4" s="10" t="s">
        <v>39</v>
      </c>
      <c r="E4" s="6"/>
      <c r="G4" s="4"/>
      <c r="H4" s="4"/>
    </row>
    <row r="5" spans="2:5" s="7" customFormat="1" ht="5.25">
      <c r="B5" s="8"/>
      <c r="E5" s="9"/>
    </row>
    <row r="6" spans="1:8" ht="12.75">
      <c r="A6" s="11" t="s">
        <v>3</v>
      </c>
      <c r="B6" s="12" t="s">
        <v>4</v>
      </c>
      <c r="C6" s="13" t="s">
        <v>5</v>
      </c>
      <c r="D6" s="11" t="s">
        <v>6</v>
      </c>
      <c r="E6" s="11" t="s">
        <v>7</v>
      </c>
      <c r="F6" s="14" t="s">
        <v>8</v>
      </c>
      <c r="G6" s="14" t="s">
        <v>9</v>
      </c>
      <c r="H6" s="14" t="s">
        <v>10</v>
      </c>
    </row>
    <row r="7" spans="1:8" ht="17.25" customHeight="1">
      <c r="A7" s="15" t="s">
        <v>11</v>
      </c>
      <c r="B7" s="16" t="s">
        <v>106</v>
      </c>
      <c r="C7" s="17" t="s">
        <v>107</v>
      </c>
      <c r="D7" s="18">
        <v>38068</v>
      </c>
      <c r="E7" s="19" t="s">
        <v>24</v>
      </c>
      <c r="F7" s="62">
        <v>8.46</v>
      </c>
      <c r="G7" s="61">
        <v>8.47</v>
      </c>
      <c r="H7" s="55"/>
    </row>
    <row r="8" spans="1:8" ht="17.25" customHeight="1">
      <c r="A8" s="15" t="s">
        <v>14</v>
      </c>
      <c r="B8" s="16" t="s">
        <v>96</v>
      </c>
      <c r="C8" s="17" t="s">
        <v>121</v>
      </c>
      <c r="D8" s="18">
        <v>37995</v>
      </c>
      <c r="E8" s="19" t="s">
        <v>15</v>
      </c>
      <c r="F8" s="54">
        <v>8.73</v>
      </c>
      <c r="G8" s="56">
        <v>8.63</v>
      </c>
      <c r="H8" s="69"/>
    </row>
    <row r="9" spans="1:8" ht="17.25" customHeight="1">
      <c r="A9" s="15" t="s">
        <v>13</v>
      </c>
      <c r="B9" s="63" t="s">
        <v>109</v>
      </c>
      <c r="C9" s="64" t="s">
        <v>120</v>
      </c>
      <c r="D9" s="65">
        <v>38195</v>
      </c>
      <c r="E9" s="66" t="s">
        <v>24</v>
      </c>
      <c r="F9" s="62">
        <v>8.81</v>
      </c>
      <c r="G9" s="61">
        <v>8.9</v>
      </c>
      <c r="H9" s="55"/>
    </row>
    <row r="10" spans="1:8" ht="17.25" customHeight="1">
      <c r="A10" s="15" t="s">
        <v>16</v>
      </c>
      <c r="B10" s="16" t="s">
        <v>190</v>
      </c>
      <c r="C10" s="17" t="s">
        <v>191</v>
      </c>
      <c r="D10" s="18">
        <v>38494</v>
      </c>
      <c r="E10" s="19" t="s">
        <v>18</v>
      </c>
      <c r="F10" s="62">
        <v>8.86</v>
      </c>
      <c r="G10" s="61">
        <v>9.02</v>
      </c>
      <c r="H10" s="55"/>
    </row>
    <row r="11" spans="1:8" ht="17.25" customHeight="1">
      <c r="A11" s="15" t="s">
        <v>17</v>
      </c>
      <c r="B11" s="16" t="s">
        <v>192</v>
      </c>
      <c r="C11" s="17" t="s">
        <v>193</v>
      </c>
      <c r="D11" s="18">
        <v>38378</v>
      </c>
      <c r="E11" s="19" t="s">
        <v>15</v>
      </c>
      <c r="F11" s="62">
        <v>9.2</v>
      </c>
      <c r="G11" s="61">
        <v>9.26</v>
      </c>
      <c r="H11" s="55"/>
    </row>
    <row r="12" spans="1:8" ht="17.25" customHeight="1">
      <c r="A12" s="15" t="s">
        <v>19</v>
      </c>
      <c r="B12" s="16" t="s">
        <v>196</v>
      </c>
      <c r="C12" s="17" t="s">
        <v>197</v>
      </c>
      <c r="D12" s="18">
        <v>38449</v>
      </c>
      <c r="E12" s="19" t="s">
        <v>18</v>
      </c>
      <c r="F12" s="62">
        <v>9.24</v>
      </c>
      <c r="G12" s="61">
        <v>9.4</v>
      </c>
      <c r="H12" s="55"/>
    </row>
    <row r="13" spans="1:8" ht="17.25" customHeight="1">
      <c r="A13" s="15" t="s">
        <v>20</v>
      </c>
      <c r="B13" s="63" t="s">
        <v>95</v>
      </c>
      <c r="C13" s="64" t="s">
        <v>147</v>
      </c>
      <c r="D13" s="65">
        <v>38138</v>
      </c>
      <c r="E13" s="19" t="s">
        <v>108</v>
      </c>
      <c r="F13" s="56">
        <v>9.5</v>
      </c>
      <c r="G13" s="56"/>
      <c r="H13" s="55"/>
    </row>
    <row r="14" spans="1:8" ht="17.25" customHeight="1">
      <c r="A14" s="15" t="s">
        <v>21</v>
      </c>
      <c r="B14" s="16" t="s">
        <v>93</v>
      </c>
      <c r="C14" s="17" t="s">
        <v>142</v>
      </c>
      <c r="D14" s="18">
        <v>38408</v>
      </c>
      <c r="E14" s="19" t="s">
        <v>15</v>
      </c>
      <c r="F14" s="62">
        <v>9.59</v>
      </c>
      <c r="G14" s="61"/>
      <c r="H14" s="55"/>
    </row>
    <row r="15" spans="1:8" ht="17.25" customHeight="1">
      <c r="A15" s="15" t="s">
        <v>37</v>
      </c>
      <c r="B15" s="16" t="s">
        <v>106</v>
      </c>
      <c r="C15" s="17" t="s">
        <v>198</v>
      </c>
      <c r="D15" s="18" t="s">
        <v>199</v>
      </c>
      <c r="E15" s="19" t="s">
        <v>108</v>
      </c>
      <c r="F15" s="56">
        <v>9.71</v>
      </c>
      <c r="G15" s="56"/>
      <c r="H15" s="55"/>
    </row>
    <row r="16" spans="1:8" ht="17.25" customHeight="1">
      <c r="A16" s="15" t="s">
        <v>38</v>
      </c>
      <c r="B16" s="16" t="s">
        <v>194</v>
      </c>
      <c r="C16" s="17" t="s">
        <v>195</v>
      </c>
      <c r="D16" s="18">
        <v>38830</v>
      </c>
      <c r="E16" s="19" t="s">
        <v>15</v>
      </c>
      <c r="F16" s="62">
        <v>9.78</v>
      </c>
      <c r="G16" s="61"/>
      <c r="H16" s="55"/>
    </row>
    <row r="17" spans="1:8" ht="17.25" customHeight="1">
      <c r="A17" s="15" t="s">
        <v>22</v>
      </c>
      <c r="B17" s="16" t="s">
        <v>301</v>
      </c>
      <c r="C17" s="17" t="s">
        <v>333</v>
      </c>
      <c r="D17" s="18">
        <v>38235</v>
      </c>
      <c r="E17" s="19" t="s">
        <v>328</v>
      </c>
      <c r="F17" s="56">
        <v>9.82</v>
      </c>
      <c r="G17" s="56"/>
      <c r="H17" s="55"/>
    </row>
    <row r="18" spans="1:8" ht="17.25" customHeight="1">
      <c r="A18" s="15" t="s">
        <v>23</v>
      </c>
      <c r="B18" s="16" t="s">
        <v>321</v>
      </c>
      <c r="C18" s="17" t="s">
        <v>322</v>
      </c>
      <c r="D18" s="18">
        <v>38620</v>
      </c>
      <c r="E18" s="19" t="s">
        <v>18</v>
      </c>
      <c r="F18" s="56">
        <v>9.83</v>
      </c>
      <c r="G18" s="56"/>
      <c r="H18" s="55"/>
    </row>
    <row r="19" spans="1:8" ht="17.25" customHeight="1">
      <c r="A19" s="15" t="s">
        <v>25</v>
      </c>
      <c r="B19" s="16" t="s">
        <v>294</v>
      </c>
      <c r="C19" s="17" t="s">
        <v>295</v>
      </c>
      <c r="D19" s="18">
        <v>38197</v>
      </c>
      <c r="E19" s="19" t="s">
        <v>40</v>
      </c>
      <c r="F19" s="56" t="s">
        <v>332</v>
      </c>
      <c r="G19" s="56"/>
      <c r="H19" s="55"/>
    </row>
    <row r="20" spans="1:8" ht="17.25" customHeight="1">
      <c r="A20" s="15" t="s">
        <v>26</v>
      </c>
      <c r="B20" s="16" t="s">
        <v>329</v>
      </c>
      <c r="C20" s="17" t="s">
        <v>203</v>
      </c>
      <c r="D20" s="18" t="s">
        <v>330</v>
      </c>
      <c r="E20" s="19" t="s">
        <v>202</v>
      </c>
      <c r="F20" s="56" t="s">
        <v>331</v>
      </c>
      <c r="G20" s="56"/>
      <c r="H20" s="55"/>
    </row>
    <row r="21" spans="1:8" ht="17.25" customHeight="1">
      <c r="A21" s="15" t="s">
        <v>27</v>
      </c>
      <c r="B21" s="16" t="s">
        <v>326</v>
      </c>
      <c r="C21" s="17" t="s">
        <v>327</v>
      </c>
      <c r="D21" s="18">
        <v>38441</v>
      </c>
      <c r="E21" s="19" t="s">
        <v>328</v>
      </c>
      <c r="F21" s="56">
        <v>10.05</v>
      </c>
      <c r="G21" s="56"/>
      <c r="H21" s="55"/>
    </row>
    <row r="22" spans="1:8" ht="17.25" customHeight="1">
      <c r="A22" s="15" t="s">
        <v>28</v>
      </c>
      <c r="B22" s="16" t="s">
        <v>94</v>
      </c>
      <c r="C22" s="17" t="s">
        <v>167</v>
      </c>
      <c r="D22" s="18">
        <v>38630</v>
      </c>
      <c r="E22" s="19" t="s">
        <v>108</v>
      </c>
      <c r="F22" s="56">
        <v>10.08</v>
      </c>
      <c r="G22" s="56"/>
      <c r="H22" s="55"/>
    </row>
    <row r="23" spans="1:8" ht="17.25" customHeight="1">
      <c r="A23" s="15" t="s">
        <v>29</v>
      </c>
      <c r="B23" s="16" t="s">
        <v>155</v>
      </c>
      <c r="C23" s="17" t="s">
        <v>151</v>
      </c>
      <c r="D23" s="18">
        <v>39100</v>
      </c>
      <c r="E23" s="19" t="s">
        <v>40</v>
      </c>
      <c r="F23" s="56">
        <v>10.47</v>
      </c>
      <c r="G23" s="56"/>
      <c r="H23" s="55"/>
    </row>
    <row r="24" spans="1:8" ht="17.25" customHeight="1">
      <c r="A24" s="15" t="s">
        <v>30</v>
      </c>
      <c r="B24" s="16" t="s">
        <v>201</v>
      </c>
      <c r="C24" s="17" t="s">
        <v>168</v>
      </c>
      <c r="D24" s="18">
        <v>38528</v>
      </c>
      <c r="E24" s="19" t="s">
        <v>202</v>
      </c>
      <c r="F24" s="56">
        <v>10.47</v>
      </c>
      <c r="G24" s="56"/>
      <c r="H24" s="55"/>
    </row>
    <row r="25" spans="1:8" ht="17.25" customHeight="1">
      <c r="A25" s="15" t="s">
        <v>31</v>
      </c>
      <c r="B25" s="16" t="s">
        <v>324</v>
      </c>
      <c r="C25" s="17" t="s">
        <v>325</v>
      </c>
      <c r="D25" s="18">
        <v>38910</v>
      </c>
      <c r="E25" s="19" t="s">
        <v>18</v>
      </c>
      <c r="F25" s="56">
        <v>10.82</v>
      </c>
      <c r="G25" s="56"/>
      <c r="H25" s="55"/>
    </row>
    <row r="26" spans="1:8" ht="17.25" customHeight="1">
      <c r="A26" s="15" t="s">
        <v>32</v>
      </c>
      <c r="B26" s="16" t="s">
        <v>283</v>
      </c>
      <c r="C26" s="17" t="s">
        <v>323</v>
      </c>
      <c r="D26" s="18">
        <v>38130</v>
      </c>
      <c r="E26" s="19" t="s">
        <v>108</v>
      </c>
      <c r="F26" s="56">
        <v>10.85</v>
      </c>
      <c r="G26" s="56"/>
      <c r="H26" s="5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6" width="7.140625" style="1" customWidth="1"/>
    <col min="7" max="7" width="7.140625" style="1" hidden="1" customWidth="1"/>
    <col min="8" max="16384" width="9.140625" style="1" customWidth="1"/>
  </cols>
  <sheetData>
    <row r="1" spans="1:5" ht="18.75">
      <c r="A1" s="4"/>
      <c r="B1" s="2"/>
      <c r="D1" s="2" t="s">
        <v>35</v>
      </c>
      <c r="E1" s="3"/>
    </row>
    <row r="2" spans="1:6" ht="18.75">
      <c r="A2" s="4" t="s">
        <v>0</v>
      </c>
      <c r="B2" s="5"/>
      <c r="D2" s="2"/>
      <c r="F2" s="6" t="s">
        <v>378</v>
      </c>
    </row>
    <row r="3" spans="2:7" ht="12.75">
      <c r="B3" s="10" t="s">
        <v>306</v>
      </c>
      <c r="C3" s="4"/>
      <c r="D3" s="10" t="s">
        <v>2</v>
      </c>
      <c r="E3" s="6"/>
      <c r="F3" s="4"/>
      <c r="G3" s="4"/>
    </row>
    <row r="4" spans="2:5" s="7" customFormat="1" ht="5.25">
      <c r="B4" s="8"/>
      <c r="E4" s="9"/>
    </row>
    <row r="5" spans="1:7" ht="12.75">
      <c r="A5" s="11" t="s">
        <v>3</v>
      </c>
      <c r="B5" s="12" t="s">
        <v>4</v>
      </c>
      <c r="C5" s="13" t="s">
        <v>5</v>
      </c>
      <c r="D5" s="11" t="s">
        <v>6</v>
      </c>
      <c r="E5" s="11" t="s">
        <v>7</v>
      </c>
      <c r="F5" s="14" t="s">
        <v>8</v>
      </c>
      <c r="G5" s="14" t="s">
        <v>10</v>
      </c>
    </row>
    <row r="6" spans="1:7" ht="17.25" customHeight="1">
      <c r="A6" s="15" t="s">
        <v>11</v>
      </c>
      <c r="B6" s="16" t="s">
        <v>92</v>
      </c>
      <c r="C6" s="17" t="s">
        <v>103</v>
      </c>
      <c r="D6" s="18">
        <v>38254</v>
      </c>
      <c r="E6" s="19" t="s">
        <v>288</v>
      </c>
      <c r="F6" s="56">
        <v>45.8</v>
      </c>
      <c r="G6" s="55"/>
    </row>
    <row r="7" spans="1:7" ht="17.25" customHeight="1">
      <c r="A7" s="15" t="s">
        <v>14</v>
      </c>
      <c r="B7" s="16" t="s">
        <v>176</v>
      </c>
      <c r="C7" s="17" t="s">
        <v>177</v>
      </c>
      <c r="D7" s="18">
        <v>38295</v>
      </c>
      <c r="E7" s="19" t="s">
        <v>288</v>
      </c>
      <c r="F7" s="56">
        <v>49.06</v>
      </c>
      <c r="G7" s="70"/>
    </row>
    <row r="8" spans="1:7" ht="17.25" customHeight="1">
      <c r="A8" s="15" t="s">
        <v>13</v>
      </c>
      <c r="B8" s="63" t="s">
        <v>130</v>
      </c>
      <c r="C8" s="64" t="s">
        <v>131</v>
      </c>
      <c r="D8" s="65">
        <v>39003</v>
      </c>
      <c r="E8" s="66" t="s">
        <v>40</v>
      </c>
      <c r="F8" s="56">
        <v>50.68</v>
      </c>
      <c r="G8" s="55" t="b">
        <f>IF(ISBLANK(F8),"",IF(F8&lt;=25.95,"KSM",IF(F8&lt;=27.35,"I A",IF(F8&lt;=29.24,"II A",IF(F8&lt;=31.74,"III A",IF(F8&lt;=33.74,"I JA",IF(F8&lt;=35.44,"II JA",IF(F8&lt;=36.74,"III JA"))))))))</f>
        <v>0</v>
      </c>
    </row>
    <row r="9" spans="1:7" ht="17.25" customHeight="1">
      <c r="A9" s="15" t="s">
        <v>16</v>
      </c>
      <c r="B9" s="16" t="s">
        <v>76</v>
      </c>
      <c r="C9" s="17" t="s">
        <v>200</v>
      </c>
      <c r="D9" s="18">
        <v>38590</v>
      </c>
      <c r="E9" s="19" t="s">
        <v>81</v>
      </c>
      <c r="F9" s="56">
        <v>53.5</v>
      </c>
      <c r="G9" s="55"/>
    </row>
    <row r="10" spans="1:7" ht="17.25" customHeight="1">
      <c r="A10" s="15" t="s">
        <v>17</v>
      </c>
      <c r="B10" s="16" t="s">
        <v>159</v>
      </c>
      <c r="C10" s="17" t="s">
        <v>181</v>
      </c>
      <c r="D10" s="18">
        <v>38286</v>
      </c>
      <c r="E10" s="19" t="s">
        <v>242</v>
      </c>
      <c r="F10" s="56">
        <v>53.56</v>
      </c>
      <c r="G10" s="55"/>
    </row>
    <row r="11" spans="1:7" ht="17.25" customHeight="1">
      <c r="A11" s="15" t="s">
        <v>19</v>
      </c>
      <c r="B11" s="16" t="s">
        <v>79</v>
      </c>
      <c r="C11" s="17" t="s">
        <v>307</v>
      </c>
      <c r="D11" s="18">
        <v>38215</v>
      </c>
      <c r="E11" s="19" t="s">
        <v>15</v>
      </c>
      <c r="F11" s="56">
        <v>54.46</v>
      </c>
      <c r="G11" s="70"/>
    </row>
    <row r="12" spans="1:7" ht="17.25" customHeight="1">
      <c r="A12" s="15" t="s">
        <v>20</v>
      </c>
      <c r="B12" s="16" t="s">
        <v>132</v>
      </c>
      <c r="C12" s="17" t="s">
        <v>133</v>
      </c>
      <c r="D12" s="18">
        <v>38370</v>
      </c>
      <c r="E12" s="66" t="s">
        <v>248</v>
      </c>
      <c r="F12" s="56">
        <v>54.97</v>
      </c>
      <c r="G12" s="70"/>
    </row>
    <row r="13" spans="1:7" ht="17.25" customHeight="1">
      <c r="A13" s="15" t="s">
        <v>21</v>
      </c>
      <c r="B13" s="16" t="s">
        <v>92</v>
      </c>
      <c r="C13" s="17" t="s">
        <v>308</v>
      </c>
      <c r="D13" s="18">
        <v>38546</v>
      </c>
      <c r="E13" s="19" t="s">
        <v>242</v>
      </c>
      <c r="F13" s="56">
        <v>55.53</v>
      </c>
      <c r="G13" s="70"/>
    </row>
    <row r="14" spans="1:7" ht="17.25" customHeight="1">
      <c r="A14" s="15" t="s">
        <v>37</v>
      </c>
      <c r="B14" s="16" t="s">
        <v>309</v>
      </c>
      <c r="C14" s="17" t="s">
        <v>310</v>
      </c>
      <c r="D14" s="18">
        <v>38716</v>
      </c>
      <c r="E14" s="19" t="s">
        <v>239</v>
      </c>
      <c r="F14" s="56">
        <v>55.71</v>
      </c>
      <c r="G14" s="70"/>
    </row>
    <row r="15" spans="1:7" ht="17.25" customHeight="1">
      <c r="A15" s="15" t="s">
        <v>38</v>
      </c>
      <c r="B15" s="16" t="s">
        <v>79</v>
      </c>
      <c r="C15" s="17" t="s">
        <v>105</v>
      </c>
      <c r="D15" s="18">
        <v>38837</v>
      </c>
      <c r="E15" s="19" t="s">
        <v>24</v>
      </c>
      <c r="F15" s="56">
        <v>56.4</v>
      </c>
      <c r="G15" s="55"/>
    </row>
    <row r="16" spans="1:7" ht="17.25" customHeight="1">
      <c r="A16" s="15" t="s">
        <v>22</v>
      </c>
      <c r="B16" s="16" t="s">
        <v>104</v>
      </c>
      <c r="C16" s="17" t="s">
        <v>183</v>
      </c>
      <c r="D16" s="18">
        <v>38197</v>
      </c>
      <c r="E16" s="19" t="s">
        <v>242</v>
      </c>
      <c r="F16" s="73" t="s">
        <v>311</v>
      </c>
      <c r="G16" s="55"/>
    </row>
    <row r="17" spans="1:7" ht="17.25" customHeight="1">
      <c r="A17" s="15" t="s">
        <v>23</v>
      </c>
      <c r="B17" s="16" t="s">
        <v>312</v>
      </c>
      <c r="C17" s="17" t="s">
        <v>313</v>
      </c>
      <c r="D17" s="18">
        <v>38096</v>
      </c>
      <c r="E17" s="19" t="s">
        <v>18</v>
      </c>
      <c r="F17" s="73" t="s">
        <v>314</v>
      </c>
      <c r="G17" s="70"/>
    </row>
    <row r="18" spans="1:7" ht="17.25" customHeight="1">
      <c r="A18" s="15" t="s">
        <v>25</v>
      </c>
      <c r="B18" s="16" t="s">
        <v>80</v>
      </c>
      <c r="C18" s="17" t="s">
        <v>315</v>
      </c>
      <c r="D18" s="18">
        <v>38437</v>
      </c>
      <c r="E18" s="19" t="s">
        <v>15</v>
      </c>
      <c r="F18" s="73" t="s">
        <v>316</v>
      </c>
      <c r="G18" s="55"/>
    </row>
    <row r="19" spans="2:5" s="7" customFormat="1" ht="5.25">
      <c r="B19" s="8"/>
      <c r="E19" s="9"/>
    </row>
    <row r="20" spans="2:7" ht="12.75">
      <c r="B20" s="10" t="s">
        <v>306</v>
      </c>
      <c r="C20" s="4"/>
      <c r="D20" s="10" t="s">
        <v>39</v>
      </c>
      <c r="E20" s="6"/>
      <c r="F20" s="4"/>
      <c r="G20" s="4"/>
    </row>
    <row r="21" spans="2:5" s="7" customFormat="1" ht="5.25">
      <c r="B21" s="8"/>
      <c r="E21" s="9"/>
    </row>
    <row r="22" spans="1:7" ht="12.75">
      <c r="A22" s="11" t="s">
        <v>3</v>
      </c>
      <c r="B22" s="12" t="s">
        <v>4</v>
      </c>
      <c r="C22" s="13" t="s">
        <v>5</v>
      </c>
      <c r="D22" s="11" t="s">
        <v>6</v>
      </c>
      <c r="E22" s="11" t="s">
        <v>7</v>
      </c>
      <c r="F22" s="14" t="s">
        <v>8</v>
      </c>
      <c r="G22" s="14" t="s">
        <v>10</v>
      </c>
    </row>
    <row r="23" spans="1:7" ht="17.25" customHeight="1">
      <c r="A23" s="15" t="s">
        <v>11</v>
      </c>
      <c r="B23" s="16" t="s">
        <v>317</v>
      </c>
      <c r="C23" s="17" t="s">
        <v>318</v>
      </c>
      <c r="D23" s="18">
        <v>38531</v>
      </c>
      <c r="E23" s="19" t="s">
        <v>239</v>
      </c>
      <c r="F23" s="56">
        <v>49.42</v>
      </c>
      <c r="G23" s="70"/>
    </row>
    <row r="24" spans="1:7" ht="17.25" customHeight="1">
      <c r="A24" s="15" t="s">
        <v>14</v>
      </c>
      <c r="B24" s="16" t="s">
        <v>194</v>
      </c>
      <c r="C24" s="17" t="s">
        <v>195</v>
      </c>
      <c r="D24" s="18">
        <v>38830</v>
      </c>
      <c r="E24" s="19" t="s">
        <v>15</v>
      </c>
      <c r="F24" s="56">
        <v>52.5</v>
      </c>
      <c r="G24" s="70"/>
    </row>
    <row r="25" spans="1:7" ht="17.25" customHeight="1">
      <c r="A25" s="15" t="s">
        <v>13</v>
      </c>
      <c r="B25" s="16" t="s">
        <v>190</v>
      </c>
      <c r="C25" s="17" t="s">
        <v>191</v>
      </c>
      <c r="D25" s="18">
        <v>38494</v>
      </c>
      <c r="E25" s="19" t="s">
        <v>18</v>
      </c>
      <c r="F25" s="56">
        <v>53.3</v>
      </c>
      <c r="G25" s="70" t="b">
        <f>IF(ISBLANK(F25),"",IF(F25&lt;=22.74,"KSM",IF(F25&lt;=23.64,"I A",IF(F25&lt;=24.84,"II A",IF(F25&lt;=26.64,"III A",IF(F25&lt;=28.34,"I JA",IF(F25&lt;=29.84,"II JA",IF(F25&lt;=31.24,"III JA"))))))))</f>
        <v>0</v>
      </c>
    </row>
    <row r="26" spans="1:7" ht="17.25" customHeight="1">
      <c r="A26" s="15" t="s">
        <v>16</v>
      </c>
      <c r="B26" s="16" t="s">
        <v>196</v>
      </c>
      <c r="C26" s="17" t="s">
        <v>197</v>
      </c>
      <c r="D26" s="18">
        <v>38449</v>
      </c>
      <c r="E26" s="19" t="s">
        <v>18</v>
      </c>
      <c r="F26" s="56" t="s">
        <v>319</v>
      </c>
      <c r="G26" s="70"/>
    </row>
    <row r="27" spans="1:7" ht="17.25" customHeight="1">
      <c r="A27" s="15" t="s">
        <v>17</v>
      </c>
      <c r="B27" s="16" t="s">
        <v>283</v>
      </c>
      <c r="C27" s="17" t="s">
        <v>284</v>
      </c>
      <c r="D27" s="18" t="s">
        <v>285</v>
      </c>
      <c r="E27" s="19" t="s">
        <v>286</v>
      </c>
      <c r="F27" s="56" t="s">
        <v>320</v>
      </c>
      <c r="G27" s="70"/>
    </row>
    <row r="28" spans="1:7" ht="17.25" customHeight="1">
      <c r="A28" s="15" t="s">
        <v>19</v>
      </c>
      <c r="B28" s="16" t="s">
        <v>321</v>
      </c>
      <c r="C28" s="17" t="s">
        <v>322</v>
      </c>
      <c r="D28" s="18">
        <v>38620</v>
      </c>
      <c r="E28" s="19" t="s">
        <v>18</v>
      </c>
      <c r="F28" s="56">
        <v>59.31</v>
      </c>
      <c r="G28" s="70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5.8515625" style="1" customWidth="1"/>
    <col min="2" max="2" width="11.574218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6" width="8.7109375" style="1" customWidth="1"/>
    <col min="7" max="7" width="7.140625" style="1" hidden="1" customWidth="1"/>
    <col min="8" max="16384" width="9.140625" style="1" customWidth="1"/>
  </cols>
  <sheetData>
    <row r="1" spans="2:5" ht="18.75">
      <c r="B1" s="2"/>
      <c r="D1" s="2" t="s">
        <v>35</v>
      </c>
      <c r="E1" s="3"/>
    </row>
    <row r="2" spans="1:6" ht="18.75">
      <c r="A2" s="4" t="s">
        <v>0</v>
      </c>
      <c r="B2" s="5"/>
      <c r="D2" s="2"/>
      <c r="F2" s="6" t="s">
        <v>378</v>
      </c>
    </row>
    <row r="3" spans="2:5" s="7" customFormat="1" ht="5.25">
      <c r="B3" s="8"/>
      <c r="E3" s="9"/>
    </row>
    <row r="4" spans="2:7" ht="12.75">
      <c r="B4" s="10" t="s">
        <v>42</v>
      </c>
      <c r="C4" s="4"/>
      <c r="D4" s="10" t="s">
        <v>2</v>
      </c>
      <c r="E4" s="6"/>
      <c r="F4" s="4"/>
      <c r="G4" s="4"/>
    </row>
    <row r="5" spans="2:5" s="7" customFormat="1" ht="5.25">
      <c r="B5" s="8"/>
      <c r="E5" s="9"/>
    </row>
    <row r="6" spans="1:7" ht="12.75">
      <c r="A6" s="11" t="s">
        <v>3</v>
      </c>
      <c r="B6" s="12" t="s">
        <v>4</v>
      </c>
      <c r="C6" s="13" t="s">
        <v>5</v>
      </c>
      <c r="D6" s="11" t="s">
        <v>6</v>
      </c>
      <c r="E6" s="11" t="s">
        <v>7</v>
      </c>
      <c r="F6" s="14" t="s">
        <v>8</v>
      </c>
      <c r="G6" s="14" t="s">
        <v>10</v>
      </c>
    </row>
    <row r="7" spans="1:7" ht="17.25" customHeight="1">
      <c r="A7" s="15" t="s">
        <v>11</v>
      </c>
      <c r="B7" s="16" t="s">
        <v>176</v>
      </c>
      <c r="C7" s="17" t="s">
        <v>177</v>
      </c>
      <c r="D7" s="18">
        <v>38295</v>
      </c>
      <c r="E7" s="19" t="s">
        <v>288</v>
      </c>
      <c r="F7" s="57">
        <v>0.0012832175925925925</v>
      </c>
      <c r="G7" s="55"/>
    </row>
    <row r="8" spans="1:7" ht="17.25" customHeight="1">
      <c r="A8" s="15" t="s">
        <v>14</v>
      </c>
      <c r="B8" s="16" t="s">
        <v>114</v>
      </c>
      <c r="C8" s="17" t="s">
        <v>115</v>
      </c>
      <c r="D8" s="18">
        <v>38476</v>
      </c>
      <c r="E8" s="19" t="s">
        <v>40</v>
      </c>
      <c r="F8" s="57">
        <v>0.0014572916666666666</v>
      </c>
      <c r="G8" s="55"/>
    </row>
    <row r="9" spans="1:7" ht="17.25" customHeight="1">
      <c r="A9" s="15" t="s">
        <v>13</v>
      </c>
      <c r="B9" s="63" t="s">
        <v>104</v>
      </c>
      <c r="C9" s="64" t="s">
        <v>204</v>
      </c>
      <c r="D9" s="65">
        <v>38458</v>
      </c>
      <c r="E9" s="66" t="s">
        <v>40</v>
      </c>
      <c r="F9" s="57">
        <v>0.0014666666666666667</v>
      </c>
      <c r="G9" s="55"/>
    </row>
    <row r="10" spans="1:7" ht="17.25" customHeight="1">
      <c r="A10" s="15" t="s">
        <v>16</v>
      </c>
      <c r="B10" s="16" t="s">
        <v>82</v>
      </c>
      <c r="C10" s="17" t="s">
        <v>180</v>
      </c>
      <c r="D10" s="18">
        <v>38151</v>
      </c>
      <c r="E10" s="19" t="s">
        <v>15</v>
      </c>
      <c r="F10" s="57">
        <v>0.0015469907407407405</v>
      </c>
      <c r="G10" s="55"/>
    </row>
    <row r="11" spans="1:7" ht="17.25" customHeight="1">
      <c r="A11" s="15" t="s">
        <v>17</v>
      </c>
      <c r="B11" s="16" t="s">
        <v>80</v>
      </c>
      <c r="C11" s="17" t="s">
        <v>289</v>
      </c>
      <c r="D11" s="18">
        <v>38558</v>
      </c>
      <c r="E11" s="19" t="s">
        <v>290</v>
      </c>
      <c r="F11" s="57">
        <v>0.0015899305555555554</v>
      </c>
      <c r="G11" s="55"/>
    </row>
    <row r="12" spans="1:7" ht="17.25" customHeight="1">
      <c r="A12" s="15" t="s">
        <v>19</v>
      </c>
      <c r="B12" s="16" t="s">
        <v>100</v>
      </c>
      <c r="C12" s="17" t="s">
        <v>205</v>
      </c>
      <c r="D12" s="18">
        <v>39296</v>
      </c>
      <c r="E12" s="19" t="s">
        <v>206</v>
      </c>
      <c r="F12" s="57">
        <v>0.0015908564814814815</v>
      </c>
      <c r="G12" s="55"/>
    </row>
    <row r="13" spans="2:5" s="7" customFormat="1" ht="5.25">
      <c r="B13" s="8"/>
      <c r="E13" s="9"/>
    </row>
    <row r="14" spans="2:7" ht="12.75">
      <c r="B14" s="10" t="s">
        <v>42</v>
      </c>
      <c r="C14" s="4"/>
      <c r="D14" s="10" t="s">
        <v>39</v>
      </c>
      <c r="E14" s="6"/>
      <c r="F14" s="4"/>
      <c r="G14" s="4"/>
    </row>
    <row r="15" spans="2:7" s="7" customFormat="1" ht="5.25">
      <c r="B15" s="8"/>
      <c r="E15" s="9"/>
      <c r="G15" s="21"/>
    </row>
    <row r="16" spans="1:7" ht="12.75">
      <c r="A16" s="11" t="s">
        <v>3</v>
      </c>
      <c r="B16" s="12" t="s">
        <v>4</v>
      </c>
      <c r="C16" s="13" t="s">
        <v>5</v>
      </c>
      <c r="D16" s="11" t="s">
        <v>6</v>
      </c>
      <c r="E16" s="11" t="s">
        <v>7</v>
      </c>
      <c r="F16" s="14" t="s">
        <v>8</v>
      </c>
      <c r="G16" s="14" t="s">
        <v>10</v>
      </c>
    </row>
    <row r="17" spans="1:7" ht="17.25" customHeight="1">
      <c r="A17" s="15" t="s">
        <v>11</v>
      </c>
      <c r="B17" s="16" t="s">
        <v>283</v>
      </c>
      <c r="C17" s="17" t="s">
        <v>284</v>
      </c>
      <c r="D17" s="18" t="s">
        <v>285</v>
      </c>
      <c r="E17" s="19" t="s">
        <v>286</v>
      </c>
      <c r="F17" s="57">
        <v>0.0014166666666666668</v>
      </c>
      <c r="G17" s="55"/>
    </row>
    <row r="18" spans="1:7" ht="17.25" customHeight="1">
      <c r="A18" s="15" t="s">
        <v>14</v>
      </c>
      <c r="B18" s="16" t="s">
        <v>93</v>
      </c>
      <c r="C18" s="17" t="s">
        <v>142</v>
      </c>
      <c r="D18" s="18">
        <v>38408</v>
      </c>
      <c r="E18" s="19" t="s">
        <v>15</v>
      </c>
      <c r="F18" s="57">
        <v>0.0014197916666666666</v>
      </c>
      <c r="G18" s="55"/>
    </row>
    <row r="19" spans="1:7" ht="17.25" customHeight="1">
      <c r="A19" s="15" t="s">
        <v>13</v>
      </c>
      <c r="B19" s="63" t="s">
        <v>143</v>
      </c>
      <c r="C19" s="64" t="s">
        <v>144</v>
      </c>
      <c r="D19" s="65">
        <v>38400</v>
      </c>
      <c r="E19" s="66" t="s">
        <v>40</v>
      </c>
      <c r="F19" s="57">
        <v>0.0015275462962962966</v>
      </c>
      <c r="G19" s="55"/>
    </row>
    <row r="20" spans="1:7" ht="17.25" customHeight="1">
      <c r="A20" s="15" t="s">
        <v>16</v>
      </c>
      <c r="B20" s="16" t="s">
        <v>160</v>
      </c>
      <c r="C20" s="17" t="s">
        <v>161</v>
      </c>
      <c r="D20" s="18">
        <v>38826</v>
      </c>
      <c r="E20" s="19" t="s">
        <v>152</v>
      </c>
      <c r="F20" s="57">
        <v>0.0015770833333333333</v>
      </c>
      <c r="G20" s="55"/>
    </row>
    <row r="21" spans="1:7" ht="17.25" customHeight="1">
      <c r="A21" s="15" t="s">
        <v>17</v>
      </c>
      <c r="B21" s="16" t="s">
        <v>226</v>
      </c>
      <c r="C21" s="17" t="s">
        <v>284</v>
      </c>
      <c r="D21" s="18" t="s">
        <v>287</v>
      </c>
      <c r="E21" s="19" t="s">
        <v>286</v>
      </c>
      <c r="F21" s="57">
        <v>0.0016905092592592594</v>
      </c>
      <c r="G21" s="55"/>
    </row>
    <row r="22" spans="2:5" s="7" customFormat="1" ht="5.25">
      <c r="B22" s="8"/>
      <c r="E22" s="9"/>
    </row>
    <row r="23" spans="2:7" ht="12.75">
      <c r="B23" s="10" t="s">
        <v>43</v>
      </c>
      <c r="C23" s="4"/>
      <c r="D23" s="10" t="s">
        <v>2</v>
      </c>
      <c r="E23" s="6"/>
      <c r="F23" s="4"/>
      <c r="G23" s="4"/>
    </row>
    <row r="24" spans="2:5" s="7" customFormat="1" ht="5.25">
      <c r="B24" s="8"/>
      <c r="E24" s="9"/>
    </row>
    <row r="25" spans="1:7" ht="12.75">
      <c r="A25" s="11" t="s">
        <v>3</v>
      </c>
      <c r="B25" s="12" t="s">
        <v>4</v>
      </c>
      <c r="C25" s="13" t="s">
        <v>5</v>
      </c>
      <c r="D25" s="11" t="s">
        <v>6</v>
      </c>
      <c r="E25" s="11" t="s">
        <v>7</v>
      </c>
      <c r="F25" s="14" t="s">
        <v>8</v>
      </c>
      <c r="G25" s="14" t="s">
        <v>10</v>
      </c>
    </row>
    <row r="26" spans="1:7" ht="17.25" customHeight="1">
      <c r="A26" s="15" t="s">
        <v>11</v>
      </c>
      <c r="B26" s="16" t="s">
        <v>243</v>
      </c>
      <c r="C26" s="17" t="s">
        <v>244</v>
      </c>
      <c r="D26" s="18">
        <v>38023</v>
      </c>
      <c r="E26" s="19" t="s">
        <v>242</v>
      </c>
      <c r="F26" s="57">
        <v>0.0025171296296296296</v>
      </c>
      <c r="G26" s="55" t="str">
        <f>IF(ISBLANK(F26),"",IF(F26&lt;=0.00202546296296296,"KSM",IF(F26&lt;=0.00216435185185185,"I A",IF(F26&lt;=0.00233796296296296,"II A",IF(F26&lt;=0.00256944444444444,"III A",IF(F26&lt;=0.00280092592592593,"I JA",IF(F26&lt;=0.00303240740740741,"II JA",IF(F26&lt;=0.00320601851851852,"III JA"))))))))</f>
        <v>III A</v>
      </c>
    </row>
    <row r="27" spans="1:7" ht="17.25" customHeight="1">
      <c r="A27" s="15" t="s">
        <v>14</v>
      </c>
      <c r="B27" s="16" t="s">
        <v>245</v>
      </c>
      <c r="C27" s="17" t="s">
        <v>246</v>
      </c>
      <c r="D27" s="18">
        <v>38678</v>
      </c>
      <c r="E27" s="19" t="s">
        <v>247</v>
      </c>
      <c r="F27" s="57">
        <v>0.0035089120370370365</v>
      </c>
      <c r="G27" s="55"/>
    </row>
    <row r="28" spans="2:5" s="7" customFormat="1" ht="5.25">
      <c r="B28" s="8"/>
      <c r="E28" s="9"/>
    </row>
    <row r="29" spans="2:7" ht="12.75">
      <c r="B29" s="10" t="s">
        <v>43</v>
      </c>
      <c r="C29" s="4"/>
      <c r="D29" s="10" t="s">
        <v>39</v>
      </c>
      <c r="E29" s="6"/>
      <c r="F29" s="4"/>
      <c r="G29" s="4"/>
    </row>
    <row r="30" spans="2:5" s="7" customFormat="1" ht="5.25">
      <c r="B30" s="8"/>
      <c r="E30" s="9"/>
    </row>
    <row r="31" spans="1:7" ht="12.75">
      <c r="A31" s="11" t="s">
        <v>3</v>
      </c>
      <c r="B31" s="12" t="s">
        <v>4</v>
      </c>
      <c r="C31" s="13" t="s">
        <v>5</v>
      </c>
      <c r="D31" s="11" t="s">
        <v>6</v>
      </c>
      <c r="E31" s="11" t="s">
        <v>7</v>
      </c>
      <c r="F31" s="14" t="s">
        <v>8</v>
      </c>
      <c r="G31" s="14" t="s">
        <v>10</v>
      </c>
    </row>
    <row r="32" spans="1:7" ht="17.25" customHeight="1">
      <c r="A32" s="15" t="s">
        <v>11</v>
      </c>
      <c r="B32" s="16" t="s">
        <v>229</v>
      </c>
      <c r="C32" s="17" t="s">
        <v>238</v>
      </c>
      <c r="D32" s="18">
        <v>38042</v>
      </c>
      <c r="E32" s="19" t="s">
        <v>239</v>
      </c>
      <c r="F32" s="57">
        <v>0.0023186342592592594</v>
      </c>
      <c r="G32" s="55"/>
    </row>
    <row r="33" spans="1:7" ht="17.25" customHeight="1">
      <c r="A33" s="15" t="s">
        <v>14</v>
      </c>
      <c r="B33" s="16" t="s">
        <v>110</v>
      </c>
      <c r="C33" s="17" t="s">
        <v>111</v>
      </c>
      <c r="D33" s="18">
        <v>38081</v>
      </c>
      <c r="E33" s="19" t="s">
        <v>237</v>
      </c>
      <c r="F33" s="57">
        <v>0.0025435185185185183</v>
      </c>
      <c r="G33" s="55" t="str">
        <f>IF(ISBLANK(F33),"",IF(F33&lt;=0.00202546296296296,"KSM",IF(F33&lt;=0.00216435185185185,"I A",IF(F33&lt;=0.00233796296296296,"II A",IF(F33&lt;=0.00256944444444444,"III A",IF(F33&lt;=0.00280092592592593,"I JA",IF(F33&lt;=0.00303240740740741,"II JA",IF(F33&lt;=0.00320601851851852,"III JA"))))))))</f>
        <v>III A</v>
      </c>
    </row>
    <row r="34" spans="1:7" ht="17.25" customHeight="1">
      <c r="A34" s="15" t="s">
        <v>13</v>
      </c>
      <c r="B34" s="16" t="s">
        <v>240</v>
      </c>
      <c r="C34" s="17" t="s">
        <v>241</v>
      </c>
      <c r="D34" s="18">
        <v>38454</v>
      </c>
      <c r="E34" s="71" t="s">
        <v>242</v>
      </c>
      <c r="F34" s="57">
        <v>0.0025581018518518518</v>
      </c>
      <c r="G34" s="55"/>
    </row>
    <row r="35" spans="1:7" ht="17.25" customHeight="1">
      <c r="A35" s="15" t="s">
        <v>16</v>
      </c>
      <c r="B35" s="16" t="s">
        <v>169</v>
      </c>
      <c r="C35" s="17" t="s">
        <v>170</v>
      </c>
      <c r="D35" s="18">
        <v>38663</v>
      </c>
      <c r="E35" s="66" t="s">
        <v>40</v>
      </c>
      <c r="F35" s="57">
        <v>0.003038888888888889</v>
      </c>
      <c r="G35" s="55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6" width="7.140625" style="1" customWidth="1"/>
    <col min="7" max="7" width="7.140625" style="1" hidden="1" customWidth="1"/>
    <col min="8" max="8" width="7.140625" style="1" customWidth="1"/>
    <col min="9" max="16384" width="9.140625" style="1" customWidth="1"/>
  </cols>
  <sheetData>
    <row r="1" spans="2:5" ht="18.75">
      <c r="B1" s="2"/>
      <c r="D1" s="2" t="s">
        <v>35</v>
      </c>
      <c r="E1" s="3"/>
    </row>
    <row r="2" spans="1:6" ht="18.75">
      <c r="A2" s="4" t="s">
        <v>0</v>
      </c>
      <c r="B2" s="5"/>
      <c r="D2" s="2"/>
      <c r="F2" s="6" t="s">
        <v>378</v>
      </c>
    </row>
    <row r="3" spans="2:5" s="7" customFormat="1" ht="5.25">
      <c r="B3" s="8"/>
      <c r="E3" s="9"/>
    </row>
    <row r="4" spans="2:8" ht="12.75">
      <c r="B4" s="10" t="s">
        <v>44</v>
      </c>
      <c r="C4" s="4"/>
      <c r="D4" s="10" t="s">
        <v>2</v>
      </c>
      <c r="E4" s="6" t="s">
        <v>75</v>
      </c>
      <c r="F4" s="4"/>
      <c r="G4" s="4"/>
      <c r="H4" s="4"/>
    </row>
    <row r="5" spans="2:5" s="7" customFormat="1" ht="5.25">
      <c r="B5" s="8"/>
      <c r="E5" s="9"/>
    </row>
    <row r="6" spans="1:7" ht="12.75">
      <c r="A6" s="11" t="s">
        <v>3</v>
      </c>
      <c r="B6" s="12" t="s">
        <v>4</v>
      </c>
      <c r="C6" s="13" t="s">
        <v>5</v>
      </c>
      <c r="D6" s="11" t="s">
        <v>6</v>
      </c>
      <c r="E6" s="11" t="s">
        <v>7</v>
      </c>
      <c r="F6" s="14" t="s">
        <v>8</v>
      </c>
      <c r="G6" s="14" t="s">
        <v>10</v>
      </c>
    </row>
    <row r="7" spans="1:7" ht="17.25" customHeight="1">
      <c r="A7" s="15" t="s">
        <v>11</v>
      </c>
      <c r="B7" s="16" t="s">
        <v>173</v>
      </c>
      <c r="C7" s="17" t="s">
        <v>174</v>
      </c>
      <c r="D7" s="18">
        <v>38040</v>
      </c>
      <c r="E7" s="19" t="s">
        <v>108</v>
      </c>
      <c r="F7" s="56">
        <v>10.75</v>
      </c>
      <c r="G7" s="55" t="str">
        <f>IF(ISBLANK(F7),"",IF(F7&gt;13.34,"",IF(F7&lt;=9.24,"I A",IF(F7&lt;=9.84,"II A",IF(F7&lt;=10.84,"III A",IF(F7&lt;=11.94,"I JA",IF(F7&lt;=12.74,"II JA",IF(F7&lt;=13.34,"III JA"))))))))</f>
        <v>III A</v>
      </c>
    </row>
    <row r="8" spans="1:7" ht="17.25" customHeight="1">
      <c r="A8" s="15" t="s">
        <v>13</v>
      </c>
      <c r="B8" s="16" t="s">
        <v>233</v>
      </c>
      <c r="C8" s="17" t="s">
        <v>234</v>
      </c>
      <c r="D8" s="18">
        <v>38078</v>
      </c>
      <c r="E8" s="19" t="s">
        <v>235</v>
      </c>
      <c r="F8" s="56">
        <v>11.69</v>
      </c>
      <c r="G8" s="55"/>
    </row>
    <row r="9" spans="1:7" ht="17.25" customHeight="1">
      <c r="A9" s="15" t="s">
        <v>14</v>
      </c>
      <c r="B9" s="16" t="s">
        <v>156</v>
      </c>
      <c r="C9" s="17" t="s">
        <v>200</v>
      </c>
      <c r="D9" s="18">
        <v>38590</v>
      </c>
      <c r="E9" s="66" t="s">
        <v>248</v>
      </c>
      <c r="F9" s="56">
        <v>12.01</v>
      </c>
      <c r="G9" s="55" t="str">
        <f>IF(ISBLANK(F9),"",IF(F9&gt;13.34,"",IF(F9&lt;=9.24,"I A",IF(F9&lt;=9.84,"II A",IF(F9&lt;=10.84,"III A",IF(F9&lt;=11.94,"I JA",IF(F9&lt;=12.74,"II JA",IF(F9&lt;=13.34,"III JA"))))))))</f>
        <v>II JA</v>
      </c>
    </row>
    <row r="10" spans="2:5" s="7" customFormat="1" ht="5.25">
      <c r="B10" s="8"/>
      <c r="E10" s="9"/>
    </row>
    <row r="11" spans="2:8" ht="12.75">
      <c r="B11" s="10" t="s">
        <v>44</v>
      </c>
      <c r="C11" s="4"/>
      <c r="D11" s="10" t="s">
        <v>39</v>
      </c>
      <c r="E11" s="6" t="s">
        <v>75</v>
      </c>
      <c r="F11" s="4"/>
      <c r="G11" s="4"/>
      <c r="H11" s="4"/>
    </row>
    <row r="12" spans="2:5" s="7" customFormat="1" ht="5.25">
      <c r="B12" s="8"/>
      <c r="E12" s="9"/>
    </row>
    <row r="13" spans="1:7" ht="12.75">
      <c r="A13" s="11" t="s">
        <v>3</v>
      </c>
      <c r="B13" s="12" t="s">
        <v>4</v>
      </c>
      <c r="C13" s="13" t="s">
        <v>5</v>
      </c>
      <c r="D13" s="11" t="s">
        <v>6</v>
      </c>
      <c r="E13" s="11" t="s">
        <v>7</v>
      </c>
      <c r="F13" s="14" t="s">
        <v>8</v>
      </c>
      <c r="G13" s="14" t="s">
        <v>10</v>
      </c>
    </row>
    <row r="14" spans="1:7" ht="17.25" customHeight="1">
      <c r="A14" s="15" t="s">
        <v>11</v>
      </c>
      <c r="B14" s="16" t="s">
        <v>281</v>
      </c>
      <c r="C14" s="17" t="s">
        <v>282</v>
      </c>
      <c r="D14" s="18">
        <v>38004</v>
      </c>
      <c r="E14" s="19" t="s">
        <v>15</v>
      </c>
      <c r="F14" s="56">
        <v>9.7</v>
      </c>
      <c r="G14" s="55"/>
    </row>
    <row r="15" spans="1:7" ht="17.25" customHeight="1">
      <c r="A15" s="15" t="s">
        <v>14</v>
      </c>
      <c r="B15" s="16" t="s">
        <v>117</v>
      </c>
      <c r="C15" s="17" t="s">
        <v>118</v>
      </c>
      <c r="D15" s="18">
        <v>38387</v>
      </c>
      <c r="E15" s="19" t="s">
        <v>40</v>
      </c>
      <c r="F15" s="56">
        <v>10.8</v>
      </c>
      <c r="G15" s="55"/>
    </row>
    <row r="16" spans="2:5" s="7" customFormat="1" ht="5.25">
      <c r="B16" s="8"/>
      <c r="E16" s="9"/>
    </row>
    <row r="17" spans="2:7" ht="12.75">
      <c r="B17" s="10" t="s">
        <v>379</v>
      </c>
      <c r="C17" s="4"/>
      <c r="D17" s="10" t="s">
        <v>2</v>
      </c>
      <c r="E17" s="6"/>
      <c r="F17" s="4"/>
      <c r="G17" s="4"/>
    </row>
    <row r="18" spans="2:5" s="7" customFormat="1" ht="5.25">
      <c r="B18" s="8"/>
      <c r="E18" s="9"/>
    </row>
    <row r="19" spans="1:7" ht="12.75">
      <c r="A19" s="11" t="s">
        <v>3</v>
      </c>
      <c r="B19" s="12" t="s">
        <v>4</v>
      </c>
      <c r="C19" s="13" t="s">
        <v>5</v>
      </c>
      <c r="D19" s="11" t="s">
        <v>6</v>
      </c>
      <c r="E19" s="11" t="s">
        <v>7</v>
      </c>
      <c r="F19" s="14" t="s">
        <v>8</v>
      </c>
      <c r="G19" s="14" t="s">
        <v>10</v>
      </c>
    </row>
    <row r="20" spans="1:7" ht="17.25" customHeight="1">
      <c r="A20" s="15" t="s">
        <v>11</v>
      </c>
      <c r="B20" s="16" t="s">
        <v>157</v>
      </c>
      <c r="C20" s="17" t="s">
        <v>158</v>
      </c>
      <c r="D20" s="18">
        <v>38179</v>
      </c>
      <c r="E20" s="19" t="s">
        <v>214</v>
      </c>
      <c r="F20" s="58">
        <v>0.0021261574074074073</v>
      </c>
      <c r="G20" s="55"/>
    </row>
    <row r="21" spans="1:7" ht="17.25" customHeight="1">
      <c r="A21" s="15" t="s">
        <v>14</v>
      </c>
      <c r="B21" s="16" t="s">
        <v>215</v>
      </c>
      <c r="C21" s="17" t="s">
        <v>216</v>
      </c>
      <c r="D21" s="18">
        <v>38462</v>
      </c>
      <c r="E21" s="19" t="s">
        <v>77</v>
      </c>
      <c r="F21" s="58">
        <v>0.002254166666666667</v>
      </c>
      <c r="G21" s="55" t="str">
        <f>IF(ISBLANK(F21),"",IF(F21&gt;0.00445601851851852,"",IF(F21&lt;=0.003125,"I A",IF(F21&lt;=0.00335648148148148,"II A",IF(F21&lt;=0.00364583333333333,"III A",IF(F21&lt;=0.00399305555555556,"I JA",IF(F21&lt;=0.00425925925925926,"II JA",IF(F21&lt;=0.00445601851851852,"III JA"))))))))</f>
        <v>I A</v>
      </c>
    </row>
    <row r="22" spans="1:7" ht="17.25" customHeight="1">
      <c r="A22" s="15" t="s">
        <v>13</v>
      </c>
      <c r="B22" s="16" t="s">
        <v>217</v>
      </c>
      <c r="C22" s="17" t="s">
        <v>218</v>
      </c>
      <c r="D22" s="18">
        <v>39325</v>
      </c>
      <c r="E22" s="19" t="s">
        <v>97</v>
      </c>
      <c r="F22" s="58">
        <v>0.0023234953703703703</v>
      </c>
      <c r="G22" s="55"/>
    </row>
    <row r="23" spans="1:7" ht="17.25" customHeight="1">
      <c r="A23" s="15" t="s">
        <v>16</v>
      </c>
      <c r="B23" s="16" t="s">
        <v>215</v>
      </c>
      <c r="C23" s="17" t="s">
        <v>219</v>
      </c>
      <c r="D23" s="18">
        <v>38501</v>
      </c>
      <c r="E23" s="19" t="s">
        <v>77</v>
      </c>
      <c r="F23" s="58">
        <v>0.002436111111111111</v>
      </c>
      <c r="G23" s="55"/>
    </row>
    <row r="24" spans="1:7" ht="17.25" customHeight="1">
      <c r="A24" s="15" t="s">
        <v>17</v>
      </c>
      <c r="B24" s="16" t="s">
        <v>220</v>
      </c>
      <c r="C24" s="17" t="s">
        <v>221</v>
      </c>
      <c r="D24" s="18">
        <v>39337</v>
      </c>
      <c r="E24" s="19" t="s">
        <v>40</v>
      </c>
      <c r="F24" s="58">
        <v>0.0025245370370370374</v>
      </c>
      <c r="G24" s="55"/>
    </row>
    <row r="25" spans="1:7" ht="17.25" customHeight="1">
      <c r="A25" s="15" t="s">
        <v>19</v>
      </c>
      <c r="B25" s="63" t="s">
        <v>222</v>
      </c>
      <c r="C25" s="64" t="s">
        <v>223</v>
      </c>
      <c r="D25" s="65">
        <v>39436</v>
      </c>
      <c r="E25" s="19" t="s">
        <v>40</v>
      </c>
      <c r="F25" s="58">
        <v>0.002544675925925926</v>
      </c>
      <c r="G25" s="55"/>
    </row>
    <row r="26" spans="2:5" s="7" customFormat="1" ht="5.25">
      <c r="B26" s="8"/>
      <c r="E26" s="9"/>
    </row>
    <row r="27" spans="2:7" ht="12.75">
      <c r="B27" s="10" t="s">
        <v>379</v>
      </c>
      <c r="C27" s="4"/>
      <c r="D27" s="10" t="s">
        <v>39</v>
      </c>
      <c r="E27" s="6"/>
      <c r="F27" s="4"/>
      <c r="G27" s="4"/>
    </row>
    <row r="28" spans="2:5" s="7" customFormat="1" ht="5.25">
      <c r="B28" s="8"/>
      <c r="E28" s="9"/>
    </row>
    <row r="29" spans="1:7" ht="12.75">
      <c r="A29" s="11" t="s">
        <v>3</v>
      </c>
      <c r="B29" s="12" t="s">
        <v>4</v>
      </c>
      <c r="C29" s="13" t="s">
        <v>5</v>
      </c>
      <c r="D29" s="11" t="s">
        <v>6</v>
      </c>
      <c r="E29" s="11" t="s">
        <v>7</v>
      </c>
      <c r="F29" s="14" t="s">
        <v>8</v>
      </c>
      <c r="G29" s="14" t="s">
        <v>10</v>
      </c>
    </row>
    <row r="30" spans="1:7" ht="17.25" customHeight="1">
      <c r="A30" s="15" t="s">
        <v>11</v>
      </c>
      <c r="B30" s="63" t="s">
        <v>224</v>
      </c>
      <c r="C30" s="64" t="s">
        <v>225</v>
      </c>
      <c r="D30" s="65">
        <v>38838</v>
      </c>
      <c r="E30" s="19" t="s">
        <v>77</v>
      </c>
      <c r="F30" s="58">
        <v>0.0019203703703703702</v>
      </c>
      <c r="G30" s="55" t="str">
        <f>IF(ISBLANK(F30),"",IF(F30&gt;0.00445601851851852,"",IF(F30&lt;=0.003125,"I A",IF(F30&lt;=0.00335648148148148,"II A",IF(F30&lt;=0.00364583333333333,"III A",IF(F30&lt;=0.00399305555555556,"I JA",IF(F30&lt;=0.00425925925925926,"II JA",IF(F30&lt;=0.00445601851851852,"III JA"))))))))</f>
        <v>I A</v>
      </c>
    </row>
    <row r="31" spans="1:7" ht="17.25" customHeight="1">
      <c r="A31" s="15" t="s">
        <v>11</v>
      </c>
      <c r="B31" s="63" t="s">
        <v>226</v>
      </c>
      <c r="C31" s="64" t="s">
        <v>227</v>
      </c>
      <c r="D31" s="65">
        <v>38932</v>
      </c>
      <c r="E31" s="19" t="s">
        <v>77</v>
      </c>
      <c r="F31" s="58">
        <v>0.0019208333333333334</v>
      </c>
      <c r="G31" s="55" t="str">
        <f>IF(ISBLANK(F31),"",IF(F31&gt;0.00445601851851852,"",IF(F31&lt;=0.003125,"I A",IF(F31&lt;=0.00335648148148148,"II A",IF(F31&lt;=0.00364583333333333,"III A",IF(F31&lt;=0.00399305555555556,"I JA",IF(F31&lt;=0.00425925925925926,"II JA",IF(F31&lt;=0.00445601851851852,"III JA"))))))))</f>
        <v>I A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3.57421875" style="0" customWidth="1"/>
    <col min="6" max="15" width="4.8515625" style="0" customWidth="1"/>
    <col min="16" max="17" width="4.8515625" style="0" hidden="1" customWidth="1"/>
    <col min="18" max="18" width="6.57421875" style="0" customWidth="1"/>
    <col min="19" max="19" width="6.57421875" style="0" hidden="1" customWidth="1"/>
  </cols>
  <sheetData>
    <row r="1" spans="1:19" ht="18.75">
      <c r="A1" s="22"/>
      <c r="B1" s="23"/>
      <c r="C1" s="23"/>
      <c r="D1" s="2" t="s">
        <v>35</v>
      </c>
      <c r="F1" s="24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6"/>
      <c r="S1" s="22"/>
    </row>
    <row r="2" spans="1:18" ht="12.75">
      <c r="A2" s="25"/>
      <c r="B2" s="26"/>
      <c r="C2" s="26"/>
      <c r="D2" s="26"/>
      <c r="E2" s="26"/>
      <c r="F2" s="2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9" ht="15.75">
      <c r="A3" s="22"/>
      <c r="B3" s="27" t="s">
        <v>59</v>
      </c>
      <c r="C3" s="23"/>
      <c r="E3" s="28" t="s">
        <v>2</v>
      </c>
      <c r="F3" s="10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6" t="s">
        <v>378</v>
      </c>
      <c r="S3" s="30"/>
    </row>
    <row r="4" spans="1:19" s="33" customFormat="1" ht="6" thickBot="1">
      <c r="A4" s="25"/>
      <c r="B4" s="31"/>
      <c r="C4" s="26"/>
      <c r="D4" s="26"/>
      <c r="E4" s="26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25"/>
      <c r="S4" s="25"/>
    </row>
    <row r="5" spans="1:19" ht="13.5" thickBot="1">
      <c r="A5" s="34" t="s">
        <v>3</v>
      </c>
      <c r="B5" s="35" t="s">
        <v>4</v>
      </c>
      <c r="C5" s="36" t="s">
        <v>5</v>
      </c>
      <c r="D5" s="37" t="s">
        <v>6</v>
      </c>
      <c r="E5" s="38" t="s">
        <v>7</v>
      </c>
      <c r="F5" s="40" t="s">
        <v>46</v>
      </c>
      <c r="G5" s="40" t="s">
        <v>60</v>
      </c>
      <c r="H5" s="40" t="s">
        <v>61</v>
      </c>
      <c r="I5" s="40" t="s">
        <v>62</v>
      </c>
      <c r="J5" s="40" t="s">
        <v>47</v>
      </c>
      <c r="K5" s="40" t="s">
        <v>63</v>
      </c>
      <c r="L5" s="40" t="s">
        <v>64</v>
      </c>
      <c r="M5" s="40" t="s">
        <v>65</v>
      </c>
      <c r="N5" s="40" t="s">
        <v>48</v>
      </c>
      <c r="O5" s="40" t="s">
        <v>98</v>
      </c>
      <c r="P5" s="40"/>
      <c r="Q5" s="40"/>
      <c r="R5" s="41" t="s">
        <v>49</v>
      </c>
      <c r="S5" s="14" t="s">
        <v>10</v>
      </c>
    </row>
    <row r="6" spans="1:19" ht="12.75">
      <c r="A6" s="20">
        <v>1</v>
      </c>
      <c r="B6" s="16" t="s">
        <v>88</v>
      </c>
      <c r="C6" s="17" t="s">
        <v>126</v>
      </c>
      <c r="D6" s="18">
        <v>38025</v>
      </c>
      <c r="E6" s="19" t="s">
        <v>41</v>
      </c>
      <c r="F6" s="42"/>
      <c r="G6" s="42"/>
      <c r="H6" s="42"/>
      <c r="I6" s="42"/>
      <c r="J6" s="42" t="s">
        <v>50</v>
      </c>
      <c r="K6" s="42" t="s">
        <v>50</v>
      </c>
      <c r="L6" s="42" t="s">
        <v>50</v>
      </c>
      <c r="M6" s="42" t="s">
        <v>50</v>
      </c>
      <c r="N6" s="42" t="s">
        <v>53</v>
      </c>
      <c r="O6" s="42" t="s">
        <v>52</v>
      </c>
      <c r="P6" s="42"/>
      <c r="Q6" s="42"/>
      <c r="R6" s="56">
        <v>1.4</v>
      </c>
      <c r="S6" s="55"/>
    </row>
    <row r="7" spans="1:19" ht="12.75">
      <c r="A7" s="20">
        <v>2</v>
      </c>
      <c r="B7" s="63" t="s">
        <v>128</v>
      </c>
      <c r="C7" s="64" t="s">
        <v>129</v>
      </c>
      <c r="D7" s="65">
        <v>38965</v>
      </c>
      <c r="E7" s="66" t="s">
        <v>248</v>
      </c>
      <c r="F7" s="42"/>
      <c r="G7" s="42"/>
      <c r="H7" s="42"/>
      <c r="I7" s="42" t="s">
        <v>50</v>
      </c>
      <c r="J7" s="42" t="s">
        <v>50</v>
      </c>
      <c r="K7" s="42" t="s">
        <v>50</v>
      </c>
      <c r="L7" s="42" t="s">
        <v>51</v>
      </c>
      <c r="M7" s="42" t="s">
        <v>50</v>
      </c>
      <c r="N7" s="42" t="s">
        <v>52</v>
      </c>
      <c r="O7" s="42"/>
      <c r="P7" s="42"/>
      <c r="Q7" s="42"/>
      <c r="R7" s="56">
        <v>1.35</v>
      </c>
      <c r="S7" s="55"/>
    </row>
    <row r="8" spans="1:19" ht="12.75">
      <c r="A8" s="20">
        <v>3</v>
      </c>
      <c r="B8" s="16" t="s">
        <v>156</v>
      </c>
      <c r="C8" s="17" t="s">
        <v>200</v>
      </c>
      <c r="D8" s="18">
        <v>38590</v>
      </c>
      <c r="E8" s="66" t="s">
        <v>248</v>
      </c>
      <c r="F8" s="42"/>
      <c r="G8" s="42"/>
      <c r="H8" s="42" t="s">
        <v>50</v>
      </c>
      <c r="I8" s="42" t="s">
        <v>50</v>
      </c>
      <c r="J8" s="42" t="s">
        <v>52</v>
      </c>
      <c r="K8" s="42"/>
      <c r="L8" s="42"/>
      <c r="M8" s="42"/>
      <c r="N8" s="42"/>
      <c r="O8" s="42"/>
      <c r="P8" s="42"/>
      <c r="Q8" s="42"/>
      <c r="R8" s="56">
        <v>1.15</v>
      </c>
      <c r="S8" s="55"/>
    </row>
    <row r="9" spans="1:19" ht="12.75">
      <c r="A9" s="20">
        <v>4</v>
      </c>
      <c r="B9" s="16" t="s">
        <v>33</v>
      </c>
      <c r="C9" s="17" t="s">
        <v>185</v>
      </c>
      <c r="D9" s="18">
        <v>38988</v>
      </c>
      <c r="E9" s="19" t="s">
        <v>40</v>
      </c>
      <c r="F9" s="42" t="s">
        <v>50</v>
      </c>
      <c r="G9" s="42" t="s">
        <v>50</v>
      </c>
      <c r="H9" s="42" t="s">
        <v>51</v>
      </c>
      <c r="I9" s="42" t="s">
        <v>51</v>
      </c>
      <c r="J9" s="42" t="s">
        <v>52</v>
      </c>
      <c r="K9" s="42"/>
      <c r="L9" s="42"/>
      <c r="M9" s="42"/>
      <c r="N9" s="42"/>
      <c r="O9" s="42"/>
      <c r="P9" s="42"/>
      <c r="Q9" s="42"/>
      <c r="R9" s="56">
        <v>1.15</v>
      </c>
      <c r="S9" s="55" t="str">
        <f>IF(ISBLANK(R9),"",IF(R9&gt;=1.75,"KSM",IF(R9&gt;=1.65,"I A",IF(R9&gt;=1.5,"II A",IF(R9&gt;=1.39,"III A",IF(R9&gt;=1.3,"I JA",IF(R9&gt;=1.22,"II JA",IF(R9&gt;=1.15,"III JA"))))))))</f>
        <v>III JA</v>
      </c>
    </row>
    <row r="10" s="33" customFormat="1" ht="5.25"/>
    <row r="11" spans="1:19" ht="15.75">
      <c r="A11" s="22"/>
      <c r="B11" s="27" t="s">
        <v>59</v>
      </c>
      <c r="C11" s="23"/>
      <c r="E11" s="28" t="s">
        <v>39</v>
      </c>
      <c r="F11" s="10"/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33" customFormat="1" ht="6" thickBot="1">
      <c r="A12" s="25"/>
      <c r="B12" s="31"/>
      <c r="C12" s="26"/>
      <c r="D12" s="26"/>
      <c r="E12" s="26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25"/>
      <c r="S12" s="25"/>
    </row>
    <row r="13" spans="1:19" ht="13.5" thickBot="1">
      <c r="A13" s="34" t="s">
        <v>3</v>
      </c>
      <c r="B13" s="35" t="s">
        <v>4</v>
      </c>
      <c r="C13" s="36" t="s">
        <v>5</v>
      </c>
      <c r="D13" s="37" t="s">
        <v>6</v>
      </c>
      <c r="E13" s="38" t="s">
        <v>7</v>
      </c>
      <c r="F13" s="40" t="s">
        <v>46</v>
      </c>
      <c r="G13" s="40" t="s">
        <v>60</v>
      </c>
      <c r="H13" s="40" t="s">
        <v>61</v>
      </c>
      <c r="I13" s="40" t="s">
        <v>62</v>
      </c>
      <c r="J13" s="40" t="s">
        <v>47</v>
      </c>
      <c r="K13" s="40" t="s">
        <v>63</v>
      </c>
      <c r="L13" s="40" t="s">
        <v>64</v>
      </c>
      <c r="M13" s="40" t="s">
        <v>65</v>
      </c>
      <c r="N13" s="40" t="s">
        <v>48</v>
      </c>
      <c r="O13" s="40" t="s">
        <v>98</v>
      </c>
      <c r="P13" s="40"/>
      <c r="Q13" s="40"/>
      <c r="R13" s="41" t="s">
        <v>49</v>
      </c>
      <c r="S13" s="14" t="s">
        <v>10</v>
      </c>
    </row>
    <row r="14" spans="1:19" ht="12.75">
      <c r="A14" s="20">
        <v>1</v>
      </c>
      <c r="B14" s="16" t="s">
        <v>148</v>
      </c>
      <c r="C14" s="17" t="s">
        <v>149</v>
      </c>
      <c r="D14" s="18">
        <v>38203</v>
      </c>
      <c r="E14" s="19" t="s">
        <v>24</v>
      </c>
      <c r="F14" s="42"/>
      <c r="G14" s="42"/>
      <c r="H14" s="42" t="s">
        <v>50</v>
      </c>
      <c r="I14" s="42" t="s">
        <v>50</v>
      </c>
      <c r="J14" s="42" t="s">
        <v>50</v>
      </c>
      <c r="K14" s="42" t="s">
        <v>50</v>
      </c>
      <c r="L14" s="42" t="s">
        <v>51</v>
      </c>
      <c r="M14" s="42" t="s">
        <v>50</v>
      </c>
      <c r="N14" s="42" t="s">
        <v>52</v>
      </c>
      <c r="O14" s="42"/>
      <c r="P14" s="42"/>
      <c r="Q14" s="42"/>
      <c r="R14" s="56">
        <v>1.35</v>
      </c>
      <c r="S14" s="55" t="str">
        <f>IF(ISBLANK(R14),"",IF(R14&gt;=1.75,"KSM",IF(R14&gt;=1.65,"I A",IF(R14&gt;=1.5,"II A",IF(R14&gt;=1.39,"III A",IF(R14&gt;=1.3,"I JA",IF(R14&gt;=1.22,"II JA",IF(R14&gt;=1.15,"III JA"))))))))</f>
        <v>I JA</v>
      </c>
    </row>
    <row r="15" spans="1:19" ht="12.75">
      <c r="A15" s="20">
        <v>2</v>
      </c>
      <c r="B15" s="16" t="s">
        <v>110</v>
      </c>
      <c r="C15" s="17" t="s">
        <v>111</v>
      </c>
      <c r="D15" s="18">
        <v>38081</v>
      </c>
      <c r="E15" s="19" t="s">
        <v>86</v>
      </c>
      <c r="F15" s="42" t="s">
        <v>50</v>
      </c>
      <c r="G15" s="42" t="s">
        <v>50</v>
      </c>
      <c r="H15" s="42" t="s">
        <v>50</v>
      </c>
      <c r="I15" s="42" t="s">
        <v>50</v>
      </c>
      <c r="J15" s="42" t="s">
        <v>50</v>
      </c>
      <c r="K15" s="42" t="s">
        <v>50</v>
      </c>
      <c r="L15" s="42" t="s">
        <v>52</v>
      </c>
      <c r="M15" s="42"/>
      <c r="N15" s="42"/>
      <c r="O15" s="42"/>
      <c r="P15" s="42"/>
      <c r="Q15" s="42"/>
      <c r="R15" s="56">
        <v>1.25</v>
      </c>
      <c r="S15" s="55" t="str">
        <f>IF(ISBLANK(R15),"",IF(R15&gt;=1.75,"KSM",IF(R15&gt;=1.65,"I A",IF(R15&gt;=1.5,"II A",IF(R15&gt;=1.39,"III A",IF(R15&gt;=1.3,"I JA",IF(R15&gt;=1.22,"II JA",IF(R15&gt;=1.15,"III JA"))))))))</f>
        <v>II JA</v>
      </c>
    </row>
    <row r="16" spans="1:19" ht="13.5" customHeight="1">
      <c r="A16" s="20">
        <v>3</v>
      </c>
      <c r="B16" s="16" t="s">
        <v>117</v>
      </c>
      <c r="C16" s="17" t="s">
        <v>118</v>
      </c>
      <c r="D16" s="18">
        <v>38387</v>
      </c>
      <c r="E16" s="19" t="s">
        <v>40</v>
      </c>
      <c r="F16" s="42"/>
      <c r="G16" s="42"/>
      <c r="H16" s="42" t="s">
        <v>50</v>
      </c>
      <c r="I16" s="42" t="s">
        <v>51</v>
      </c>
      <c r="J16" s="42" t="s">
        <v>50</v>
      </c>
      <c r="K16" s="42" t="s">
        <v>50</v>
      </c>
      <c r="L16" s="42" t="s">
        <v>52</v>
      </c>
      <c r="M16" s="42"/>
      <c r="N16" s="42"/>
      <c r="O16" s="42"/>
      <c r="P16" s="42"/>
      <c r="Q16" s="42"/>
      <c r="R16" s="56">
        <v>1.25</v>
      </c>
      <c r="S16" s="55" t="str">
        <f>IF(ISBLANK(R16),"",IF(R16&gt;=1.75,"KSM",IF(R16&gt;=1.65,"I A",IF(R16&gt;=1.5,"II A",IF(R16&gt;=1.39,"III A",IF(R16&gt;=1.3,"I JA",IF(R16&gt;=1.22,"II JA",IF(R16&gt;=1.15,"III JA"))))))))</f>
        <v>II JA</v>
      </c>
    </row>
    <row r="17" spans="1:19" ht="13.5" customHeight="1">
      <c r="A17" s="20">
        <v>4</v>
      </c>
      <c r="B17" s="16" t="s">
        <v>240</v>
      </c>
      <c r="C17" s="17" t="s">
        <v>241</v>
      </c>
      <c r="D17" s="18">
        <v>38454</v>
      </c>
      <c r="E17" s="71" t="s">
        <v>242</v>
      </c>
      <c r="F17" s="42" t="s">
        <v>50</v>
      </c>
      <c r="G17" s="42" t="s">
        <v>50</v>
      </c>
      <c r="H17" s="42" t="s">
        <v>50</v>
      </c>
      <c r="I17" s="42" t="s">
        <v>50</v>
      </c>
      <c r="J17" s="42" t="s">
        <v>50</v>
      </c>
      <c r="K17" s="42" t="s">
        <v>52</v>
      </c>
      <c r="L17" s="42"/>
      <c r="M17" s="42"/>
      <c r="N17" s="42"/>
      <c r="O17" s="42"/>
      <c r="P17" s="42"/>
      <c r="Q17" s="42"/>
      <c r="R17" s="56">
        <v>1.2</v>
      </c>
      <c r="S17" s="55"/>
    </row>
    <row r="18" spans="1:19" ht="13.5" customHeight="1">
      <c r="A18" s="20">
        <v>5</v>
      </c>
      <c r="B18" s="63" t="s">
        <v>143</v>
      </c>
      <c r="C18" s="64" t="s">
        <v>144</v>
      </c>
      <c r="D18" s="65">
        <v>38400</v>
      </c>
      <c r="E18" s="66" t="s">
        <v>40</v>
      </c>
      <c r="F18" s="42"/>
      <c r="G18" s="42"/>
      <c r="H18" s="42"/>
      <c r="I18" s="42" t="s">
        <v>50</v>
      </c>
      <c r="J18" s="42" t="s">
        <v>52</v>
      </c>
      <c r="K18" s="42"/>
      <c r="L18" s="42"/>
      <c r="M18" s="42"/>
      <c r="N18" s="42"/>
      <c r="O18" s="42"/>
      <c r="P18" s="42"/>
      <c r="Q18" s="42"/>
      <c r="R18" s="56">
        <v>1.15</v>
      </c>
      <c r="S18" s="55"/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24.57421875" style="0" bestFit="1" customWidth="1"/>
    <col min="6" max="14" width="5.57421875" style="0" customWidth="1"/>
    <col min="15" max="15" width="6.57421875" style="0" customWidth="1"/>
    <col min="16" max="16" width="6.57421875" style="0" hidden="1" customWidth="1"/>
  </cols>
  <sheetData>
    <row r="1" spans="1:16" ht="18.75">
      <c r="A1" s="22"/>
      <c r="B1" s="23"/>
      <c r="C1" s="23"/>
      <c r="D1" s="2" t="s">
        <v>35</v>
      </c>
      <c r="F1" s="24"/>
      <c r="G1" s="22"/>
      <c r="H1" s="22"/>
      <c r="I1" s="22"/>
      <c r="J1" s="22"/>
      <c r="K1" s="22"/>
      <c r="L1" s="22"/>
      <c r="M1" s="22"/>
      <c r="N1" s="22"/>
      <c r="O1" s="6"/>
      <c r="P1" s="22"/>
    </row>
    <row r="2" spans="1:16" ht="18.75">
      <c r="A2" s="22"/>
      <c r="B2" s="23"/>
      <c r="C2" s="23"/>
      <c r="D2" s="2"/>
      <c r="F2" s="24"/>
      <c r="G2" s="22"/>
      <c r="H2" s="22"/>
      <c r="I2" s="22"/>
      <c r="J2" s="22"/>
      <c r="K2" s="22"/>
      <c r="L2" s="22"/>
      <c r="M2" s="22"/>
      <c r="N2" s="22"/>
      <c r="O2" s="6"/>
      <c r="P2" s="22"/>
    </row>
    <row r="3" spans="1:15" ht="12.75">
      <c r="A3" s="25"/>
      <c r="B3" s="26"/>
      <c r="C3" s="26"/>
      <c r="D3" s="26"/>
      <c r="E3" s="26"/>
      <c r="F3" s="26"/>
      <c r="G3" s="25"/>
      <c r="H3" s="25"/>
      <c r="I3" s="25"/>
      <c r="J3" s="25"/>
      <c r="K3" s="25"/>
      <c r="L3" s="25"/>
      <c r="M3" s="25"/>
      <c r="N3" s="25"/>
      <c r="O3" s="6" t="s">
        <v>378</v>
      </c>
    </row>
    <row r="4" spans="1:16" ht="15.75">
      <c r="A4" s="22"/>
      <c r="B4" s="27" t="s">
        <v>45</v>
      </c>
      <c r="C4" s="23"/>
      <c r="E4" s="28" t="s">
        <v>2</v>
      </c>
      <c r="F4" s="10"/>
      <c r="G4" s="29"/>
      <c r="H4" s="30"/>
      <c r="I4" s="30"/>
      <c r="J4" s="30"/>
      <c r="K4" s="30"/>
      <c r="L4" s="30"/>
      <c r="M4" s="30"/>
      <c r="N4" s="30"/>
      <c r="O4" s="30"/>
      <c r="P4" s="30"/>
    </row>
    <row r="5" spans="1:16" s="33" customFormat="1" ht="6" thickBot="1">
      <c r="A5" s="25"/>
      <c r="B5" s="31"/>
      <c r="C5" s="26"/>
      <c r="D5" s="26"/>
      <c r="E5" s="26"/>
      <c r="F5" s="32"/>
      <c r="G5" s="32"/>
      <c r="H5" s="32"/>
      <c r="I5" s="32"/>
      <c r="J5" s="32"/>
      <c r="K5" s="32"/>
      <c r="L5" s="32"/>
      <c r="M5" s="32"/>
      <c r="N5" s="32"/>
      <c r="O5" s="25"/>
      <c r="P5" s="25"/>
    </row>
    <row r="6" spans="1:16" ht="13.5" thickBot="1">
      <c r="A6" s="34" t="s">
        <v>3</v>
      </c>
      <c r="B6" s="35" t="s">
        <v>4</v>
      </c>
      <c r="C6" s="36" t="s">
        <v>5</v>
      </c>
      <c r="D6" s="37" t="s">
        <v>6</v>
      </c>
      <c r="E6" s="38" t="s">
        <v>7</v>
      </c>
      <c r="F6" s="39" t="s">
        <v>269</v>
      </c>
      <c r="G6" s="40" t="s">
        <v>270</v>
      </c>
      <c r="H6" s="39" t="s">
        <v>271</v>
      </c>
      <c r="I6" s="40" t="s">
        <v>272</v>
      </c>
      <c r="J6" s="39" t="s">
        <v>273</v>
      </c>
      <c r="K6" s="40" t="s">
        <v>274</v>
      </c>
      <c r="L6" s="39" t="s">
        <v>275</v>
      </c>
      <c r="M6" s="40" t="s">
        <v>276</v>
      </c>
      <c r="N6" s="39" t="s">
        <v>277</v>
      </c>
      <c r="O6" s="41" t="s">
        <v>49</v>
      </c>
      <c r="P6" s="14" t="s">
        <v>10</v>
      </c>
    </row>
    <row r="7" spans="1:16" ht="12.75">
      <c r="A7" s="20">
        <v>1</v>
      </c>
      <c r="B7" s="63" t="s">
        <v>104</v>
      </c>
      <c r="C7" s="64" t="s">
        <v>204</v>
      </c>
      <c r="D7" s="65">
        <v>38458</v>
      </c>
      <c r="E7" s="66" t="s">
        <v>40</v>
      </c>
      <c r="F7" s="42" t="s">
        <v>50</v>
      </c>
      <c r="G7" s="42" t="s">
        <v>50</v>
      </c>
      <c r="H7" s="42" t="s">
        <v>50</v>
      </c>
      <c r="I7" s="42" t="s">
        <v>50</v>
      </c>
      <c r="J7" s="42" t="s">
        <v>50</v>
      </c>
      <c r="K7" s="42" t="s">
        <v>51</v>
      </c>
      <c r="L7" s="42" t="s">
        <v>51</v>
      </c>
      <c r="M7" s="42" t="s">
        <v>52</v>
      </c>
      <c r="N7" s="42"/>
      <c r="O7" s="56">
        <v>1.92</v>
      </c>
      <c r="P7" s="55"/>
    </row>
    <row r="8" spans="1:16" ht="12.75">
      <c r="A8" s="20">
        <v>2</v>
      </c>
      <c r="B8" s="16" t="s">
        <v>114</v>
      </c>
      <c r="C8" s="17" t="s">
        <v>115</v>
      </c>
      <c r="D8" s="18">
        <v>38476</v>
      </c>
      <c r="E8" s="19" t="s">
        <v>40</v>
      </c>
      <c r="F8" s="42" t="s">
        <v>50</v>
      </c>
      <c r="G8" s="42" t="s">
        <v>50</v>
      </c>
      <c r="H8" s="42" t="s">
        <v>50</v>
      </c>
      <c r="I8" s="42" t="s">
        <v>50</v>
      </c>
      <c r="J8" s="42" t="s">
        <v>51</v>
      </c>
      <c r="K8" s="42" t="s">
        <v>51</v>
      </c>
      <c r="L8" s="42" t="s">
        <v>52</v>
      </c>
      <c r="M8" s="42"/>
      <c r="N8" s="42"/>
      <c r="O8" s="56">
        <v>1.82</v>
      </c>
      <c r="P8" s="55"/>
    </row>
    <row r="9" spans="1:16" ht="12.75">
      <c r="A9" s="20" t="s">
        <v>34</v>
      </c>
      <c r="B9" s="16" t="s">
        <v>141</v>
      </c>
      <c r="C9" s="17" t="s">
        <v>268</v>
      </c>
      <c r="D9" s="18">
        <v>37372</v>
      </c>
      <c r="E9" s="19" t="s">
        <v>235</v>
      </c>
      <c r="F9" s="42"/>
      <c r="G9" s="42" t="s">
        <v>50</v>
      </c>
      <c r="H9" s="42" t="s">
        <v>50</v>
      </c>
      <c r="I9" s="42" t="s">
        <v>50</v>
      </c>
      <c r="J9" s="42" t="s">
        <v>50</v>
      </c>
      <c r="K9" s="42" t="s">
        <v>50</v>
      </c>
      <c r="L9" s="42" t="s">
        <v>52</v>
      </c>
      <c r="M9" s="42"/>
      <c r="N9" s="42"/>
      <c r="O9" s="56">
        <v>1.82</v>
      </c>
      <c r="P9" s="55"/>
    </row>
    <row r="10" s="33" customFormat="1" ht="5.25"/>
    <row r="11" spans="1:16" ht="15.75">
      <c r="A11" s="22"/>
      <c r="B11" s="27" t="s">
        <v>45</v>
      </c>
      <c r="C11" s="23"/>
      <c r="E11" s="28" t="s">
        <v>39</v>
      </c>
      <c r="F11" s="10"/>
      <c r="G11" s="29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33" customFormat="1" ht="6" thickBot="1">
      <c r="A12" s="25"/>
      <c r="B12" s="31"/>
      <c r="C12" s="26"/>
      <c r="D12" s="26"/>
      <c r="E12" s="26"/>
      <c r="F12" s="32"/>
      <c r="G12" s="32"/>
      <c r="H12" s="32"/>
      <c r="I12" s="32"/>
      <c r="J12" s="32"/>
      <c r="K12" s="32"/>
      <c r="L12" s="32"/>
      <c r="M12" s="32"/>
      <c r="N12" s="32"/>
      <c r="O12" s="25"/>
      <c r="P12" s="25"/>
    </row>
    <row r="13" spans="1:16" ht="13.5" thickBot="1">
      <c r="A13" s="34" t="s">
        <v>3</v>
      </c>
      <c r="B13" s="35" t="s">
        <v>4</v>
      </c>
      <c r="C13" s="36" t="s">
        <v>5</v>
      </c>
      <c r="D13" s="37" t="s">
        <v>6</v>
      </c>
      <c r="E13" s="38" t="s">
        <v>7</v>
      </c>
      <c r="F13" s="40" t="s">
        <v>270</v>
      </c>
      <c r="G13" s="39" t="s">
        <v>271</v>
      </c>
      <c r="H13" s="40" t="s">
        <v>272</v>
      </c>
      <c r="I13" s="39" t="s">
        <v>273</v>
      </c>
      <c r="J13" s="40" t="s">
        <v>274</v>
      </c>
      <c r="K13" s="39" t="s">
        <v>275</v>
      </c>
      <c r="L13" s="40" t="s">
        <v>276</v>
      </c>
      <c r="M13" s="39" t="s">
        <v>277</v>
      </c>
      <c r="N13" s="40" t="s">
        <v>278</v>
      </c>
      <c r="O13" s="41" t="s">
        <v>49</v>
      </c>
      <c r="P13" s="14" t="s">
        <v>10</v>
      </c>
    </row>
    <row r="14" spans="1:16" ht="12.75">
      <c r="A14" s="20">
        <v>1</v>
      </c>
      <c r="B14" s="16" t="s">
        <v>112</v>
      </c>
      <c r="C14" s="17" t="s">
        <v>116</v>
      </c>
      <c r="D14" s="18">
        <v>38682</v>
      </c>
      <c r="E14" s="19" t="s">
        <v>40</v>
      </c>
      <c r="F14" s="42"/>
      <c r="G14" s="42" t="s">
        <v>50</v>
      </c>
      <c r="H14" s="42" t="s">
        <v>50</v>
      </c>
      <c r="I14" s="42" t="s">
        <v>50</v>
      </c>
      <c r="J14" s="42" t="s">
        <v>50</v>
      </c>
      <c r="K14" s="42" t="s">
        <v>50</v>
      </c>
      <c r="L14" s="42" t="s">
        <v>50</v>
      </c>
      <c r="M14" s="42" t="s">
        <v>51</v>
      </c>
      <c r="N14" s="42" t="s">
        <v>52</v>
      </c>
      <c r="O14" s="56">
        <v>2.12</v>
      </c>
      <c r="P14" s="55"/>
    </row>
    <row r="15" spans="1:16" ht="12.75">
      <c r="A15" s="20">
        <v>2</v>
      </c>
      <c r="B15" s="16" t="s">
        <v>279</v>
      </c>
      <c r="C15" s="17" t="s">
        <v>280</v>
      </c>
      <c r="D15" s="18">
        <v>38104</v>
      </c>
      <c r="E15" s="19" t="s">
        <v>40</v>
      </c>
      <c r="F15" s="42"/>
      <c r="G15" s="42" t="s">
        <v>50</v>
      </c>
      <c r="H15" s="42" t="s">
        <v>50</v>
      </c>
      <c r="I15" s="42" t="s">
        <v>50</v>
      </c>
      <c r="J15" s="42" t="s">
        <v>50</v>
      </c>
      <c r="K15" s="42" t="s">
        <v>51</v>
      </c>
      <c r="L15" s="42" t="s">
        <v>51</v>
      </c>
      <c r="M15" s="42" t="s">
        <v>52</v>
      </c>
      <c r="N15" s="42"/>
      <c r="O15" s="56">
        <v>2.02</v>
      </c>
      <c r="P15" s="55"/>
    </row>
    <row r="16" spans="1:16" ht="12.75">
      <c r="A16" s="20">
        <v>3</v>
      </c>
      <c r="B16" s="63" t="s">
        <v>143</v>
      </c>
      <c r="C16" s="64" t="s">
        <v>144</v>
      </c>
      <c r="D16" s="65">
        <v>38400</v>
      </c>
      <c r="E16" s="66" t="s">
        <v>40</v>
      </c>
      <c r="F16" s="42" t="s">
        <v>50</v>
      </c>
      <c r="G16" s="42" t="s">
        <v>51</v>
      </c>
      <c r="H16" s="42" t="s">
        <v>50</v>
      </c>
      <c r="I16" s="42" t="s">
        <v>53</v>
      </c>
      <c r="J16" s="42" t="s">
        <v>51</v>
      </c>
      <c r="K16" s="42" t="s">
        <v>52</v>
      </c>
      <c r="L16" s="42"/>
      <c r="M16" s="42"/>
      <c r="N16" s="42"/>
      <c r="O16" s="56">
        <v>1.82</v>
      </c>
      <c r="P16" s="55"/>
    </row>
  </sheetData>
  <sheetProtection/>
  <printOptions/>
  <pageMargins left="0.75" right="0.33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zoomScale="110" zoomScaleNormal="110" zoomScalePageLayoutView="0" workbookViewId="0" topLeftCell="A1">
      <selection activeCell="L3" sqref="L3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57421875" style="0" customWidth="1"/>
    <col min="6" max="11" width="6.140625" style="0" customWidth="1"/>
    <col min="12" max="12" width="6.57421875" style="0" customWidth="1"/>
    <col min="13" max="13" width="7.421875" style="0" hidden="1" customWidth="1"/>
  </cols>
  <sheetData>
    <row r="1" spans="1:12" ht="18.75">
      <c r="A1" s="22"/>
      <c r="B1" s="23"/>
      <c r="C1" s="23"/>
      <c r="E1" s="2" t="s">
        <v>35</v>
      </c>
      <c r="F1" s="24"/>
      <c r="G1" s="22"/>
      <c r="H1" s="22"/>
      <c r="I1" s="22"/>
      <c r="J1" s="22"/>
      <c r="K1" s="22"/>
      <c r="L1" s="6"/>
    </row>
    <row r="2" spans="1:12" ht="12.75">
      <c r="A2" s="25"/>
      <c r="B2" s="26"/>
      <c r="C2" s="26"/>
      <c r="D2" s="26"/>
      <c r="E2" s="26"/>
      <c r="F2" s="26"/>
      <c r="G2" s="25"/>
      <c r="H2" s="25"/>
      <c r="I2" s="25"/>
      <c r="J2" s="67"/>
      <c r="K2" s="68"/>
      <c r="L2" s="25"/>
    </row>
    <row r="3" spans="1:12" ht="16.5" thickBot="1">
      <c r="A3" s="22"/>
      <c r="B3" s="27" t="s">
        <v>58</v>
      </c>
      <c r="C3" s="23"/>
      <c r="E3" s="28" t="s">
        <v>2</v>
      </c>
      <c r="F3" s="60" t="s">
        <v>78</v>
      </c>
      <c r="G3" s="29"/>
      <c r="H3" s="30"/>
      <c r="I3" s="30"/>
      <c r="J3" s="30"/>
      <c r="K3" s="30"/>
      <c r="L3" s="6" t="s">
        <v>378</v>
      </c>
    </row>
    <row r="4" spans="1:12" ht="13.5" thickBot="1">
      <c r="A4" s="25"/>
      <c r="B4" s="31"/>
      <c r="C4" s="26"/>
      <c r="D4" s="26"/>
      <c r="E4" s="26"/>
      <c r="F4" s="43"/>
      <c r="G4" s="44"/>
      <c r="H4" s="44" t="s">
        <v>56</v>
      </c>
      <c r="I4" s="44"/>
      <c r="J4" s="44"/>
      <c r="K4" s="45"/>
      <c r="L4" s="25"/>
    </row>
    <row r="5" spans="1:13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16</v>
      </c>
      <c r="J5" s="47" t="s">
        <v>17</v>
      </c>
      <c r="K5" s="47" t="s">
        <v>19</v>
      </c>
      <c r="L5" s="41" t="s">
        <v>49</v>
      </c>
      <c r="M5" s="14" t="s">
        <v>10</v>
      </c>
    </row>
    <row r="6" spans="1:13" ht="12.75">
      <c r="A6" s="20">
        <v>1</v>
      </c>
      <c r="B6" s="16" t="s">
        <v>80</v>
      </c>
      <c r="C6" s="17" t="s">
        <v>249</v>
      </c>
      <c r="D6" s="18">
        <v>38035</v>
      </c>
      <c r="E6" s="19" t="s">
        <v>15</v>
      </c>
      <c r="F6" s="48">
        <v>4.45</v>
      </c>
      <c r="G6" s="48">
        <v>4.34</v>
      </c>
      <c r="H6" s="48">
        <v>4.33</v>
      </c>
      <c r="I6" s="48">
        <v>4.2</v>
      </c>
      <c r="J6" s="48">
        <v>4.48</v>
      </c>
      <c r="K6" s="48">
        <v>4.75</v>
      </c>
      <c r="L6" s="49">
        <f aca="true" t="shared" si="0" ref="L6:L29">MAX(F6:K6)</f>
        <v>4.75</v>
      </c>
      <c r="M6" s="55"/>
    </row>
    <row r="7" spans="1:13" ht="12.75">
      <c r="A7" s="20">
        <v>2</v>
      </c>
      <c r="B7" s="16" t="s">
        <v>127</v>
      </c>
      <c r="C7" s="17" t="s">
        <v>175</v>
      </c>
      <c r="D7" s="18">
        <v>38049</v>
      </c>
      <c r="E7" s="19" t="s">
        <v>24</v>
      </c>
      <c r="F7" s="48">
        <v>4.39</v>
      </c>
      <c r="G7" s="48">
        <v>4.34</v>
      </c>
      <c r="H7" s="48">
        <v>4.34</v>
      </c>
      <c r="I7" s="48">
        <v>4.35</v>
      </c>
      <c r="J7" s="48">
        <v>4.38</v>
      </c>
      <c r="K7" s="48">
        <v>4.62</v>
      </c>
      <c r="L7" s="49">
        <f t="shared" si="0"/>
        <v>4.62</v>
      </c>
      <c r="M7" s="55"/>
    </row>
    <row r="8" spans="1:13" ht="12.75">
      <c r="A8" s="20">
        <v>3</v>
      </c>
      <c r="B8" s="16" t="s">
        <v>80</v>
      </c>
      <c r="C8" s="17" t="s">
        <v>163</v>
      </c>
      <c r="D8" s="18">
        <v>37988</v>
      </c>
      <c r="E8" s="66" t="s">
        <v>248</v>
      </c>
      <c r="F8" s="48">
        <v>4.18</v>
      </c>
      <c r="G8" s="48">
        <v>4.42</v>
      </c>
      <c r="H8" s="48">
        <v>4.43</v>
      </c>
      <c r="I8" s="48">
        <v>4.24</v>
      </c>
      <c r="J8" s="48">
        <v>4.53</v>
      </c>
      <c r="K8" s="48">
        <v>4.35</v>
      </c>
      <c r="L8" s="49">
        <f t="shared" si="0"/>
        <v>4.53</v>
      </c>
      <c r="M8" s="55" t="str">
        <f>IF(ISBLANK(L8),"",IF(L8&gt;=6,"KSM",IF(L8&gt;=5.6,"I A",IF(L8&gt;=5.15,"II A",IF(L8&gt;=4.6,"III A",IF(L8&gt;=4.2,"I JA",IF(L8&gt;=3.85,"II JA",IF(L8&gt;=3.6,"III JA"))))))))</f>
        <v>I JA</v>
      </c>
    </row>
    <row r="9" spans="1:13" ht="12.75">
      <c r="A9" s="20">
        <v>4</v>
      </c>
      <c r="B9" s="63" t="s">
        <v>123</v>
      </c>
      <c r="C9" s="64" t="s">
        <v>164</v>
      </c>
      <c r="D9" s="65">
        <v>38624</v>
      </c>
      <c r="E9" s="66" t="s">
        <v>41</v>
      </c>
      <c r="F9" s="48">
        <v>4.13</v>
      </c>
      <c r="G9" s="48">
        <v>4.28</v>
      </c>
      <c r="H9" s="48">
        <v>4.33</v>
      </c>
      <c r="I9" s="48">
        <v>4.21</v>
      </c>
      <c r="J9" s="48">
        <v>4.33</v>
      </c>
      <c r="K9" s="48">
        <v>3.7</v>
      </c>
      <c r="L9" s="49">
        <f t="shared" si="0"/>
        <v>4.33</v>
      </c>
      <c r="M9" s="55" t="str">
        <f>IF(ISBLANK(L9),"",IF(L9&gt;=6,"KSM",IF(L9&gt;=5.6,"I A",IF(L9&gt;=5.15,"II A",IF(L9&gt;=4.6,"III A",IF(L9&gt;=4.2,"I JA",IF(L9&gt;=3.85,"II JA",IF(L9&gt;=3.6,"III JA"))))))))</f>
        <v>I JA</v>
      </c>
    </row>
    <row r="10" spans="1:13" ht="12.75">
      <c r="A10" s="20">
        <v>5</v>
      </c>
      <c r="B10" s="63" t="s">
        <v>128</v>
      </c>
      <c r="C10" s="64" t="s">
        <v>129</v>
      </c>
      <c r="D10" s="65">
        <v>38965</v>
      </c>
      <c r="E10" s="66" t="s">
        <v>248</v>
      </c>
      <c r="F10" s="48">
        <v>4.1</v>
      </c>
      <c r="G10" s="48">
        <v>4.15</v>
      </c>
      <c r="H10" s="48">
        <v>3.87</v>
      </c>
      <c r="I10" s="48" t="s">
        <v>162</v>
      </c>
      <c r="J10" s="48" t="s">
        <v>162</v>
      </c>
      <c r="K10" s="48">
        <v>4</v>
      </c>
      <c r="L10" s="49">
        <f t="shared" si="0"/>
        <v>4.15</v>
      </c>
      <c r="M10" s="55"/>
    </row>
    <row r="11" spans="1:13" ht="12.75">
      <c r="A11" s="20">
        <v>6</v>
      </c>
      <c r="B11" s="16" t="s">
        <v>250</v>
      </c>
      <c r="C11" s="17" t="s">
        <v>251</v>
      </c>
      <c r="D11" s="18">
        <v>38116</v>
      </c>
      <c r="E11" s="66" t="s">
        <v>248</v>
      </c>
      <c r="F11" s="48">
        <v>4</v>
      </c>
      <c r="G11" s="48">
        <v>3.8</v>
      </c>
      <c r="H11" s="48">
        <v>4.13</v>
      </c>
      <c r="I11" s="48">
        <v>4.06</v>
      </c>
      <c r="J11" s="48">
        <v>3.9</v>
      </c>
      <c r="K11" s="48" t="s">
        <v>57</v>
      </c>
      <c r="L11" s="49">
        <f t="shared" si="0"/>
        <v>4.13</v>
      </c>
      <c r="M11" s="55"/>
    </row>
    <row r="12" spans="1:13" ht="12.75">
      <c r="A12" s="20">
        <v>7</v>
      </c>
      <c r="B12" s="16" t="s">
        <v>33</v>
      </c>
      <c r="C12" s="17" t="s">
        <v>252</v>
      </c>
      <c r="D12" s="18">
        <v>38000</v>
      </c>
      <c r="E12" s="66" t="s">
        <v>248</v>
      </c>
      <c r="F12" s="48">
        <v>3.9</v>
      </c>
      <c r="G12" s="48" t="s">
        <v>57</v>
      </c>
      <c r="H12" s="48">
        <v>3.75</v>
      </c>
      <c r="I12" s="48">
        <v>4</v>
      </c>
      <c r="J12" s="48">
        <v>4.05</v>
      </c>
      <c r="K12" s="48">
        <v>3.9</v>
      </c>
      <c r="L12" s="49">
        <f t="shared" si="0"/>
        <v>4.05</v>
      </c>
      <c r="M12" s="55"/>
    </row>
    <row r="13" spans="1:13" ht="12.75">
      <c r="A13" s="20">
        <v>8</v>
      </c>
      <c r="B13" s="16" t="s">
        <v>82</v>
      </c>
      <c r="C13" s="17" t="s">
        <v>232</v>
      </c>
      <c r="D13" s="18">
        <v>38072</v>
      </c>
      <c r="E13" s="19" t="s">
        <v>36</v>
      </c>
      <c r="F13" s="48">
        <v>4.05</v>
      </c>
      <c r="G13" s="48">
        <v>3.94</v>
      </c>
      <c r="H13" s="48">
        <v>3.8</v>
      </c>
      <c r="I13" s="48">
        <v>3.53</v>
      </c>
      <c r="J13" s="48">
        <v>3.54</v>
      </c>
      <c r="K13" s="48">
        <v>3.84</v>
      </c>
      <c r="L13" s="49">
        <f t="shared" si="0"/>
        <v>4.05</v>
      </c>
      <c r="M13" s="55"/>
    </row>
    <row r="14" spans="1:13" ht="12.75">
      <c r="A14" s="20">
        <v>9</v>
      </c>
      <c r="B14" s="16" t="s">
        <v>261</v>
      </c>
      <c r="C14" s="17" t="s">
        <v>262</v>
      </c>
      <c r="D14" s="18">
        <v>38648</v>
      </c>
      <c r="E14" s="19" t="s">
        <v>235</v>
      </c>
      <c r="F14" s="48">
        <v>3.8</v>
      </c>
      <c r="G14" s="48">
        <v>3.49</v>
      </c>
      <c r="H14" s="48">
        <v>3.87</v>
      </c>
      <c r="I14" s="48"/>
      <c r="J14" s="48"/>
      <c r="K14" s="48"/>
      <c r="L14" s="49">
        <f t="shared" si="0"/>
        <v>3.87</v>
      </c>
      <c r="M14" s="55"/>
    </row>
    <row r="15" spans="1:13" ht="12.75">
      <c r="A15" s="20">
        <v>10</v>
      </c>
      <c r="B15" s="16" t="s">
        <v>255</v>
      </c>
      <c r="C15" s="17" t="s">
        <v>256</v>
      </c>
      <c r="D15" s="18">
        <v>38094</v>
      </c>
      <c r="E15" s="19" t="s">
        <v>257</v>
      </c>
      <c r="F15" s="48">
        <v>3.76</v>
      </c>
      <c r="G15" s="48">
        <v>3.62</v>
      </c>
      <c r="H15" s="48">
        <v>3.453</v>
      </c>
      <c r="I15" s="48"/>
      <c r="J15" s="48"/>
      <c r="K15" s="48"/>
      <c r="L15" s="49">
        <f t="shared" si="0"/>
        <v>3.76</v>
      </c>
      <c r="M15" s="55"/>
    </row>
    <row r="16" spans="1:13" ht="12.75">
      <c r="A16" s="20">
        <v>11</v>
      </c>
      <c r="B16" s="16" t="s">
        <v>253</v>
      </c>
      <c r="C16" s="17" t="s">
        <v>254</v>
      </c>
      <c r="D16" s="18">
        <v>38394</v>
      </c>
      <c r="E16" s="66" t="s">
        <v>248</v>
      </c>
      <c r="F16" s="48" t="s">
        <v>57</v>
      </c>
      <c r="G16" s="48">
        <v>3.72</v>
      </c>
      <c r="H16" s="48">
        <v>3.6</v>
      </c>
      <c r="I16" s="48"/>
      <c r="J16" s="48"/>
      <c r="K16" s="48"/>
      <c r="L16" s="49">
        <f t="shared" si="0"/>
        <v>3.72</v>
      </c>
      <c r="M16" s="55"/>
    </row>
    <row r="17" spans="1:13" ht="12.75">
      <c r="A17" s="20">
        <v>12</v>
      </c>
      <c r="B17" s="63" t="s">
        <v>165</v>
      </c>
      <c r="C17" s="64" t="s">
        <v>166</v>
      </c>
      <c r="D17" s="65">
        <v>38625</v>
      </c>
      <c r="E17" s="66" t="s">
        <v>248</v>
      </c>
      <c r="F17" s="48">
        <v>3.7</v>
      </c>
      <c r="G17" s="48">
        <v>3.65</v>
      </c>
      <c r="H17" s="48">
        <v>3.63</v>
      </c>
      <c r="I17" s="48"/>
      <c r="J17" s="48"/>
      <c r="K17" s="48"/>
      <c r="L17" s="49">
        <f t="shared" si="0"/>
        <v>3.7</v>
      </c>
      <c r="M17" s="55" t="str">
        <f>IF(ISBLANK(L17),"",IF(L17&gt;=6,"KSM",IF(L17&gt;=5.6,"I A",IF(L17&gt;=5.15,"II A",IF(L17&gt;=4.6,"III A",IF(L17&gt;=4.2,"I JA",IF(L17&gt;=3.85,"II JA",IF(L17&gt;=3.6,"III JA"))))))))</f>
        <v>III JA</v>
      </c>
    </row>
    <row r="18" spans="1:13" ht="12.75">
      <c r="A18" s="20">
        <v>13</v>
      </c>
      <c r="B18" s="16" t="s">
        <v>76</v>
      </c>
      <c r="C18" s="17" t="s">
        <v>200</v>
      </c>
      <c r="D18" s="18">
        <v>38590</v>
      </c>
      <c r="E18" s="66" t="s">
        <v>248</v>
      </c>
      <c r="F18" s="48">
        <v>3.64</v>
      </c>
      <c r="G18" s="48">
        <v>3.48</v>
      </c>
      <c r="H18" s="48">
        <v>3.5</v>
      </c>
      <c r="I18" s="48"/>
      <c r="J18" s="48"/>
      <c r="K18" s="48"/>
      <c r="L18" s="49">
        <f t="shared" si="0"/>
        <v>3.64</v>
      </c>
      <c r="M18" s="55" t="str">
        <f>IF(ISBLANK(L19),"",IF(L19&gt;=6,"KSM",IF(L19&gt;=5.6,"I A",IF(L19&gt;=5.15,"II A",IF(L19&gt;=4.6,"III A",IF(L19&gt;=4.2,"I JA",IF(L19&gt;=3.85,"II JA",IF(L19&gt;=3.6,"III JA"))))))))</f>
        <v>III JA</v>
      </c>
    </row>
    <row r="19" spans="1:13" ht="12.75">
      <c r="A19" s="20">
        <v>14</v>
      </c>
      <c r="B19" s="16" t="s">
        <v>132</v>
      </c>
      <c r="C19" s="17" t="s">
        <v>133</v>
      </c>
      <c r="D19" s="18">
        <v>38370</v>
      </c>
      <c r="E19" s="66" t="s">
        <v>248</v>
      </c>
      <c r="F19" s="48">
        <v>3.63</v>
      </c>
      <c r="G19" s="48">
        <v>3.52</v>
      </c>
      <c r="H19" s="48">
        <v>3.55</v>
      </c>
      <c r="I19" s="48"/>
      <c r="J19" s="48"/>
      <c r="K19" s="48"/>
      <c r="L19" s="49">
        <f t="shared" si="0"/>
        <v>3.63</v>
      </c>
      <c r="M19" s="55" t="str">
        <f>IF(ISBLANK(L19),"",IF(L19&gt;=6,"KSM",IF(L19&gt;=5.6,"I A",IF(L19&gt;=5.15,"II A",IF(L19&gt;=4.6,"III A",IF(L19&gt;=4.2,"I JA",IF(L19&gt;=3.85,"II JA",IF(L19&gt;=3.6,"III JA"))))))))</f>
        <v>III JA</v>
      </c>
    </row>
    <row r="20" spans="1:13" ht="12.75">
      <c r="A20" s="20">
        <v>15</v>
      </c>
      <c r="B20" s="16" t="s">
        <v>119</v>
      </c>
      <c r="C20" s="17" t="s">
        <v>236</v>
      </c>
      <c r="D20" s="18">
        <v>38692</v>
      </c>
      <c r="E20" s="19" t="s">
        <v>40</v>
      </c>
      <c r="F20" s="48">
        <v>3.58</v>
      </c>
      <c r="G20" s="48">
        <v>3.48</v>
      </c>
      <c r="H20" s="48">
        <v>3.48</v>
      </c>
      <c r="I20" s="48"/>
      <c r="J20" s="48"/>
      <c r="K20" s="48"/>
      <c r="L20" s="49">
        <f t="shared" si="0"/>
        <v>3.58</v>
      </c>
      <c r="M20" s="55"/>
    </row>
    <row r="21" spans="1:13" ht="12.75">
      <c r="A21" s="20">
        <v>16</v>
      </c>
      <c r="B21" s="16" t="s">
        <v>259</v>
      </c>
      <c r="C21" s="17" t="s">
        <v>260</v>
      </c>
      <c r="D21" s="18">
        <v>38541</v>
      </c>
      <c r="E21" s="19" t="s">
        <v>235</v>
      </c>
      <c r="F21" s="48">
        <v>3.55</v>
      </c>
      <c r="G21" s="48">
        <v>3.2</v>
      </c>
      <c r="H21" s="48">
        <v>3.2</v>
      </c>
      <c r="I21" s="48"/>
      <c r="J21" s="48"/>
      <c r="K21" s="48"/>
      <c r="L21" s="49">
        <f t="shared" si="0"/>
        <v>3.55</v>
      </c>
      <c r="M21" s="55"/>
    </row>
    <row r="22" spans="1:13" ht="12.75">
      <c r="A22" s="20">
        <v>17</v>
      </c>
      <c r="B22" s="16" t="s">
        <v>222</v>
      </c>
      <c r="C22" s="17" t="s">
        <v>267</v>
      </c>
      <c r="D22" s="18">
        <v>38633</v>
      </c>
      <c r="E22" s="19" t="s">
        <v>247</v>
      </c>
      <c r="F22" s="48">
        <v>3.4</v>
      </c>
      <c r="G22" s="48">
        <v>3.49</v>
      </c>
      <c r="H22" s="48">
        <v>3.5</v>
      </c>
      <c r="I22" s="48"/>
      <c r="J22" s="48"/>
      <c r="K22" s="48"/>
      <c r="L22" s="49">
        <f t="shared" si="0"/>
        <v>3.5</v>
      </c>
      <c r="M22" s="55"/>
    </row>
    <row r="23" spans="1:13" ht="12.75">
      <c r="A23" s="20">
        <v>18</v>
      </c>
      <c r="B23" s="16" t="s">
        <v>186</v>
      </c>
      <c r="C23" s="17" t="s">
        <v>182</v>
      </c>
      <c r="D23" s="18">
        <v>38790</v>
      </c>
      <c r="E23" s="19" t="s">
        <v>24</v>
      </c>
      <c r="F23" s="48">
        <v>3.5</v>
      </c>
      <c r="G23" s="48">
        <v>3.35</v>
      </c>
      <c r="H23" s="48">
        <v>3.17</v>
      </c>
      <c r="I23" s="48"/>
      <c r="J23" s="48"/>
      <c r="K23" s="48"/>
      <c r="L23" s="49">
        <f t="shared" si="0"/>
        <v>3.5</v>
      </c>
      <c r="M23" s="55" t="b">
        <f>IF(ISBLANK(L23),"",IF(L23&gt;=6,"KSM",IF(L23&gt;=5.6,"I A",IF(L23&gt;=5.15,"II A",IF(L23&gt;=4.6,"III A",IF(L23&gt;=4.2,"I JA",IF(L23&gt;=3.85,"II JA",IF(L23&gt;=3.6,"III JA"))))))))</f>
        <v>0</v>
      </c>
    </row>
    <row r="24" spans="1:13" ht="12.75">
      <c r="A24" s="20">
        <v>19</v>
      </c>
      <c r="B24" s="16" t="s">
        <v>137</v>
      </c>
      <c r="C24" s="17" t="s">
        <v>207</v>
      </c>
      <c r="D24" s="18">
        <v>38790</v>
      </c>
      <c r="E24" s="19" t="s">
        <v>24</v>
      </c>
      <c r="F24" s="48" t="s">
        <v>57</v>
      </c>
      <c r="G24" s="48" t="s">
        <v>57</v>
      </c>
      <c r="H24" s="48">
        <v>3.5</v>
      </c>
      <c r="I24" s="48"/>
      <c r="J24" s="48"/>
      <c r="K24" s="48"/>
      <c r="L24" s="49">
        <f t="shared" si="0"/>
        <v>3.5</v>
      </c>
      <c r="M24" s="55" t="b">
        <f>IF(ISBLANK(L24),"",IF(L24&gt;=6,"KSM",IF(L24&gt;=5.6,"I A",IF(L24&gt;=5.15,"II A",IF(L24&gt;=4.6,"III A",IF(L24&gt;=4.2,"I JA",IF(L24&gt;=3.85,"II JA",IF(L24&gt;=3.6,"III JA"))))))))</f>
        <v>0</v>
      </c>
    </row>
    <row r="25" spans="1:13" ht="12.75">
      <c r="A25" s="20">
        <v>20</v>
      </c>
      <c r="B25" s="16" t="s">
        <v>138</v>
      </c>
      <c r="C25" s="17" t="s">
        <v>139</v>
      </c>
      <c r="D25" s="18">
        <v>38378</v>
      </c>
      <c r="E25" s="19" t="s">
        <v>40</v>
      </c>
      <c r="F25" s="48">
        <v>3.36</v>
      </c>
      <c r="G25" s="48">
        <v>3.44</v>
      </c>
      <c r="H25" s="48">
        <v>3.32</v>
      </c>
      <c r="I25" s="48"/>
      <c r="J25" s="48"/>
      <c r="K25" s="48"/>
      <c r="L25" s="49">
        <f t="shared" si="0"/>
        <v>3.44</v>
      </c>
      <c r="M25" s="55"/>
    </row>
    <row r="26" spans="1:13" ht="12.75">
      <c r="A26" s="20">
        <v>21</v>
      </c>
      <c r="B26" s="16" t="s">
        <v>79</v>
      </c>
      <c r="C26" s="17" t="s">
        <v>258</v>
      </c>
      <c r="D26" s="18">
        <v>38172</v>
      </c>
      <c r="E26" s="19" t="s">
        <v>235</v>
      </c>
      <c r="F26" s="48">
        <v>2.65</v>
      </c>
      <c r="G26" s="48">
        <v>3.44</v>
      </c>
      <c r="H26" s="48">
        <v>3.1</v>
      </c>
      <c r="I26" s="48"/>
      <c r="J26" s="48"/>
      <c r="K26" s="48"/>
      <c r="L26" s="49">
        <f t="shared" si="0"/>
        <v>3.44</v>
      </c>
      <c r="M26" s="55"/>
    </row>
    <row r="27" spans="1:13" ht="12.75">
      <c r="A27" s="20">
        <v>22</v>
      </c>
      <c r="B27" s="16" t="s">
        <v>33</v>
      </c>
      <c r="C27" s="17" t="s">
        <v>263</v>
      </c>
      <c r="D27" s="18">
        <v>38444</v>
      </c>
      <c r="E27" s="19" t="s">
        <v>235</v>
      </c>
      <c r="F27" s="48">
        <v>3.22</v>
      </c>
      <c r="G27" s="48">
        <v>3.4</v>
      </c>
      <c r="H27" s="48">
        <v>3.2</v>
      </c>
      <c r="I27" s="48"/>
      <c r="J27" s="48"/>
      <c r="K27" s="48"/>
      <c r="L27" s="49">
        <f t="shared" si="0"/>
        <v>3.4</v>
      </c>
      <c r="M27" s="55"/>
    </row>
    <row r="28" spans="1:13" ht="12.75">
      <c r="A28" s="20">
        <v>23</v>
      </c>
      <c r="B28" s="16" t="s">
        <v>79</v>
      </c>
      <c r="C28" s="17" t="s">
        <v>264</v>
      </c>
      <c r="D28" s="18">
        <v>38385</v>
      </c>
      <c r="E28" s="19" t="s">
        <v>235</v>
      </c>
      <c r="F28" s="48">
        <v>3.24</v>
      </c>
      <c r="G28" s="48">
        <v>3.2</v>
      </c>
      <c r="H28" s="48" t="s">
        <v>57</v>
      </c>
      <c r="I28" s="48"/>
      <c r="J28" s="48"/>
      <c r="K28" s="48"/>
      <c r="L28" s="49">
        <f t="shared" si="0"/>
        <v>3.24</v>
      </c>
      <c r="M28" s="55"/>
    </row>
    <row r="29" spans="1:13" ht="12.75">
      <c r="A29" s="20">
        <v>24</v>
      </c>
      <c r="B29" s="16" t="s">
        <v>265</v>
      </c>
      <c r="C29" s="17" t="s">
        <v>266</v>
      </c>
      <c r="D29" s="18">
        <v>38489</v>
      </c>
      <c r="E29" s="19" t="s">
        <v>247</v>
      </c>
      <c r="F29" s="48">
        <v>3.2</v>
      </c>
      <c r="G29" s="48">
        <v>3.02</v>
      </c>
      <c r="H29" s="48">
        <v>3.13</v>
      </c>
      <c r="I29" s="48"/>
      <c r="J29" s="48"/>
      <c r="K29" s="48"/>
      <c r="L29" s="49">
        <f t="shared" si="0"/>
        <v>3.2</v>
      </c>
      <c r="M29" s="55"/>
    </row>
    <row r="30" ht="12.75">
      <c r="G30" s="72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4.421875" style="0" customWidth="1"/>
    <col min="2" max="2" width="12.1406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  <col min="13" max="13" width="7.421875" style="0" hidden="1" customWidth="1"/>
  </cols>
  <sheetData>
    <row r="1" spans="1:12" ht="18.75">
      <c r="A1" s="22"/>
      <c r="B1" s="23"/>
      <c r="C1" s="23"/>
      <c r="E1" s="2" t="s">
        <v>35</v>
      </c>
      <c r="F1" s="24"/>
      <c r="G1" s="22"/>
      <c r="H1" s="22"/>
      <c r="I1" s="22"/>
      <c r="J1" s="22"/>
      <c r="K1" s="22"/>
      <c r="L1" s="6"/>
    </row>
    <row r="2" spans="1:12" ht="12.75">
      <c r="A2" s="25"/>
      <c r="B2" s="26"/>
      <c r="C2" s="26"/>
      <c r="D2" s="26"/>
      <c r="E2" s="26"/>
      <c r="F2" s="26"/>
      <c r="G2" s="25"/>
      <c r="H2" s="25"/>
      <c r="I2" s="25"/>
      <c r="J2" s="25"/>
      <c r="K2" s="25"/>
      <c r="L2" s="6" t="s">
        <v>378</v>
      </c>
    </row>
    <row r="3" spans="1:12" ht="16.5" thickBot="1">
      <c r="A3" s="22"/>
      <c r="B3" s="27" t="s">
        <v>58</v>
      </c>
      <c r="C3" s="23"/>
      <c r="E3" s="28" t="s">
        <v>39</v>
      </c>
      <c r="F3" s="60" t="s">
        <v>78</v>
      </c>
      <c r="G3" s="29"/>
      <c r="H3" s="30"/>
      <c r="I3" s="30"/>
      <c r="J3" s="30"/>
      <c r="K3" s="30"/>
      <c r="L3" s="30"/>
    </row>
    <row r="4" spans="1:12" ht="13.5" thickBot="1">
      <c r="A4" s="25"/>
      <c r="B4" s="31"/>
      <c r="C4" s="26"/>
      <c r="D4" s="26"/>
      <c r="E4" s="26"/>
      <c r="F4" s="43"/>
      <c r="G4" s="44"/>
      <c r="H4" s="44" t="s">
        <v>56</v>
      </c>
      <c r="I4" s="44"/>
      <c r="J4" s="44"/>
      <c r="K4" s="45"/>
      <c r="L4" s="25"/>
    </row>
    <row r="5" spans="1:13" ht="13.5" thickBot="1">
      <c r="A5" s="34" t="s">
        <v>3</v>
      </c>
      <c r="B5" s="35" t="s">
        <v>4</v>
      </c>
      <c r="C5" s="36" t="s">
        <v>5</v>
      </c>
      <c r="D5" s="37" t="s">
        <v>6</v>
      </c>
      <c r="E5" s="46" t="s">
        <v>7</v>
      </c>
      <c r="F5" s="47" t="s">
        <v>11</v>
      </c>
      <c r="G5" s="47" t="s">
        <v>14</v>
      </c>
      <c r="H5" s="47" t="s">
        <v>13</v>
      </c>
      <c r="I5" s="47" t="s">
        <v>16</v>
      </c>
      <c r="J5" s="47" t="s">
        <v>17</v>
      </c>
      <c r="K5" s="47" t="s">
        <v>19</v>
      </c>
      <c r="L5" s="41" t="s">
        <v>49</v>
      </c>
      <c r="M5" s="14" t="s">
        <v>10</v>
      </c>
    </row>
    <row r="6" spans="1:13" ht="12.75">
      <c r="A6" s="20">
        <v>1</v>
      </c>
      <c r="B6" s="16" t="s">
        <v>106</v>
      </c>
      <c r="C6" s="17" t="s">
        <v>107</v>
      </c>
      <c r="D6" s="18">
        <v>38068</v>
      </c>
      <c r="E6" s="19" t="s">
        <v>24</v>
      </c>
      <c r="F6" s="48">
        <v>4.92</v>
      </c>
      <c r="G6" s="48">
        <v>4.43</v>
      </c>
      <c r="H6" s="48">
        <v>5</v>
      </c>
      <c r="I6" s="48">
        <v>4.98</v>
      </c>
      <c r="J6" s="48">
        <v>4.9</v>
      </c>
      <c r="K6" s="48" t="s">
        <v>57</v>
      </c>
      <c r="L6" s="49">
        <f aca="true" t="shared" si="0" ref="L6:L14">MAX(F6:K6)</f>
        <v>5</v>
      </c>
      <c r="M6" s="55" t="str">
        <f>IF(ISBLANK(L6),"",IF(L6&gt;=7.2,"KSM",IF(L6&gt;=6.7,"I A",IF(L6&gt;=6.2,"II A",IF(L6&gt;=5.6,"III A",IF(L6&gt;=5,"I JA",IF(L6&gt;=4.45,"II JA",IF(L6&gt;=4,"III JA"))))))))</f>
        <v>I JA</v>
      </c>
    </row>
    <row r="7" spans="1:13" ht="12.75">
      <c r="A7" s="20">
        <v>2</v>
      </c>
      <c r="B7" s="63" t="s">
        <v>109</v>
      </c>
      <c r="C7" s="64" t="s">
        <v>120</v>
      </c>
      <c r="D7" s="65">
        <v>38195</v>
      </c>
      <c r="E7" s="66" t="s">
        <v>24</v>
      </c>
      <c r="F7" s="48">
        <v>4.62</v>
      </c>
      <c r="G7" s="48">
        <v>4.53</v>
      </c>
      <c r="H7" s="48">
        <v>4.61</v>
      </c>
      <c r="I7" s="48">
        <v>4.64</v>
      </c>
      <c r="J7" s="48">
        <v>4.6</v>
      </c>
      <c r="K7" s="48">
        <v>4.22</v>
      </c>
      <c r="L7" s="49">
        <f t="shared" si="0"/>
        <v>4.64</v>
      </c>
      <c r="M7" s="55" t="str">
        <f>IF(ISBLANK(L7),"",IF(L7&gt;=7.2,"KSM",IF(L7&gt;=6.7,"I A",IF(L7&gt;=6.2,"II A",IF(L7&gt;=5.6,"III A",IF(L7&gt;=5,"I JA",IF(L7&gt;=4.45,"II JA",IF(L7&gt;=4,"III JA"))))))))</f>
        <v>II JA</v>
      </c>
    </row>
    <row r="8" spans="1:13" ht="12.75">
      <c r="A8" s="20">
        <v>3</v>
      </c>
      <c r="B8" s="63" t="s">
        <v>95</v>
      </c>
      <c r="C8" s="64" t="s">
        <v>147</v>
      </c>
      <c r="D8" s="65">
        <v>38138</v>
      </c>
      <c r="E8" s="19" t="s">
        <v>108</v>
      </c>
      <c r="F8" s="48">
        <v>3.9</v>
      </c>
      <c r="G8" s="48">
        <v>3.63</v>
      </c>
      <c r="H8" s="48">
        <v>3.96</v>
      </c>
      <c r="I8" s="48">
        <v>3.76</v>
      </c>
      <c r="J8" s="48">
        <v>3.87</v>
      </c>
      <c r="K8" s="48">
        <v>4.13</v>
      </c>
      <c r="L8" s="49">
        <f t="shared" si="0"/>
        <v>4.13</v>
      </c>
      <c r="M8" s="55" t="str">
        <f>IF(ISBLANK(L8),"",IF(L8&gt;=7.2,"KSM",IF(L8&gt;=6.7,"I A",IF(L8&gt;=6.2,"II A",IF(L8&gt;=5.6,"III A",IF(L8&gt;=5,"I JA",IF(L8&gt;=4.45,"II JA",IF(L8&gt;=4,"III JA"))))))))</f>
        <v>III JA</v>
      </c>
    </row>
    <row r="9" spans="1:13" ht="12.75">
      <c r="A9" s="20">
        <v>4</v>
      </c>
      <c r="B9" s="16" t="s">
        <v>106</v>
      </c>
      <c r="C9" s="17" t="s">
        <v>198</v>
      </c>
      <c r="D9" s="18">
        <v>38411</v>
      </c>
      <c r="E9" s="19" t="s">
        <v>108</v>
      </c>
      <c r="F9" s="48">
        <v>3.77</v>
      </c>
      <c r="G9" s="48">
        <v>3.67</v>
      </c>
      <c r="H9" s="48" t="s">
        <v>57</v>
      </c>
      <c r="I9" s="48">
        <v>4.06</v>
      </c>
      <c r="J9" s="48">
        <v>3.24</v>
      </c>
      <c r="K9" s="48">
        <v>3.39</v>
      </c>
      <c r="L9" s="49">
        <f t="shared" si="0"/>
        <v>4.06</v>
      </c>
      <c r="M9" s="55"/>
    </row>
    <row r="10" spans="1:13" ht="12.75">
      <c r="A10" s="20">
        <v>5</v>
      </c>
      <c r="B10" s="16" t="s">
        <v>294</v>
      </c>
      <c r="C10" s="17" t="s">
        <v>295</v>
      </c>
      <c r="D10" s="18">
        <v>38197</v>
      </c>
      <c r="E10" s="19" t="s">
        <v>40</v>
      </c>
      <c r="F10" s="48">
        <v>4.04</v>
      </c>
      <c r="G10" s="48">
        <v>3.63</v>
      </c>
      <c r="H10" s="48">
        <v>3.83</v>
      </c>
      <c r="I10" s="48">
        <v>3.67</v>
      </c>
      <c r="J10" s="48">
        <v>3.48</v>
      </c>
      <c r="K10" s="48">
        <v>3.52</v>
      </c>
      <c r="L10" s="49">
        <f t="shared" si="0"/>
        <v>4.04</v>
      </c>
      <c r="M10" s="55"/>
    </row>
    <row r="11" spans="1:13" ht="12.75">
      <c r="A11" s="20">
        <v>6</v>
      </c>
      <c r="B11" s="16" t="s">
        <v>94</v>
      </c>
      <c r="C11" s="17" t="s">
        <v>167</v>
      </c>
      <c r="D11" s="18">
        <v>38630</v>
      </c>
      <c r="E11" s="19" t="s">
        <v>108</v>
      </c>
      <c r="F11" s="48">
        <v>3.55</v>
      </c>
      <c r="G11" s="48">
        <v>3.5</v>
      </c>
      <c r="H11" s="48">
        <v>3.55</v>
      </c>
      <c r="I11" s="48">
        <v>3.62</v>
      </c>
      <c r="J11" s="48">
        <v>3.47</v>
      </c>
      <c r="K11" s="48">
        <v>3.69</v>
      </c>
      <c r="L11" s="49">
        <f t="shared" si="0"/>
        <v>3.69</v>
      </c>
      <c r="M11" s="55" t="b">
        <f>IF(ISBLANK(L11),"",IF(L11&gt;=7.2,"KSM",IF(L11&gt;=6.7,"I A",IF(L11&gt;=6.2,"II A",IF(L11&gt;=5.6,"III A",IF(L11&gt;=5,"I JA",IF(L11&gt;=4.45,"II JA",IF(L11&gt;=4,"III JA"))))))))</f>
        <v>0</v>
      </c>
    </row>
    <row r="12" spans="1:13" ht="12.75">
      <c r="A12" s="20">
        <v>7</v>
      </c>
      <c r="B12" s="16" t="s">
        <v>291</v>
      </c>
      <c r="C12" s="17" t="s">
        <v>292</v>
      </c>
      <c r="D12" s="18">
        <v>38663</v>
      </c>
      <c r="E12" s="19" t="s">
        <v>40</v>
      </c>
      <c r="F12" s="48">
        <v>3.5</v>
      </c>
      <c r="G12" s="48">
        <v>3.49</v>
      </c>
      <c r="H12" s="48">
        <v>3.3</v>
      </c>
      <c r="I12" s="48">
        <v>3.37</v>
      </c>
      <c r="J12" s="48">
        <v>3.1</v>
      </c>
      <c r="K12" s="48" t="s">
        <v>57</v>
      </c>
      <c r="L12" s="49">
        <f t="shared" si="0"/>
        <v>3.5</v>
      </c>
      <c r="M12" s="55"/>
    </row>
    <row r="13" spans="1:13" ht="12.75">
      <c r="A13" s="20">
        <v>8</v>
      </c>
      <c r="B13" s="16" t="s">
        <v>145</v>
      </c>
      <c r="C13" s="17" t="s">
        <v>146</v>
      </c>
      <c r="D13" s="18">
        <v>38267</v>
      </c>
      <c r="E13" s="19" t="s">
        <v>24</v>
      </c>
      <c r="F13" s="48">
        <v>3.36</v>
      </c>
      <c r="G13" s="48">
        <v>3.13</v>
      </c>
      <c r="H13" s="48">
        <v>3.38</v>
      </c>
      <c r="I13" s="48">
        <v>3.4</v>
      </c>
      <c r="J13" s="48">
        <v>3.43</v>
      </c>
      <c r="K13" s="48">
        <v>3.12</v>
      </c>
      <c r="L13" s="49">
        <f t="shared" si="0"/>
        <v>3.43</v>
      </c>
      <c r="M13" s="55"/>
    </row>
    <row r="14" spans="1:13" ht="12.75">
      <c r="A14" s="20">
        <v>9</v>
      </c>
      <c r="B14" s="16" t="s">
        <v>283</v>
      </c>
      <c r="C14" s="17" t="s">
        <v>293</v>
      </c>
      <c r="D14" s="18">
        <v>38130</v>
      </c>
      <c r="E14" s="19" t="s">
        <v>108</v>
      </c>
      <c r="F14" s="48">
        <v>3.2</v>
      </c>
      <c r="G14" s="48">
        <v>2.86</v>
      </c>
      <c r="H14" s="48">
        <v>3.02</v>
      </c>
      <c r="I14" s="48"/>
      <c r="J14" s="48"/>
      <c r="K14" s="48"/>
      <c r="L14" s="49">
        <f t="shared" si="0"/>
        <v>3.2</v>
      </c>
      <c r="M14" s="55"/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Steponas</cp:lastModifiedBy>
  <cp:lastPrinted>2017-02-22T07:29:57Z</cp:lastPrinted>
  <dcterms:created xsi:type="dcterms:W3CDTF">2011-02-28T08:41:26Z</dcterms:created>
  <dcterms:modified xsi:type="dcterms:W3CDTF">2017-05-23T15:38:04Z</dcterms:modified>
  <cp:category/>
  <cp:version/>
  <cp:contentType/>
  <cp:contentStatus/>
</cp:coreProperties>
</file>