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firstSheet="2" activeTab="12"/>
  </bookViews>
  <sheets>
    <sheet name="Viršelis" sheetId="1" r:id="rId1"/>
    <sheet name="Sprintas M" sheetId="2" r:id="rId2"/>
    <sheet name="30 Ms" sheetId="3" r:id="rId3"/>
    <sheet name="60 Ms" sheetId="4" r:id="rId4"/>
    <sheet name="200 M" sheetId="5" r:id="rId5"/>
    <sheet name="Sprintas V" sheetId="6" r:id="rId6"/>
    <sheet name="30 Vs" sheetId="7" r:id="rId7"/>
    <sheet name="60 Vs" sheetId="8" r:id="rId8"/>
    <sheet name="200 V" sheetId="9" r:id="rId9"/>
    <sheet name="Bėgimai M" sheetId="10" r:id="rId10"/>
    <sheet name="60 Mb" sheetId="11" r:id="rId11"/>
    <sheet name="1000 M" sheetId="12" r:id="rId12"/>
    <sheet name="Bėgimai V" sheetId="13" r:id="rId13"/>
    <sheet name="60 Vb" sheetId="14" r:id="rId14"/>
    <sheet name="1000 V" sheetId="15" r:id="rId15"/>
    <sheet name="Šuoliai M" sheetId="16" r:id="rId16"/>
    <sheet name="60 Mš" sheetId="17" r:id="rId17"/>
    <sheet name="Aukštis M" sheetId="18" r:id="rId18"/>
    <sheet name="Tolis M" sheetId="19" r:id="rId19"/>
    <sheet name="Šuoliai V" sheetId="20" r:id="rId20"/>
    <sheet name="60 Vš" sheetId="21" r:id="rId21"/>
    <sheet name="Aukštis V" sheetId="22" r:id="rId22"/>
    <sheet name="Tolis V" sheetId="23" r:id="rId23"/>
    <sheet name="Metimai M" sheetId="24" r:id="rId24"/>
    <sheet name="30 Mm" sheetId="25" r:id="rId25"/>
    <sheet name="Rutulys 2 M" sheetId="26" r:id="rId26"/>
    <sheet name="Rutulys 3 M" sheetId="27" r:id="rId27"/>
    <sheet name="Metimai V" sheetId="28" r:id="rId28"/>
    <sheet name="30 Vm" sheetId="29" r:id="rId29"/>
    <sheet name="Rutulys 3 V" sheetId="30" r:id="rId30"/>
    <sheet name="Rutulys 4 V" sheetId="31" r:id="rId31"/>
    <sheet name="Komandiniai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beg" localSheetId="31">'[1]nbox'!$C$70:$D$105</definedName>
    <definedName name="beg">'[2]nbox'!$C$70:$D$105</definedName>
    <definedName name="brez" localSheetId="31">'[3]beg_rez'!$I$5:$AN$77</definedName>
    <definedName name="brez">'[3]beg_rez'!$I$5:$AN$77</definedName>
    <definedName name="dal" localSheetId="31">'[3]dal_r'!$D$3:$AX$76</definedName>
    <definedName name="dal">'[3]dal_r'!$D$3:$AX$76</definedName>
    <definedName name="diena" localSheetId="31">'[1]nbox'!$A$2:$B$3</definedName>
    <definedName name="diena">'[2]nbox'!$A$2:$B$3</definedName>
    <definedName name="dt" localSheetId="31">'[3]TITULdata'!$A$3:$F$12</definedName>
    <definedName name="dt">'[3]TITULdata'!$A$3:$F$12</definedName>
    <definedName name="fina" localSheetId="31">'Komandiniai'!#REF!</definedName>
    <definedName name="fina">'[3]st6tk'!$V$35:$AE$40</definedName>
    <definedName name="fina4tk" localSheetId="31">'[3]st4tk'!$V$32:$AE$35</definedName>
    <definedName name="fina4tk">'[3]st4tk'!$V$32:$AE$35</definedName>
    <definedName name="finatk" localSheetId="31">'[3]st4tk'!$W$32:$AE$35</definedName>
    <definedName name="finatk">'[3]st4tk'!$W$32:$AE$35</definedName>
    <definedName name="finb" localSheetId="31">'Komandiniai'!#REF!</definedName>
    <definedName name="finb">'[3]st6tk'!$V$42:$AE$47</definedName>
    <definedName name="finb4tk" localSheetId="31">'[3]st4tk'!$V$39:$AE$42</definedName>
    <definedName name="finb4tk">'[3]st4tk'!$V$39:$AE$42</definedName>
    <definedName name="finbtk" localSheetId="31">'[3]st4tk'!$W$39:$AE$42</definedName>
    <definedName name="finbtk">'[3]st4tk'!$W$39:$AE$42</definedName>
    <definedName name="gend" localSheetId="31">'[1]nbox'!$F$2:$G$3</definedName>
    <definedName name="gend">'[2]nbox'!$F$2:$G$3</definedName>
    <definedName name="hj" localSheetId="31">'[3]hj'!$B$11:$N$51</definedName>
    <definedName name="hj">'[3]hj'!$B$11:$N$51</definedName>
    <definedName name="id" localSheetId="31">'[1]id'!$D$2:$J$952</definedName>
    <definedName name="id">'[2]id'!$D$2:$J$952</definedName>
    <definedName name="kal" localSheetId="31">'[3]kalendorius'!$A$3:$M$51</definedName>
    <definedName name="kal">'[3]kalendorius'!$A$3:$M$51</definedName>
    <definedName name="klp" localSheetId="31">#REF!</definedName>
    <definedName name="klp">#REF!</definedName>
    <definedName name="komj" localSheetId="31">'[3]viso J tsk'!$C$3:$F$16</definedName>
    <definedName name="komj">'[3]viso J tsk'!$C$3:$F$16</definedName>
    <definedName name="komjc" localSheetId="31">'[3]viso JC tsk'!$C$3:$F$16</definedName>
    <definedName name="komjc">'[3]viso JC tsk'!$C$3:$F$16</definedName>
    <definedName name="kv" localSheetId="31">'Komandiniai'!#REF!</definedName>
    <definedName name="kv">'[3]st6tk'!$AF$54:$AG$63</definedName>
    <definedName name="kv4tk" localSheetId="31">'[3]st4tk'!$U$49:$V$58</definedName>
    <definedName name="kv4tk">'[3]st4tk'!$U$49:$V$58</definedName>
    <definedName name="kvabs" localSheetId="31">'Komandiniai'!#REF!</definedName>
    <definedName name="kvabs">'[4]3km sp ėj'!#REF!</definedName>
    <definedName name="kvall" localSheetId="31">'[5]4x200m'!#REF!</definedName>
    <definedName name="kvall">'[4]4x200m'!#REF!</definedName>
    <definedName name="kvh" localSheetId="31">'[3]jauniai'!$C$16:$D$25</definedName>
    <definedName name="kvh">'[3]jauniai'!$C$16:$D$25</definedName>
    <definedName name="kvi" localSheetId="31">'[3]kv'!$D$4:$E$313</definedName>
    <definedName name="kvi">'[3]kv'!$D$4:$E$313</definedName>
    <definedName name="kvli" localSheetId="31">'[1]kv'!$D$4:$E$403</definedName>
    <definedName name="kvli">'[2]kv'!$D$4:$E$403</definedName>
    <definedName name="kvlt" localSheetId="31">'[1]kv'!$K$4:$L$283</definedName>
    <definedName name="kvlt">'[2]kv'!$K$4:$L$283</definedName>
    <definedName name="kvmt" localSheetId="31">'[3]jauniai'!$I$3:$J$12</definedName>
    <definedName name="kvmt">'[3]jauniai'!$I$3:$J$12</definedName>
    <definedName name="kvt" localSheetId="31">'[3]kv'!$K$4:$L$313</definedName>
    <definedName name="kvt">'[3]kv'!$K$4:$L$313</definedName>
    <definedName name="kvtt" localSheetId="31">'[3]hj'!$Y$12:$Z$21</definedName>
    <definedName name="kvtt">'[3]hj'!$Y$12:$Z$21</definedName>
    <definedName name="kvvs" localSheetId="31">'[3]jauniai'!$I$16:$J$25</definedName>
    <definedName name="kvvs">'[3]jauniai'!$I$16:$J$25</definedName>
    <definedName name="liist" localSheetId="31">'[3]list'!$D$2:$I$1397</definedName>
    <definedName name="liist">'[3]list'!$D$2:$I$1397</definedName>
    <definedName name="list" localSheetId="31">'[3]list'!$C$2:$W$1401</definedName>
    <definedName name="list">'[3]list'!$C$2:$W$1401</definedName>
    <definedName name="min" localSheetId="31">'[1]nbox'!$I$9:$J$94</definedName>
    <definedName name="min">'[2]nbox'!$I$9:$J$94</definedName>
    <definedName name="mv" localSheetId="31">'[3]TITULdata'!$P$3:$S$12</definedName>
    <definedName name="mv">'[3]TITULdata'!$P$3:$S$12</definedName>
    <definedName name="ofc" localSheetId="31">'[3]TITULdata'!$J$17:$K$46</definedName>
    <definedName name="ofc">'[3]TITULdata'!$J$17:$K$46</definedName>
    <definedName name="offc" localSheetId="31">'[3]TITULdata'!$K$17:$M$46</definedName>
    <definedName name="offc">'[3]TITULdata'!$K$17:$M$46</definedName>
    <definedName name="pbsb">'[6]startlist'!$Q$30:$S$1002</definedName>
    <definedName name="prad" localSheetId="31">'[3]TITULdata'!$S$17:$T$24</definedName>
    <definedName name="prad">'[3]TITULdata'!$S$17:$T$24</definedName>
    <definedName name="prg" localSheetId="31">'[3]TITULdata'!$J$3:$L$13</definedName>
    <definedName name="prg">'[3]TITULdata'!$J$3:$L$13</definedName>
    <definedName name="progr" localSheetId="31">'[3]Progr'!$A$9:$BE$55</definedName>
    <definedName name="progr">'[3]Progr'!$A$9:$BE$55</definedName>
    <definedName name="rank" localSheetId="31">'Komandiniai'!#REF!</definedName>
    <definedName name="rank">'[3]st6tk'!$I$10:$R$81</definedName>
    <definedName name="rankk" localSheetId="31">'[3]st12tk'!$Z$10:$AG$81</definedName>
    <definedName name="rankk">'[3]st12tk'!$Z$10:$AG$81</definedName>
    <definedName name="rek" localSheetId="31">'[3]rek'!$E$4:$Y$1080</definedName>
    <definedName name="rek">'[3]rek'!$E$4:$Y$1080</definedName>
    <definedName name="rez" localSheetId="31">'[3]beg_r'!$D$2:$AX$75</definedName>
    <definedName name="rez">'[3]beg_r'!$D$2:$AX$75</definedName>
    <definedName name="rngt" localSheetId="31">'[1]nbox'!$C$9:$E$69</definedName>
    <definedName name="rngt">'[2]nbox'!$C$9:$E$69</definedName>
    <definedName name="rngtd" localSheetId="31">'[3]TITULdata'!$C$17:$H$46</definedName>
    <definedName name="rngtd">'[3]TITULdata'!$C$17:$H$46</definedName>
    <definedName name="rzfasv" localSheetId="31">'[1]60m fab V'!$U$9:$AD$14</definedName>
    <definedName name="rzfasv">'[2]60m fab V'!$U$9:$AD$14</definedName>
    <definedName name="rzfbsm" localSheetId="31">'[1]60m fab M'!$T$19:$AK$24</definedName>
    <definedName name="rzfbsm">'[2]60m fab M'!$T$19:$AK$24</definedName>
    <definedName name="rzfbsv" localSheetId="31">'[1]60m fab V'!$U$19:$AD$24</definedName>
    <definedName name="rzfbsv">'[2]60m fab V'!$U$19:$AD$24</definedName>
    <definedName name="rzfrutm" localSheetId="31">'[1]Rut M'!$A$41:$P$48</definedName>
    <definedName name="rzfrutm">'[2]Rut M'!$A$41:$P$48</definedName>
    <definedName name="rzfrutv" localSheetId="31">'[1]Rut V'!$A$41:$P$48</definedName>
    <definedName name="rzfrutv">'[2]Rut V'!$A$41:$P$48</definedName>
    <definedName name="rzfrutvj" localSheetId="31">'[1]Rut V(6kg)'!$A$41:$P$48</definedName>
    <definedName name="rzfrutvj">'[2]Rut V(6kg)'!$A$41:$P$48</definedName>
    <definedName name="rzfsdm" localSheetId="31">#REF!</definedName>
    <definedName name="rzfsdm">#REF!</definedName>
    <definedName name="rzfsdv" localSheetId="31">#REF!</definedName>
    <definedName name="rzfsdv">#REF!</definedName>
    <definedName name="rzfsm" localSheetId="31">'[1]60m bb M'!$U$9:$AK$14</definedName>
    <definedName name="rzfsm">'[2]60m bb M'!$U$9:$AK$14</definedName>
    <definedName name="rzfssm" localSheetId="31">#REF!</definedName>
    <definedName name="rzfssm">#REF!</definedName>
    <definedName name="rzfsv" localSheetId="31">#REF!</definedName>
    <definedName name="rzfsv">#REF!</definedName>
    <definedName name="rzfswm" localSheetId="31">#REF!</definedName>
    <definedName name="rzfswm">#REF!</definedName>
    <definedName name="rzftrm" localSheetId="31">'[1]Triš M'!$A$41:$P$48</definedName>
    <definedName name="rzftrm">'[2]Triš M'!$A$41:$P$48</definedName>
    <definedName name="rzftrv" localSheetId="31">'[1]Triš V'!$A$41:$P$48</definedName>
    <definedName name="rzftrv">'[2]Triš V'!$A$41:$P$48</definedName>
    <definedName name="rzftv" localSheetId="31">'[1]tolis v'!$A$41:$P$48</definedName>
    <definedName name="rzftv">'[2]tolis v'!$A$41:$P$48</definedName>
    <definedName name="rziiv" localSheetId="31">'[1]3000m V'!$B$9:$J$52</definedName>
    <definedName name="rziiv">'[2]3000m V'!$B$9:$J$52</definedName>
    <definedName name="rzim" localSheetId="31">#REF!</definedName>
    <definedName name="rzim">#REF!</definedName>
    <definedName name="rzrutm" localSheetId="31">'[1]Rut M'!$A$7:$M$34</definedName>
    <definedName name="rzrutm">'[2]Rut M'!$A$7:$M$34</definedName>
    <definedName name="rzrutv" localSheetId="31">'[1]Rut V'!$A$7:$M$34</definedName>
    <definedName name="rzrutv">'[2]Rut V'!$A$7:$M$34</definedName>
    <definedName name="rzrutvj" localSheetId="31">'[1]Rut V(6kg)'!$A$7:$M$34</definedName>
    <definedName name="rzrutvj">'[2]Rut V(6kg)'!$A$7:$M$34</definedName>
    <definedName name="rzsdfam" localSheetId="31">#REF!</definedName>
    <definedName name="rzsdfam">#REF!</definedName>
    <definedName name="rzsfam" localSheetId="31">'[1]60m bb M'!$B$9:$S$89</definedName>
    <definedName name="rzsfam">'[2]60m bb M'!$B$9:$S$89</definedName>
    <definedName name="rzsfav" localSheetId="31">#REF!</definedName>
    <definedName name="rzsfav">#REF!</definedName>
    <definedName name="rzsm" localSheetId="31">'[1]60m M'!$B$8:$R$89</definedName>
    <definedName name="rzsm">'[2]60m M'!$B$8:$R$89</definedName>
    <definedName name="rzssfam" localSheetId="31">#REF!</definedName>
    <definedName name="rzssfam">#REF!</definedName>
    <definedName name="rzsssfav" localSheetId="31">'[1]400m V'!$B$9:$R$89</definedName>
    <definedName name="rzsssfav">'[2]400m V'!$B$9:$R$89</definedName>
    <definedName name="rzsv" localSheetId="31">'[1]60m V'!$B$9:$R$89</definedName>
    <definedName name="rzsv">'[2]60m V'!$B$9:$R$89</definedName>
    <definedName name="rzsvfb" localSheetId="31">'[1]60m fab V'!$B$19:$R$89</definedName>
    <definedName name="rzsvfb">'[2]60m fab V'!$B$19:$R$89</definedName>
    <definedName name="rzswfam" localSheetId="31">#REF!</definedName>
    <definedName name="rzswfam">#REF!</definedName>
    <definedName name="rztrm" localSheetId="31">'[1]Triš M'!$A$7:$M$34</definedName>
    <definedName name="rztrm">'[2]Triš M'!$A$7:$M$34</definedName>
    <definedName name="rztrv" localSheetId="31">'[1]Triš V'!$A$7:$M$34</definedName>
    <definedName name="rztrv">'[2]Triš V'!$A$7:$M$34</definedName>
    <definedName name="rztv" localSheetId="31">'[1]tolis v'!$A$7:$L$34</definedName>
    <definedName name="rztv">'[2]tolis v'!$A$7:$L$34</definedName>
    <definedName name="rzvm" localSheetId="31">'[1]800m M'!$B$9:$R$86</definedName>
    <definedName name="rzvm">'[2]800m M'!$B$9:$R$86</definedName>
    <definedName name="rzvv" localSheetId="31">'[1]800m V'!$B$9:$Q$85</definedName>
    <definedName name="rzvv">'[2]800m V'!$B$9:$Q$85</definedName>
    <definedName name="rzvvv" localSheetId="31">'[1]1500m V'!$B$9:$Q$76</definedName>
    <definedName name="rzvvv">'[2]1500m V'!$B$9:$Q$76</definedName>
    <definedName name="sbest" localSheetId="31">'[1]nbox'!$X$4:$Z$35</definedName>
    <definedName name="sbest">'[2]nbox'!$X$4:$Z$35</definedName>
    <definedName name="Sektoriu_Tolis_V_List" localSheetId="31">#REF!</definedName>
    <definedName name="Sektoriu_Tolis_V_List">#REF!</definedName>
    <definedName name="stm" localSheetId="31">'[1]Programa'!$H$6:$I$98</definedName>
    <definedName name="stm">'[2]Programa'!$H$6:$I$98</definedName>
    <definedName name="stn">'[7]pr_vald'!$H$6:$J$89</definedName>
    <definedName name="tech" localSheetId="31">'[3]dal_r'!$A$54:$B$84</definedName>
    <definedName name="tech">'[3]dal_r'!$A$54:$B$84</definedName>
    <definedName name="tech_dal" localSheetId="31">'[3]tech_dal'!$B$10:$AG$70</definedName>
    <definedName name="tech_dal">'[3]tech_dal'!$B$10:$AG$70</definedName>
    <definedName name="tech_r" localSheetId="31">'[3]tech_dal'!$B$10:$AG$72</definedName>
    <definedName name="tech_r">'[3]tech_dal'!$B$10:$AG$72</definedName>
    <definedName name="time" localSheetId="31">'[1]nbox'!$B$107:$C$122</definedName>
    <definedName name="time">'[2]nbox'!$B$107:$C$122</definedName>
    <definedName name="tsk" localSheetId="31">'Komandiniai'!#REF!</definedName>
    <definedName name="tsk">'[3]TITULdata'!$P$17:$Q$88</definedName>
    <definedName name="tskk" localSheetId="31">#REF!</definedName>
    <definedName name="tskk">#REF!</definedName>
    <definedName name="uzb">'[6]startlist'!$E$1:$H$28</definedName>
    <definedName name="vaišis" localSheetId="31">#REF!</definedName>
    <definedName name="vaišis">#REF!</definedName>
    <definedName name="vt" localSheetId="31">'Komandiniai'!#REF!</definedName>
    <definedName name="vt4tk" localSheetId="31">'[3]st4tk'!$I$10:$S$81</definedName>
    <definedName name="vt4tk">'[3]st4tk'!$I$10:$S$81</definedName>
    <definedName name="vtb" localSheetId="31">'Komandiniai'!#REF!</definedName>
    <definedName name="vtbt" localSheetId="31">'[3]st4tk'!$K$10:$S$81</definedName>
    <definedName name="vtbt">'[3]st4tk'!$K$10:$S$81</definedName>
    <definedName name="vttb" localSheetId="31">'Komandiniai'!#REF!</definedName>
    <definedName name="vttb">'[3]st6tk'!$K$10:$R$81</definedName>
    <definedName name="zlist" localSheetId="31">'[8]List'!$E$2:$L$515</definedName>
    <definedName name="zlist">'[8]List'!$E$2:$L$515</definedName>
  </definedNames>
  <calcPr fullCalcOnLoad="1"/>
</workbook>
</file>

<file path=xl/sharedStrings.xml><?xml version="1.0" encoding="utf-8"?>
<sst xmlns="http://schemas.openxmlformats.org/spreadsheetml/2006/main" count="4140" uniqueCount="571">
  <si>
    <t>Sprintas</t>
  </si>
  <si>
    <t>Vieta</t>
  </si>
  <si>
    <t>Vardas</t>
  </si>
  <si>
    <t>Pavardė</t>
  </si>
  <si>
    <t>Komanda</t>
  </si>
  <si>
    <t>30 m</t>
  </si>
  <si>
    <t>60 m</t>
  </si>
  <si>
    <t>200 m</t>
  </si>
  <si>
    <t>Taškai</t>
  </si>
  <si>
    <t>Rezultatas</t>
  </si>
  <si>
    <t>Viso taškų</t>
  </si>
  <si>
    <t>Gimimo data</t>
  </si>
  <si>
    <t>Bėgimai</t>
  </si>
  <si>
    <t xml:space="preserve">Jaunutės </t>
  </si>
  <si>
    <t>Jaunučiai</t>
  </si>
  <si>
    <t>1000 m</t>
  </si>
  <si>
    <t>Šuoliai</t>
  </si>
  <si>
    <t>Jaunutės</t>
  </si>
  <si>
    <t>Aukštis</t>
  </si>
  <si>
    <t>Tolis</t>
  </si>
  <si>
    <t>Metimai</t>
  </si>
  <si>
    <t>Rutulys 2 kg</t>
  </si>
  <si>
    <t>Rutulys 3 kg</t>
  </si>
  <si>
    <t>Rutulys 4 kg</t>
  </si>
  <si>
    <t xml:space="preserve">Jaunučiai </t>
  </si>
  <si>
    <t>Alytus</t>
  </si>
  <si>
    <t>Kaunas</t>
  </si>
  <si>
    <t>Klaipėda</t>
  </si>
  <si>
    <t>Marijampolė</t>
  </si>
  <si>
    <t>Panevėžys</t>
  </si>
  <si>
    <t>Šiauliai</t>
  </si>
  <si>
    <t>Telšių rajonas</t>
  </si>
  <si>
    <t>Vilnius</t>
  </si>
  <si>
    <t>Rezult</t>
  </si>
  <si>
    <t>Nr.</t>
  </si>
  <si>
    <t>Šiaulių rajonas</t>
  </si>
  <si>
    <t>Joniškio rajonas</t>
  </si>
  <si>
    <t>Eilė</t>
  </si>
  <si>
    <t>bėgimas</t>
  </si>
  <si>
    <t>Takas</t>
  </si>
  <si>
    <t>Treneris</t>
  </si>
  <si>
    <t xml:space="preserve">LIETUVOS JAUNUČIŲ LENGVOSIOS ATLETIKOS TRIKOVIŲ KOMANDINĖS PIRMENYBĖS </t>
  </si>
  <si>
    <t>Šiauliai, maniežas</t>
  </si>
  <si>
    <t>Varžybų vyriausiasis sekretorius</t>
  </si>
  <si>
    <t>LIETUVOS JAUNUČIŲ LENGVOSIOS ATLETIKOS</t>
  </si>
  <si>
    <t xml:space="preserve">TRIKOVIŲ KOMANDINĖS PIRMENYBĖS </t>
  </si>
  <si>
    <t>Miestai</t>
  </si>
  <si>
    <t>Rajonai</t>
  </si>
  <si>
    <t>Varžybų vyriausiasis teisėjas</t>
  </si>
  <si>
    <t>Jonas</t>
  </si>
  <si>
    <t>SPUDIS</t>
  </si>
  <si>
    <t>Klaipėdos rajonas</t>
  </si>
  <si>
    <t>Kauno rajonas</t>
  </si>
  <si>
    <t>Bandymai</t>
  </si>
  <si>
    <t>Marius</t>
  </si>
  <si>
    <t>Bleidas</t>
  </si>
  <si>
    <t>Makaravičius</t>
  </si>
  <si>
    <t>Ernestas</t>
  </si>
  <si>
    <t>Miknius</t>
  </si>
  <si>
    <t>Matas</t>
  </si>
  <si>
    <t>Martynas</t>
  </si>
  <si>
    <t>Šliarpas</t>
  </si>
  <si>
    <t>Rokas</t>
  </si>
  <si>
    <t>Domanaitis</t>
  </si>
  <si>
    <t>Lukas</t>
  </si>
  <si>
    <t>Gustas</t>
  </si>
  <si>
    <t>Justas</t>
  </si>
  <si>
    <t>K.Giedraitis</t>
  </si>
  <si>
    <t>V.L.Maleckiai</t>
  </si>
  <si>
    <t>V.Ponomariovas</t>
  </si>
  <si>
    <t>Neda</t>
  </si>
  <si>
    <t>Emilija</t>
  </si>
  <si>
    <t>Vanesa</t>
  </si>
  <si>
    <t>Rugilė</t>
  </si>
  <si>
    <t>Gintarė</t>
  </si>
  <si>
    <t>Miglė</t>
  </si>
  <si>
    <t>Mankevičiūtė</t>
  </si>
  <si>
    <t>Paulina</t>
  </si>
  <si>
    <t>Kėsylytė</t>
  </si>
  <si>
    <t xml:space="preserve">Klaipėda </t>
  </si>
  <si>
    <t>Gerda</t>
  </si>
  <si>
    <t>Kamilė</t>
  </si>
  <si>
    <t>Urtė</t>
  </si>
  <si>
    <t>Butkutė</t>
  </si>
  <si>
    <t>Armanda</t>
  </si>
  <si>
    <t>Skauminaitė</t>
  </si>
  <si>
    <t>2003-06-10</t>
  </si>
  <si>
    <t>Nerilė</t>
  </si>
  <si>
    <t>Dikšaitė</t>
  </si>
  <si>
    <t>Ernesta</t>
  </si>
  <si>
    <t>G.Goštautaitė</t>
  </si>
  <si>
    <t>R.Ramanauskaitė</t>
  </si>
  <si>
    <t>A.Šilauskas</t>
  </si>
  <si>
    <t>K.Sabalytė</t>
  </si>
  <si>
    <t>J.Baikštienė,V.Butautienė</t>
  </si>
  <si>
    <t>I.Michejeva</t>
  </si>
  <si>
    <t>P.Vaitkus</t>
  </si>
  <si>
    <t>ind.</t>
  </si>
  <si>
    <t>R.Salickas</t>
  </si>
  <si>
    <t>A.Skujytė</t>
  </si>
  <si>
    <t>O.Pavilionienė,N.Gedgaudienė</t>
  </si>
  <si>
    <t>J.Baikštienė</t>
  </si>
  <si>
    <t>D.Maceikienė</t>
  </si>
  <si>
    <t>T.Krasauskienė</t>
  </si>
  <si>
    <t>E.Žiupkienė</t>
  </si>
  <si>
    <t>Greta</t>
  </si>
  <si>
    <t>Gabija</t>
  </si>
  <si>
    <t>Ugnė</t>
  </si>
  <si>
    <t>Andrė</t>
  </si>
  <si>
    <t>Ožechauskaitė</t>
  </si>
  <si>
    <t>Rusnė</t>
  </si>
  <si>
    <t>Satera</t>
  </si>
  <si>
    <t>Balčaitytė</t>
  </si>
  <si>
    <t>2004-02-08</t>
  </si>
  <si>
    <t>Meda</t>
  </si>
  <si>
    <t>Justinas</t>
  </si>
  <si>
    <t>Karkauskas</t>
  </si>
  <si>
    <t>Dovydas</t>
  </si>
  <si>
    <t>Airidas</t>
  </si>
  <si>
    <t>2003-01-12</t>
  </si>
  <si>
    <t>Nojus</t>
  </si>
  <si>
    <t>Ignas</t>
  </si>
  <si>
    <t>Vaitkevičius</t>
  </si>
  <si>
    <t>J.Beržanskis</t>
  </si>
  <si>
    <t>Aiša</t>
  </si>
  <si>
    <t>Rafanavičiūtė</t>
  </si>
  <si>
    <t>2003-11-28</t>
  </si>
  <si>
    <t>Karolina</t>
  </si>
  <si>
    <t>Talalaitė</t>
  </si>
  <si>
    <t>Viktorija</t>
  </si>
  <si>
    <t>Klaudija</t>
  </si>
  <si>
    <t>Brazauskaitė</t>
  </si>
  <si>
    <t>Simona</t>
  </si>
  <si>
    <t>Milerytė</t>
  </si>
  <si>
    <t>2003-10-24</t>
  </si>
  <si>
    <t>Dija</t>
  </si>
  <si>
    <t>Mykolaitytė</t>
  </si>
  <si>
    <t>Justina</t>
  </si>
  <si>
    <t>Kozlova</t>
  </si>
  <si>
    <t>2003-07-29</t>
  </si>
  <si>
    <t>Domarkaitė</t>
  </si>
  <si>
    <t>2004-01-27</t>
  </si>
  <si>
    <t>Gabrielė</t>
  </si>
  <si>
    <t>Vizgailaitė</t>
  </si>
  <si>
    <t>2004-02-18</t>
  </si>
  <si>
    <t>2004-01-03</t>
  </si>
  <si>
    <t>2003-12-15</t>
  </si>
  <si>
    <t>Elena</t>
  </si>
  <si>
    <t>Jasaitė</t>
  </si>
  <si>
    <t>2003-09-06</t>
  </si>
  <si>
    <t>V.Šmidtas</t>
  </si>
  <si>
    <t>V.Lebeckienė</t>
  </si>
  <si>
    <t>A.Starkevičius</t>
  </si>
  <si>
    <t>D.D.Senkai</t>
  </si>
  <si>
    <t>A.Ulinskas</t>
  </si>
  <si>
    <t>R.Razmaitė,A.Kitanov</t>
  </si>
  <si>
    <t>D.Pranckuvienė</t>
  </si>
  <si>
    <t>J.Strumskytė-Razgūnė</t>
  </si>
  <si>
    <t>L.Juchnevičienė</t>
  </si>
  <si>
    <t>Dalinskas</t>
  </si>
  <si>
    <t>Danielius</t>
  </si>
  <si>
    <t>Jokūbas</t>
  </si>
  <si>
    <t>Zareckas</t>
  </si>
  <si>
    <t>2003-01-03</t>
  </si>
  <si>
    <t>Alanas</t>
  </si>
  <si>
    <t>Leonavičius</t>
  </si>
  <si>
    <t>Tadas</t>
  </si>
  <si>
    <t>Armandas</t>
  </si>
  <si>
    <t>Paulius</t>
  </si>
  <si>
    <t>Mantas</t>
  </si>
  <si>
    <t>Andžej</t>
  </si>
  <si>
    <t>Glazko</t>
  </si>
  <si>
    <t>2003-11-30</t>
  </si>
  <si>
    <t>V.Gumauskas</t>
  </si>
  <si>
    <t>R.Bindokienė</t>
  </si>
  <si>
    <t>L.Kaveckienė</t>
  </si>
  <si>
    <t>A.Izergin</t>
  </si>
  <si>
    <t>Lamokovskij</t>
  </si>
  <si>
    <t>2003-09-07</t>
  </si>
  <si>
    <t>Marijus</t>
  </si>
  <si>
    <t>Dranginis</t>
  </si>
  <si>
    <t>Laurynas</t>
  </si>
  <si>
    <t>Baliutavičius</t>
  </si>
  <si>
    <t>2003-09-17</t>
  </si>
  <si>
    <t>Deividas</t>
  </si>
  <si>
    <t>Tamašauskas</t>
  </si>
  <si>
    <t>T.Vencius</t>
  </si>
  <si>
    <t>Sandra</t>
  </si>
  <si>
    <t>Žaneta</t>
  </si>
  <si>
    <t>Eismontaitė</t>
  </si>
  <si>
    <t>Malinauskaitė</t>
  </si>
  <si>
    <t>2005-06-05</t>
  </si>
  <si>
    <t>Marija</t>
  </si>
  <si>
    <t>Jekabsone</t>
  </si>
  <si>
    <t>Kučinskaitė</t>
  </si>
  <si>
    <t>Giedrė</t>
  </si>
  <si>
    <t>Strelkauskaitė</t>
  </si>
  <si>
    <t>2004-05-08</t>
  </si>
  <si>
    <t>Dovilė</t>
  </si>
  <si>
    <t>Gilytė</t>
  </si>
  <si>
    <t>2004-03-04</t>
  </si>
  <si>
    <t>Aistė</t>
  </si>
  <si>
    <t>R.Kančys,D.Virbickas</t>
  </si>
  <si>
    <t>D.Jankauskaitė,N.Sabaliauskienė</t>
  </si>
  <si>
    <t>2005-02-18</t>
  </si>
  <si>
    <t>L.Gruzdienė</t>
  </si>
  <si>
    <t>Aironas</t>
  </si>
  <si>
    <t>Zubkovas</t>
  </si>
  <si>
    <t>Žukauskas</t>
  </si>
  <si>
    <t>P.Veikalas</t>
  </si>
  <si>
    <t>Arnas</t>
  </si>
  <si>
    <t>Paulavičius</t>
  </si>
  <si>
    <t>Ieva</t>
  </si>
  <si>
    <t>R.Sadzevičienė</t>
  </si>
  <si>
    <t>Zalatoriūtė</t>
  </si>
  <si>
    <t>Skaparaitė</t>
  </si>
  <si>
    <t>Auksė</t>
  </si>
  <si>
    <t>Adomas</t>
  </si>
  <si>
    <t>Mickūnas</t>
  </si>
  <si>
    <t>Irmantas</t>
  </si>
  <si>
    <t>Poška</t>
  </si>
  <si>
    <t>Markas</t>
  </si>
  <si>
    <t>Juškys</t>
  </si>
  <si>
    <t>2004-09-13</t>
  </si>
  <si>
    <t>R.Kondratienė</t>
  </si>
  <si>
    <t>Dapkutė</t>
  </si>
  <si>
    <t>V.Žiedienė,J.Spudis</t>
  </si>
  <si>
    <t>Augustė</t>
  </si>
  <si>
    <t>Martinaitytė</t>
  </si>
  <si>
    <t>2003-03-19</t>
  </si>
  <si>
    <t>Erikas</t>
  </si>
  <si>
    <t>Miliauskas</t>
  </si>
  <si>
    <t>LUKOŠAITIS</t>
  </si>
  <si>
    <t>Varžybų techninis delegatas</t>
  </si>
  <si>
    <t>Drąsutis</t>
  </si>
  <si>
    <t>BARKAUSKAS</t>
  </si>
  <si>
    <t>2018 m. kovo 16 d.</t>
  </si>
  <si>
    <t>Šiauliai, 2018 m. kovo 16 d.</t>
  </si>
  <si>
    <t>Sidaraitė</t>
  </si>
  <si>
    <t>Ž.Leskauskas</t>
  </si>
  <si>
    <t>Jakutytė</t>
  </si>
  <si>
    <t>Zuikytė</t>
  </si>
  <si>
    <t>Monika</t>
  </si>
  <si>
    <t>Mažeikaitė</t>
  </si>
  <si>
    <t>Aida</t>
  </si>
  <si>
    <t>Savickaitė</t>
  </si>
  <si>
    <t>Paula</t>
  </si>
  <si>
    <t>Babrauskaitė</t>
  </si>
  <si>
    <t>Evelina</t>
  </si>
  <si>
    <t>Kunigonytė</t>
  </si>
  <si>
    <t>Kipras</t>
  </si>
  <si>
    <t>Sakalauskas</t>
  </si>
  <si>
    <t>Adas</t>
  </si>
  <si>
    <t>Juonytė</t>
  </si>
  <si>
    <t>Vakaris</t>
  </si>
  <si>
    <t>Šiušė</t>
  </si>
  <si>
    <t>Aringas</t>
  </si>
  <si>
    <t>Gudauskas</t>
  </si>
  <si>
    <t>A.Klebauskas</t>
  </si>
  <si>
    <t>Arūnė</t>
  </si>
  <si>
    <t>Šmigelskaitė</t>
  </si>
  <si>
    <t>Vidmina</t>
  </si>
  <si>
    <t>Petrikonytė</t>
  </si>
  <si>
    <t>Bautronis</t>
  </si>
  <si>
    <t>Kasiulis</t>
  </si>
  <si>
    <t>Kuzmickaitė</t>
  </si>
  <si>
    <t>Sabaitis</t>
  </si>
  <si>
    <t>Saima</t>
  </si>
  <si>
    <t>Įzokaitytė</t>
  </si>
  <si>
    <t>Eglė</t>
  </si>
  <si>
    <t>Stanevičiūtė</t>
  </si>
  <si>
    <t>Modestas</t>
  </si>
  <si>
    <t>Ema</t>
  </si>
  <si>
    <t>Sarafinaitė</t>
  </si>
  <si>
    <t>Gavelytė</t>
  </si>
  <si>
    <t>2004-08-10</t>
  </si>
  <si>
    <t>Skorobogatova</t>
  </si>
  <si>
    <t>2004-07-14</t>
  </si>
  <si>
    <t>Agilė</t>
  </si>
  <si>
    <t>Čelkonaitė</t>
  </si>
  <si>
    <t>2004-08-26</t>
  </si>
  <si>
    <t>Šveikauskaitė</t>
  </si>
  <si>
    <t>2003-12-23</t>
  </si>
  <si>
    <t>Sibilė</t>
  </si>
  <si>
    <t>Staugaitė</t>
  </si>
  <si>
    <t>2004-02-22</t>
  </si>
  <si>
    <t>Konstantinas</t>
  </si>
  <si>
    <t>Stankus</t>
  </si>
  <si>
    <t>2005-11-29</t>
  </si>
  <si>
    <t>Lamokovskytė</t>
  </si>
  <si>
    <t>2005-10-26</t>
  </si>
  <si>
    <t>2004-05-06</t>
  </si>
  <si>
    <t>Zabarauskaitė</t>
  </si>
  <si>
    <t>2004-08-18</t>
  </si>
  <si>
    <t>Stankaitis</t>
  </si>
  <si>
    <t>R.Prokopenko</t>
  </si>
  <si>
    <t>Arminas</t>
  </si>
  <si>
    <t>Mačiūnas</t>
  </si>
  <si>
    <t>V.Butautienė</t>
  </si>
  <si>
    <t>Sveikackas</t>
  </si>
  <si>
    <t>V.Butatienė</t>
  </si>
  <si>
    <t>Čiauška</t>
  </si>
  <si>
    <t>2003-09-28</t>
  </si>
  <si>
    <t>Jurbarko rajonas</t>
  </si>
  <si>
    <t>Karvelis</t>
  </si>
  <si>
    <t>Kuizaitis</t>
  </si>
  <si>
    <t>2005-03-26</t>
  </si>
  <si>
    <t>Palubeckas</t>
  </si>
  <si>
    <t>Tėja</t>
  </si>
  <si>
    <t>Kvietkutė</t>
  </si>
  <si>
    <t>2004-12-21</t>
  </si>
  <si>
    <t>L.Stanienė</t>
  </si>
  <si>
    <t>V.Kokarskaja</t>
  </si>
  <si>
    <t xml:space="preserve">2003-05-20 </t>
  </si>
  <si>
    <t>2003-11-03</t>
  </si>
  <si>
    <t>Bartkutė</t>
  </si>
  <si>
    <t>2004-03-03</t>
  </si>
  <si>
    <t xml:space="preserve">Martas </t>
  </si>
  <si>
    <t>Damažeckas</t>
  </si>
  <si>
    <t>2004-01-18</t>
  </si>
  <si>
    <t>2004-07-27</t>
  </si>
  <si>
    <t>O.Pavilionienė N.Gedgaudienė</t>
  </si>
  <si>
    <t>Pijus</t>
  </si>
  <si>
    <t>Mikuckas</t>
  </si>
  <si>
    <t>Aurimas</t>
  </si>
  <si>
    <t>Šinkauskas</t>
  </si>
  <si>
    <t>O.Pavilionienė, N.Gedgaudienė</t>
  </si>
  <si>
    <t>Liudavičius</t>
  </si>
  <si>
    <t>M.Vadeikis</t>
  </si>
  <si>
    <t xml:space="preserve">Kamilė </t>
  </si>
  <si>
    <t>Špokaitė</t>
  </si>
  <si>
    <t>2003-07-23</t>
  </si>
  <si>
    <t>Augustaitytė</t>
  </si>
  <si>
    <t>Ksavera</t>
  </si>
  <si>
    <t>Kochanova</t>
  </si>
  <si>
    <t>A.Vadeikis</t>
  </si>
  <si>
    <t>2004-09-23</t>
  </si>
  <si>
    <t>Matulevičius</t>
  </si>
  <si>
    <t>R.Kančys,S.Oželis</t>
  </si>
  <si>
    <t>Andrius</t>
  </si>
  <si>
    <t>Evita</t>
  </si>
  <si>
    <t>Ušinskaitė</t>
  </si>
  <si>
    <t>2004-11-20</t>
  </si>
  <si>
    <t>2003-04-20</t>
  </si>
  <si>
    <t>Navickas</t>
  </si>
  <si>
    <t>2004-03-09</t>
  </si>
  <si>
    <t>Remeikytė</t>
  </si>
  <si>
    <t>L.Milikauskaitė</t>
  </si>
  <si>
    <t>Stončiūtė</t>
  </si>
  <si>
    <t>Januška</t>
  </si>
  <si>
    <t>Taurinis</t>
  </si>
  <si>
    <t>Donatas</t>
  </si>
  <si>
    <t>Puzas</t>
  </si>
  <si>
    <t>Šemeklis</t>
  </si>
  <si>
    <t>Šivickaitė</t>
  </si>
  <si>
    <t>Šapalas</t>
  </si>
  <si>
    <t>R.V.Murašovai</t>
  </si>
  <si>
    <t>A.Vilčinskienė,R.Adomaitienė</t>
  </si>
  <si>
    <t>Kornelija</t>
  </si>
  <si>
    <t>Staponaitė</t>
  </si>
  <si>
    <t>2005-01-10</t>
  </si>
  <si>
    <t>Pučinskas</t>
  </si>
  <si>
    <t>Marijampolė-Kalvarija</t>
  </si>
  <si>
    <t>V.Komisaraitis,A.Šalčius</t>
  </si>
  <si>
    <t>Slavickaitė</t>
  </si>
  <si>
    <t>V.Komisaraitis,J.Kasputienė</t>
  </si>
  <si>
    <t>Vasikonytė</t>
  </si>
  <si>
    <t>G.Janušauskas, O.Živilaitė</t>
  </si>
  <si>
    <t>Adomonytė</t>
  </si>
  <si>
    <t>R.Smilgys</t>
  </si>
  <si>
    <t>Evilija</t>
  </si>
  <si>
    <t>Jaroševičiūtė</t>
  </si>
  <si>
    <t>Mikas</t>
  </si>
  <si>
    <t>Makušinas</t>
  </si>
  <si>
    <t>2005-01-05</t>
  </si>
  <si>
    <t>Stasiūnas</t>
  </si>
  <si>
    <t>2004-07-01</t>
  </si>
  <si>
    <t>Rasa</t>
  </si>
  <si>
    <t>Vertelkaitė</t>
  </si>
  <si>
    <t>2004-03-23</t>
  </si>
  <si>
    <t>Aleknavičiūtė</t>
  </si>
  <si>
    <t>2004-02-29</t>
  </si>
  <si>
    <t>Bakutytė</t>
  </si>
  <si>
    <t>2003-10-21</t>
  </si>
  <si>
    <t>Deveikytė</t>
  </si>
  <si>
    <t>2004-04-08</t>
  </si>
  <si>
    <t>Bilevičiūtė</t>
  </si>
  <si>
    <t>2004-09-08</t>
  </si>
  <si>
    <t>Kietytė</t>
  </si>
  <si>
    <t>2003-12-06</t>
  </si>
  <si>
    <t>Vakarė</t>
  </si>
  <si>
    <t>Tumelytė</t>
  </si>
  <si>
    <t>2003-10-27</t>
  </si>
  <si>
    <t>Airūnė</t>
  </si>
  <si>
    <t>Šutaitė</t>
  </si>
  <si>
    <t>2004-07-05</t>
  </si>
  <si>
    <t>Stuglytė</t>
  </si>
  <si>
    <t>2004-11-06</t>
  </si>
  <si>
    <t>2004-01-26</t>
  </si>
  <si>
    <t>Aivaras</t>
  </si>
  <si>
    <t>Lapelis</t>
  </si>
  <si>
    <t>2003-08-04</t>
  </si>
  <si>
    <t>Kalpokas</t>
  </si>
  <si>
    <t>2003-04-05</t>
  </si>
  <si>
    <t>Rokiškio rajonas</t>
  </si>
  <si>
    <t>Ignatavičius</t>
  </si>
  <si>
    <t>Aridonas</t>
  </si>
  <si>
    <t>Šarūnė</t>
  </si>
  <si>
    <t>Vizgirdaitė</t>
  </si>
  <si>
    <t>Domantė</t>
  </si>
  <si>
    <t>Valaitytė</t>
  </si>
  <si>
    <t>Gurajūtė</t>
  </si>
  <si>
    <t>Pikturnaitė</t>
  </si>
  <si>
    <t>2003-12-27</t>
  </si>
  <si>
    <t>2003-09-03</t>
  </si>
  <si>
    <t xml:space="preserve">Diana </t>
  </si>
  <si>
    <t>Liolys</t>
  </si>
  <si>
    <t>2004-09-27</t>
  </si>
  <si>
    <t xml:space="preserve">Lukas </t>
  </si>
  <si>
    <t>Janiulis</t>
  </si>
  <si>
    <t>2003-06-26</t>
  </si>
  <si>
    <t>P.Šaučikovas,M.Malinauskas</t>
  </si>
  <si>
    <t>Samytė</t>
  </si>
  <si>
    <t>2003-02-12</t>
  </si>
  <si>
    <t>2004-08-23</t>
  </si>
  <si>
    <t>Gustė</t>
  </si>
  <si>
    <t>Kulikauskaitė</t>
  </si>
  <si>
    <t>2003-11-13</t>
  </si>
  <si>
    <t>Valerija</t>
  </si>
  <si>
    <t>Tarasiuk</t>
  </si>
  <si>
    <t>2003-05-13</t>
  </si>
  <si>
    <t>Jablonskas</t>
  </si>
  <si>
    <t>2004-02-12</t>
  </si>
  <si>
    <t>D.Vrubliauskas</t>
  </si>
  <si>
    <t>Šimaitis</t>
  </si>
  <si>
    <t>2004-07-04</t>
  </si>
  <si>
    <t>Paniulaitytė</t>
  </si>
  <si>
    <t>Lina</t>
  </si>
  <si>
    <t>Juknaitė</t>
  </si>
  <si>
    <t>J.Tribienė</t>
  </si>
  <si>
    <t>Emilė</t>
  </si>
  <si>
    <t>Baranauskas</t>
  </si>
  <si>
    <t>2004-04-26</t>
  </si>
  <si>
    <t>D.Šaučikovas</t>
  </si>
  <si>
    <t>Narutis</t>
  </si>
  <si>
    <t>Railaitė</t>
  </si>
  <si>
    <t>2005-02-10</t>
  </si>
  <si>
    <t>Solvita</t>
  </si>
  <si>
    <t>Zelepūgaitė</t>
  </si>
  <si>
    <t>2004-02-23</t>
  </si>
  <si>
    <t>Gytis</t>
  </si>
  <si>
    <t>Martinaitis</t>
  </si>
  <si>
    <t>Erika</t>
  </si>
  <si>
    <t>Gaurilčikaitė</t>
  </si>
  <si>
    <t>2004-06-23</t>
  </si>
  <si>
    <t>R.Kergytė-Dauskurdienė</t>
  </si>
  <si>
    <t>Laura</t>
  </si>
  <si>
    <t>Paražinskaitė</t>
  </si>
  <si>
    <t>2006-09-06</t>
  </si>
  <si>
    <t>Agnetė</t>
  </si>
  <si>
    <t>Kudrevičiūtė</t>
  </si>
  <si>
    <t>2005-08-02</t>
  </si>
  <si>
    <t>Šiauliai-Joniškio rajonas</t>
  </si>
  <si>
    <t>Edas</t>
  </si>
  <si>
    <t>Klimas</t>
  </si>
  <si>
    <t>Pigulevičius</t>
  </si>
  <si>
    <t>Benas</t>
  </si>
  <si>
    <t>Ramanauskas</t>
  </si>
  <si>
    <t>Pociūtė</t>
  </si>
  <si>
    <t>2004-02-04</t>
  </si>
  <si>
    <t>Salomėja</t>
  </si>
  <si>
    <t>Dagytė</t>
  </si>
  <si>
    <t>Šilinskytė</t>
  </si>
  <si>
    <t>2004-02-16</t>
  </si>
  <si>
    <t>Silvija</t>
  </si>
  <si>
    <t>Žilinskaitė</t>
  </si>
  <si>
    <t>2003-03-24</t>
  </si>
  <si>
    <t>Griško</t>
  </si>
  <si>
    <t>2004-08-02</t>
  </si>
  <si>
    <t>Edvard</t>
  </si>
  <si>
    <t>Sadovskij</t>
  </si>
  <si>
    <t>2004-03-02</t>
  </si>
  <si>
    <t>Šimkonytė</t>
  </si>
  <si>
    <t>2004-03-26</t>
  </si>
  <si>
    <t>Lukaševič</t>
  </si>
  <si>
    <t>2004-04-17</t>
  </si>
  <si>
    <t>Bedalytė</t>
  </si>
  <si>
    <t>2004-08-05</t>
  </si>
  <si>
    <t>Lasickaitė</t>
  </si>
  <si>
    <t>2004-10-27</t>
  </si>
  <si>
    <t>Blažytė</t>
  </si>
  <si>
    <t>2004-08-13</t>
  </si>
  <si>
    <t>Lukas Justas</t>
  </si>
  <si>
    <t>Filipavičius</t>
  </si>
  <si>
    <t>2003-05-06</t>
  </si>
  <si>
    <t>D.Matusevičienė</t>
  </si>
  <si>
    <t>Aliona</t>
  </si>
  <si>
    <t>Šiupelytė</t>
  </si>
  <si>
    <t>2004-08-11</t>
  </si>
  <si>
    <t>Lukošiūtė</t>
  </si>
  <si>
    <t>2003-03-18</t>
  </si>
  <si>
    <t>Z.Tindžiulienė,P.Žukienė</t>
  </si>
  <si>
    <t>Steponavičius</t>
  </si>
  <si>
    <t>2004-10-24</t>
  </si>
  <si>
    <t>Jonavos rajonas</t>
  </si>
  <si>
    <t>Šakių rajonas</t>
  </si>
  <si>
    <t>Kalvarija</t>
  </si>
  <si>
    <t>Skirmantas</t>
  </si>
  <si>
    <t>V.Čereška</t>
  </si>
  <si>
    <t>R.Šinkūnas</t>
  </si>
  <si>
    <t>Kolesinskytė</t>
  </si>
  <si>
    <t>2004-04-11</t>
  </si>
  <si>
    <t>Orinta</t>
  </si>
  <si>
    <t>Perskaudaitė</t>
  </si>
  <si>
    <t>Janulunas</t>
  </si>
  <si>
    <t>Agnė</t>
  </si>
  <si>
    <t>Mataitytė</t>
  </si>
  <si>
    <t>Masaitytė</t>
  </si>
  <si>
    <t>x</t>
  </si>
  <si>
    <t>DQ</t>
  </si>
  <si>
    <t>Diana</t>
  </si>
  <si>
    <t>DNS</t>
  </si>
  <si>
    <t>3:40,60</t>
  </si>
  <si>
    <t>3:32,90</t>
  </si>
  <si>
    <t>3:46,81</t>
  </si>
  <si>
    <t>3:42,80</t>
  </si>
  <si>
    <t>3:34,38</t>
  </si>
  <si>
    <t>3:52,36</t>
  </si>
  <si>
    <t>3:55,31</t>
  </si>
  <si>
    <t>4:05,70</t>
  </si>
  <si>
    <t>3:57,18</t>
  </si>
  <si>
    <t>3:18,84</t>
  </si>
  <si>
    <t>3:30,30</t>
  </si>
  <si>
    <t>3:25,25</t>
  </si>
  <si>
    <t>3:25,22</t>
  </si>
  <si>
    <t>4:37,40</t>
  </si>
  <si>
    <t>3:37,18</t>
  </si>
  <si>
    <t>3:04,56</t>
  </si>
  <si>
    <t>3:30,80</t>
  </si>
  <si>
    <t>3:15,32</t>
  </si>
  <si>
    <t>3:28,22</t>
  </si>
  <si>
    <t>3:33,19</t>
  </si>
  <si>
    <t>3:35,29</t>
  </si>
  <si>
    <t>3:23,27</t>
  </si>
  <si>
    <t>3:37,51</t>
  </si>
  <si>
    <t>3:58,85</t>
  </si>
  <si>
    <t>2:53,79</t>
  </si>
  <si>
    <t>2:50,08</t>
  </si>
  <si>
    <t>2:48,92</t>
  </si>
  <si>
    <t>3:03,93</t>
  </si>
  <si>
    <t>3:12,14</t>
  </si>
  <si>
    <t>DNF</t>
  </si>
  <si>
    <t>3:19,58</t>
  </si>
  <si>
    <t>Zabaras</t>
  </si>
  <si>
    <t>O</t>
  </si>
  <si>
    <t>XO</t>
  </si>
  <si>
    <t>XXX</t>
  </si>
  <si>
    <t>1,25</t>
  </si>
  <si>
    <t>XXO</t>
  </si>
  <si>
    <t>1,50</t>
  </si>
  <si>
    <t>1,35</t>
  </si>
  <si>
    <t>1,40</t>
  </si>
  <si>
    <t>1,45</t>
  </si>
  <si>
    <t>-</t>
  </si>
  <si>
    <t>1,74</t>
  </si>
  <si>
    <t>X</t>
  </si>
  <si>
    <t>1,30</t>
  </si>
  <si>
    <t>1,46</t>
  </si>
  <si>
    <t>1,20</t>
  </si>
  <si>
    <t>1,49</t>
  </si>
  <si>
    <t>1,52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</si>
</sst>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yyyy\-mm\-dd;@"/>
    <numFmt numFmtId="166" formatCode="m:ss.00"/>
    <numFmt numFmtId="167" formatCode="0.0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[Red]0%;[Red]\(0%\)"/>
    <numFmt numFmtId="178" formatCode="[$-FC27]yyyy\ &quot;m.&quot;\ mmmm\ d\ &quot;d.&quot;;@"/>
    <numFmt numFmtId="179" formatCode="[m]:ss.00"/>
    <numFmt numFmtId="180" formatCode="hh:mm;@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sz val="10"/>
      <name val="TimesLT"/>
      <family val="0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L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color indexed="8"/>
      <name val="Times New Roman"/>
      <family val="1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L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</borders>
  <cellStyleXfs count="8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59" fillId="26" borderId="0" applyNumberFormat="0" applyBorder="0" applyAlignment="0" applyProtection="0"/>
    <xf numFmtId="168" fontId="28" fillId="0" borderId="0" applyFill="0" applyBorder="0" applyAlignment="0">
      <protection/>
    </xf>
    <xf numFmtId="169" fontId="28" fillId="0" borderId="0" applyFill="0" applyBorder="0" applyAlignment="0">
      <protection/>
    </xf>
    <xf numFmtId="170" fontId="28" fillId="0" borderId="0" applyFill="0" applyBorder="0" applyAlignment="0">
      <protection/>
    </xf>
    <xf numFmtId="171" fontId="28" fillId="0" borderId="0" applyFill="0" applyBorder="0" applyAlignment="0">
      <protection/>
    </xf>
    <xf numFmtId="172" fontId="28" fillId="0" borderId="0" applyFill="0" applyBorder="0" applyAlignment="0">
      <protection/>
    </xf>
    <xf numFmtId="168" fontId="28" fillId="0" borderId="0" applyFill="0" applyBorder="0" applyAlignment="0">
      <protection/>
    </xf>
    <xf numFmtId="173" fontId="28" fillId="0" borderId="0" applyFill="0" applyBorder="0" applyAlignment="0">
      <protection/>
    </xf>
    <xf numFmtId="169" fontId="28" fillId="0" borderId="0" applyFill="0" applyBorder="0" applyAlignment="0">
      <protection/>
    </xf>
    <xf numFmtId="0" fontId="60" fillId="27" borderId="4" applyNumberFormat="0" applyAlignment="0" applyProtection="0"/>
    <xf numFmtId="0" fontId="61" fillId="2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8" fillId="0" borderId="0" applyFill="0" applyBorder="0" applyAlignment="0">
      <protection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29" fillId="0" borderId="0" applyFill="0" applyBorder="0" applyAlignment="0">
      <protection/>
    </xf>
    <xf numFmtId="169" fontId="29" fillId="0" borderId="0" applyFill="0" applyBorder="0" applyAlignment="0">
      <protection/>
    </xf>
    <xf numFmtId="168" fontId="29" fillId="0" borderId="0" applyFill="0" applyBorder="0" applyAlignment="0">
      <protection/>
    </xf>
    <xf numFmtId="173" fontId="29" fillId="0" borderId="0" applyFill="0" applyBorder="0" applyAlignment="0">
      <protection/>
    </xf>
    <xf numFmtId="169" fontId="29" fillId="0" borderId="0" applyFill="0" applyBorder="0" applyAlignment="0">
      <protection/>
    </xf>
    <xf numFmtId="0" fontId="11" fillId="29" borderId="0" applyNumberFormat="0" applyBorder="0" applyAlignment="0" applyProtection="0"/>
    <xf numFmtId="38" fontId="30" fillId="30" borderId="0" applyNumberFormat="0" applyBorder="0" applyAlignment="0" applyProtection="0"/>
    <xf numFmtId="0" fontId="31" fillId="0" borderId="6" applyNumberFormat="0" applyAlignment="0" applyProtection="0"/>
    <xf numFmtId="0" fontId="31" fillId="0" borderId="7">
      <alignment horizontal="left" vertical="center"/>
      <protection/>
    </xf>
    <xf numFmtId="0" fontId="32" fillId="0" borderId="0" applyNumberFormat="0" applyFill="0" applyBorder="0" applyAlignment="0" applyProtection="0"/>
    <xf numFmtId="0" fontId="62" fillId="31" borderId="4" applyNumberFormat="0" applyAlignment="0" applyProtection="0"/>
    <xf numFmtId="10" fontId="30" fillId="32" borderId="8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3" fillId="30" borderId="9" applyNumberFormat="0" applyAlignment="0" applyProtection="0"/>
    <xf numFmtId="168" fontId="33" fillId="0" borderId="0" applyFill="0" applyBorder="0" applyAlignment="0">
      <protection/>
    </xf>
    <xf numFmtId="169" fontId="33" fillId="0" borderId="0" applyFill="0" applyBorder="0" applyAlignment="0">
      <protection/>
    </xf>
    <xf numFmtId="168" fontId="33" fillId="0" borderId="0" applyFill="0" applyBorder="0" applyAlignment="0">
      <protection/>
    </xf>
    <xf numFmtId="173" fontId="33" fillId="0" borderId="0" applyFill="0" applyBorder="0" applyAlignment="0">
      <protection/>
    </xf>
    <xf numFmtId="169" fontId="33" fillId="0" borderId="0" applyFill="0" applyBorder="0" applyAlignment="0">
      <protection/>
    </xf>
    <xf numFmtId="0" fontId="63" fillId="0" borderId="10" applyNumberFormat="0" applyFill="0" applyAlignment="0" applyProtection="0"/>
    <xf numFmtId="0" fontId="64" fillId="33" borderId="0" applyNumberFormat="0" applyBorder="0" applyAlignment="0" applyProtection="0"/>
    <xf numFmtId="177" fontId="34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78" fontId="2" fillId="0" borderId="0">
      <alignment/>
      <protection/>
    </xf>
    <xf numFmtId="165" fontId="1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7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21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21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4" borderId="1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8" fontId="36" fillId="0" borderId="0" applyFill="0" applyBorder="0" applyAlignment="0">
      <protection/>
    </xf>
    <xf numFmtId="169" fontId="36" fillId="0" borderId="0" applyFill="0" applyBorder="0" applyAlignment="0">
      <protection/>
    </xf>
    <xf numFmtId="168" fontId="36" fillId="0" borderId="0" applyFill="0" applyBorder="0" applyAlignment="0">
      <protection/>
    </xf>
    <xf numFmtId="173" fontId="36" fillId="0" borderId="0" applyFill="0" applyBorder="0" applyAlignment="0">
      <protection/>
    </xf>
    <xf numFmtId="169" fontId="36" fillId="0" borderId="0" applyFill="0" applyBorder="0" applyAlignment="0">
      <protection/>
    </xf>
    <xf numFmtId="0" fontId="15" fillId="0" borderId="12" applyNumberFormat="0" applyFill="0" applyAlignment="0" applyProtection="0"/>
    <xf numFmtId="49" fontId="28" fillId="0" borderId="0" applyFill="0" applyBorder="0" applyAlignment="0">
      <protection/>
    </xf>
    <xf numFmtId="182" fontId="28" fillId="0" borderId="0" applyFill="0" applyBorder="0" applyAlignment="0">
      <protection/>
    </xf>
    <xf numFmtId="183" fontId="28" fillId="0" borderId="0" applyFill="0" applyBorder="0" applyAlignment="0"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37" fillId="0" borderId="0">
      <alignment/>
      <protection/>
    </xf>
  </cellStyleXfs>
  <cellXfs count="257">
    <xf numFmtId="0" fontId="0" fillId="0" borderId="0" xfId="0" applyFont="1" applyAlignment="1">
      <alignment/>
    </xf>
    <xf numFmtId="0" fontId="2" fillId="0" borderId="0" xfId="497" applyAlignment="1">
      <alignment vertical="center"/>
      <protection/>
    </xf>
    <xf numFmtId="0" fontId="4" fillId="0" borderId="0" xfId="497" applyFont="1" applyAlignment="1">
      <alignment horizontal="center" vertical="center"/>
      <protection/>
    </xf>
    <xf numFmtId="0" fontId="3" fillId="0" borderId="13" xfId="497" applyFont="1" applyBorder="1" applyAlignment="1">
      <alignment horizontal="center" vertical="center"/>
      <protection/>
    </xf>
    <xf numFmtId="0" fontId="3" fillId="0" borderId="0" xfId="497" applyFont="1" applyAlignment="1">
      <alignment horizontal="center" vertical="center"/>
      <protection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center" vertical="center"/>
    </xf>
    <xf numFmtId="0" fontId="3" fillId="0" borderId="8" xfId="497" applyFont="1" applyBorder="1" applyAlignment="1">
      <alignment horizontal="center" vertical="center"/>
      <protection/>
    </xf>
    <xf numFmtId="2" fontId="5" fillId="0" borderId="8" xfId="497" applyNumberFormat="1" applyFont="1" applyFill="1" applyBorder="1" applyAlignment="1">
      <alignment horizontal="center" vertical="center"/>
      <protection/>
    </xf>
    <xf numFmtId="0" fontId="6" fillId="0" borderId="8" xfId="497" applyFont="1" applyFill="1" applyBorder="1" applyAlignment="1">
      <alignment horizontal="center" vertical="center"/>
      <protection/>
    </xf>
    <xf numFmtId="2" fontId="5" fillId="0" borderId="13" xfId="497" applyNumberFormat="1" applyFont="1" applyFill="1" applyBorder="1" applyAlignment="1">
      <alignment horizontal="center" vertical="center"/>
      <protection/>
    </xf>
    <xf numFmtId="0" fontId="6" fillId="0" borderId="13" xfId="497" applyFont="1" applyFill="1" applyBorder="1" applyAlignment="1">
      <alignment horizontal="center" vertical="center"/>
      <protection/>
    </xf>
    <xf numFmtId="0" fontId="3" fillId="0" borderId="14" xfId="497" applyFont="1" applyBorder="1" applyAlignment="1">
      <alignment horizontal="center" vertical="center"/>
      <protection/>
    </xf>
    <xf numFmtId="2" fontId="5" fillId="0" borderId="13" xfId="497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3" fillId="0" borderId="15" xfId="497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2" fillId="0" borderId="0" xfId="497" applyBorder="1" applyAlignment="1">
      <alignment vertical="center"/>
      <protection/>
    </xf>
    <xf numFmtId="0" fontId="3" fillId="0" borderId="0" xfId="497" applyFont="1" applyBorder="1" applyAlignment="1">
      <alignment horizontal="center" vertical="center"/>
      <protection/>
    </xf>
    <xf numFmtId="2" fontId="5" fillId="0" borderId="0" xfId="497" applyNumberFormat="1" applyFont="1" applyBorder="1" applyAlignment="1">
      <alignment horizontal="center" vertical="center"/>
      <protection/>
    </xf>
    <xf numFmtId="0" fontId="3" fillId="0" borderId="16" xfId="497" applyFont="1" applyBorder="1" applyAlignment="1">
      <alignment horizontal="center" vertical="center"/>
      <protection/>
    </xf>
    <xf numFmtId="0" fontId="19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165" fontId="19" fillId="0" borderId="8" xfId="0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9" fillId="35" borderId="17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left" vertical="center"/>
    </xf>
    <xf numFmtId="165" fontId="19" fillId="35" borderId="8" xfId="0" applyNumberFormat="1" applyFont="1" applyFill="1" applyBorder="1" applyAlignment="1">
      <alignment horizontal="center" vertical="center"/>
    </xf>
    <xf numFmtId="0" fontId="23" fillId="35" borderId="8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0" fontId="23" fillId="35" borderId="8" xfId="0" applyFont="1" applyFill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0" fontId="19" fillId="35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3" fillId="0" borderId="19" xfId="497" applyFont="1" applyBorder="1" applyAlignment="1">
      <alignment horizontal="center" vertical="center"/>
      <protection/>
    </xf>
    <xf numFmtId="0" fontId="3" fillId="0" borderId="17" xfId="497" applyFont="1" applyBorder="1" applyAlignment="1">
      <alignment horizontal="center" vertical="center"/>
      <protection/>
    </xf>
    <xf numFmtId="2" fontId="5" fillId="0" borderId="20" xfId="497" applyNumberFormat="1" applyFont="1" applyBorder="1" applyAlignment="1">
      <alignment horizontal="center" vertical="center"/>
      <protection/>
    </xf>
    <xf numFmtId="2" fontId="5" fillId="0" borderId="20" xfId="497" applyNumberFormat="1" applyFont="1" applyFill="1" applyBorder="1" applyAlignment="1">
      <alignment horizontal="center" vertical="center"/>
      <protection/>
    </xf>
    <xf numFmtId="0" fontId="6" fillId="0" borderId="19" xfId="497" applyFont="1" applyFill="1" applyBorder="1" applyAlignment="1">
      <alignment horizontal="center" vertical="center"/>
      <protection/>
    </xf>
    <xf numFmtId="2" fontId="5" fillId="0" borderId="17" xfId="497" applyNumberFormat="1" applyFont="1" applyBorder="1" applyAlignment="1">
      <alignment horizontal="center" vertical="center"/>
      <protection/>
    </xf>
    <xf numFmtId="2" fontId="5" fillId="0" borderId="21" xfId="497" applyNumberFormat="1" applyFont="1" applyBorder="1" applyAlignment="1">
      <alignment horizontal="center" vertical="center"/>
      <protection/>
    </xf>
    <xf numFmtId="0" fontId="3" fillId="0" borderId="22" xfId="497" applyFont="1" applyBorder="1" applyAlignment="1">
      <alignment horizontal="center" vertical="center"/>
      <protection/>
    </xf>
    <xf numFmtId="2" fontId="5" fillId="0" borderId="21" xfId="497" applyNumberFormat="1" applyFont="1" applyFill="1" applyBorder="1" applyAlignment="1">
      <alignment horizontal="center" vertical="center"/>
      <protection/>
    </xf>
    <xf numFmtId="0" fontId="6" fillId="0" borderId="21" xfId="497" applyFont="1" applyFill="1" applyBorder="1" applyAlignment="1">
      <alignment horizontal="center" vertical="center"/>
      <protection/>
    </xf>
    <xf numFmtId="2" fontId="5" fillId="0" borderId="19" xfId="497" applyNumberFormat="1" applyFont="1" applyBorder="1" applyAlignment="1">
      <alignment horizontal="center" vertical="center"/>
      <protection/>
    </xf>
    <xf numFmtId="2" fontId="5" fillId="0" borderId="19" xfId="497" applyNumberFormat="1" applyFont="1" applyFill="1" applyBorder="1" applyAlignment="1">
      <alignment horizontal="center" vertical="center"/>
      <protection/>
    </xf>
    <xf numFmtId="166" fontId="5" fillId="0" borderId="13" xfId="497" applyNumberFormat="1" applyFont="1" applyFill="1" applyBorder="1" applyAlignment="1">
      <alignment horizontal="center" vertical="center"/>
      <protection/>
    </xf>
    <xf numFmtId="2" fontId="5" fillId="0" borderId="8" xfId="497" applyNumberFormat="1" applyFont="1" applyBorder="1" applyAlignment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19" fillId="0" borderId="0" xfId="497" applyFont="1" applyAlignment="1">
      <alignment vertical="center"/>
      <protection/>
    </xf>
    <xf numFmtId="0" fontId="24" fillId="0" borderId="0" xfId="497" applyFont="1" applyAlignment="1">
      <alignment horizontal="center" vertical="center"/>
      <protection/>
    </xf>
    <xf numFmtId="0" fontId="6" fillId="0" borderId="0" xfId="497" applyFont="1" applyAlignment="1">
      <alignment horizontal="center" vertical="center"/>
      <protection/>
    </xf>
    <xf numFmtId="0" fontId="6" fillId="0" borderId="13" xfId="497" applyFont="1" applyBorder="1" applyAlignment="1">
      <alignment horizontal="center" vertical="center"/>
      <protection/>
    </xf>
    <xf numFmtId="0" fontId="19" fillId="0" borderId="8" xfId="0" applyFont="1" applyBorder="1" applyAlignment="1">
      <alignment horizontal="center" vertical="center"/>
    </xf>
    <xf numFmtId="2" fontId="19" fillId="0" borderId="13" xfId="497" applyNumberFormat="1" applyFont="1" applyFill="1" applyBorder="1" applyAlignment="1">
      <alignment horizontal="center" vertical="center"/>
      <protection/>
    </xf>
    <xf numFmtId="0" fontId="6" fillId="0" borderId="8" xfId="497" applyFont="1" applyBorder="1" applyAlignment="1">
      <alignment horizontal="center" vertical="center"/>
      <protection/>
    </xf>
    <xf numFmtId="0" fontId="19" fillId="35" borderId="8" xfId="0" applyFont="1" applyFill="1" applyBorder="1" applyAlignment="1">
      <alignment horizontal="center" vertical="center"/>
    </xf>
    <xf numFmtId="2" fontId="19" fillId="0" borderId="8" xfId="497" applyNumberFormat="1" applyFont="1" applyFill="1" applyBorder="1" applyAlignment="1">
      <alignment horizontal="center" vertical="center"/>
      <protection/>
    </xf>
    <xf numFmtId="0" fontId="19" fillId="0" borderId="8" xfId="0" applyFont="1" applyFill="1" applyBorder="1" applyAlignment="1">
      <alignment horizontal="center" vertical="center"/>
    </xf>
    <xf numFmtId="0" fontId="18" fillId="0" borderId="0" xfId="497" applyFont="1" applyAlignment="1">
      <alignment vertical="center"/>
      <protection/>
    </xf>
    <xf numFmtId="0" fontId="16" fillId="0" borderId="0" xfId="497" applyFont="1" applyAlignment="1">
      <alignment vertical="center"/>
      <protection/>
    </xf>
    <xf numFmtId="2" fontId="6" fillId="0" borderId="13" xfId="497" applyNumberFormat="1" applyFont="1" applyFill="1" applyBorder="1" applyAlignment="1">
      <alignment horizontal="center" vertical="center"/>
      <protection/>
    </xf>
    <xf numFmtId="2" fontId="6" fillId="0" borderId="8" xfId="497" applyNumberFormat="1" applyFont="1" applyFill="1" applyBorder="1" applyAlignment="1">
      <alignment horizontal="center" vertical="center"/>
      <protection/>
    </xf>
    <xf numFmtId="0" fontId="6" fillId="0" borderId="0" xfId="497" applyFont="1" applyAlignment="1">
      <alignment vertical="center"/>
      <protection/>
    </xf>
    <xf numFmtId="0" fontId="25" fillId="0" borderId="0" xfId="497" applyFont="1" applyAlignment="1">
      <alignment vertical="center"/>
      <protection/>
    </xf>
    <xf numFmtId="2" fontId="3" fillId="0" borderId="13" xfId="497" applyNumberFormat="1" applyFont="1" applyFill="1" applyBorder="1" applyAlignment="1">
      <alignment horizontal="center" vertical="center"/>
      <protection/>
    </xf>
    <xf numFmtId="166" fontId="3" fillId="0" borderId="13" xfId="497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19" fillId="0" borderId="23" xfId="117" applyFont="1" applyBorder="1">
      <alignment/>
      <protection/>
    </xf>
    <xf numFmtId="0" fontId="19" fillId="0" borderId="0" xfId="117" applyFont="1">
      <alignment/>
      <protection/>
    </xf>
    <xf numFmtId="0" fontId="26" fillId="0" borderId="23" xfId="117" applyFont="1" applyBorder="1">
      <alignment/>
      <protection/>
    </xf>
    <xf numFmtId="0" fontId="26" fillId="0" borderId="0" xfId="117" applyFont="1">
      <alignment/>
      <protection/>
    </xf>
    <xf numFmtId="0" fontId="27" fillId="0" borderId="0" xfId="117" applyFont="1">
      <alignment/>
      <protection/>
    </xf>
    <xf numFmtId="0" fontId="27" fillId="0" borderId="0" xfId="117" applyFont="1">
      <alignment/>
      <protection/>
    </xf>
    <xf numFmtId="0" fontId="6" fillId="0" borderId="0" xfId="117" applyFont="1">
      <alignment/>
      <protection/>
    </xf>
    <xf numFmtId="0" fontId="19" fillId="0" borderId="7" xfId="117" applyFont="1" applyBorder="1">
      <alignment/>
      <protection/>
    </xf>
    <xf numFmtId="0" fontId="19" fillId="0" borderId="0" xfId="117" applyFont="1" applyBorder="1">
      <alignment/>
      <protection/>
    </xf>
    <xf numFmtId="49" fontId="16" fillId="0" borderId="0" xfId="117" applyNumberFormat="1" applyFont="1">
      <alignment/>
      <protection/>
    </xf>
    <xf numFmtId="0" fontId="19" fillId="0" borderId="24" xfId="117" applyFont="1" applyBorder="1">
      <alignment/>
      <protection/>
    </xf>
    <xf numFmtId="0" fontId="19" fillId="0" borderId="13" xfId="117" applyFont="1" applyBorder="1">
      <alignment/>
      <protection/>
    </xf>
    <xf numFmtId="0" fontId="16" fillId="0" borderId="0" xfId="117" applyFont="1">
      <alignment/>
      <protection/>
    </xf>
    <xf numFmtId="0" fontId="23" fillId="0" borderId="0" xfId="117" applyFont="1">
      <alignment/>
      <protection/>
    </xf>
    <xf numFmtId="0" fontId="38" fillId="0" borderId="0" xfId="819" applyFont="1" applyAlignment="1">
      <alignment vertical="center"/>
      <protection/>
    </xf>
    <xf numFmtId="0" fontId="38" fillId="0" borderId="0" xfId="819" applyFont="1" applyAlignment="1">
      <alignment horizontal="right" vertical="center"/>
      <protection/>
    </xf>
    <xf numFmtId="0" fontId="40" fillId="0" borderId="0" xfId="819" applyFont="1" applyAlignment="1">
      <alignment vertical="center"/>
      <protection/>
    </xf>
    <xf numFmtId="0" fontId="42" fillId="0" borderId="8" xfId="819" applyFont="1" applyBorder="1" applyAlignment="1">
      <alignment horizontal="center" vertical="center"/>
      <protection/>
    </xf>
    <xf numFmtId="0" fontId="41" fillId="0" borderId="8" xfId="819" applyFont="1" applyBorder="1" applyAlignment="1">
      <alignment horizontal="center" vertical="center"/>
      <protection/>
    </xf>
    <xf numFmtId="0" fontId="65" fillId="35" borderId="8" xfId="819" applyFont="1" applyFill="1" applyBorder="1" applyAlignment="1">
      <alignment vertical="center"/>
      <protection/>
    </xf>
    <xf numFmtId="0" fontId="18" fillId="35" borderId="8" xfId="819" applyFont="1" applyFill="1" applyBorder="1" applyAlignment="1">
      <alignment vertical="center"/>
      <protection/>
    </xf>
    <xf numFmtId="0" fontId="39" fillId="0" borderId="24" xfId="819" applyFont="1" applyBorder="1" applyAlignment="1">
      <alignment horizontal="center" vertical="center"/>
      <protection/>
    </xf>
    <xf numFmtId="0" fontId="39" fillId="0" borderId="0" xfId="819" applyFont="1" applyBorder="1" applyAlignment="1">
      <alignment horizontal="center" vertical="center"/>
      <protection/>
    </xf>
    <xf numFmtId="0" fontId="41" fillId="0" borderId="8" xfId="819" applyFont="1" applyBorder="1" applyAlignment="1">
      <alignment vertical="center"/>
      <protection/>
    </xf>
    <xf numFmtId="0" fontId="41" fillId="0" borderId="8" xfId="819" applyFont="1" applyBorder="1" applyAlignment="1">
      <alignment horizontal="center" vertical="center"/>
      <protection/>
    </xf>
    <xf numFmtId="0" fontId="41" fillId="35" borderId="8" xfId="819" applyFont="1" applyFill="1" applyBorder="1" applyAlignment="1">
      <alignment horizontal="center" vertical="center"/>
      <protection/>
    </xf>
    <xf numFmtId="0" fontId="3" fillId="0" borderId="25" xfId="497" applyFont="1" applyBorder="1" applyAlignment="1">
      <alignment horizontal="center" vertical="center"/>
      <protection/>
    </xf>
    <xf numFmtId="0" fontId="3" fillId="0" borderId="26" xfId="497" applyFont="1" applyBorder="1" applyAlignment="1">
      <alignment horizontal="center" vertical="center"/>
      <protection/>
    </xf>
    <xf numFmtId="0" fontId="4" fillId="0" borderId="27" xfId="497" applyFont="1" applyBorder="1" applyAlignment="1">
      <alignment horizontal="right" vertical="center"/>
      <protection/>
    </xf>
    <xf numFmtId="0" fontId="4" fillId="0" borderId="28" xfId="497" applyFont="1" applyBorder="1" applyAlignment="1">
      <alignment horizontal="left" vertical="center"/>
      <protection/>
    </xf>
    <xf numFmtId="0" fontId="4" fillId="0" borderId="26" xfId="497" applyFont="1" applyBorder="1" applyAlignment="1">
      <alignment horizontal="left" vertical="center"/>
      <protection/>
    </xf>
    <xf numFmtId="0" fontId="5" fillId="0" borderId="8" xfId="497" applyFont="1" applyBorder="1" applyAlignment="1">
      <alignment horizontal="center" vertical="center"/>
      <protection/>
    </xf>
    <xf numFmtId="0" fontId="4" fillId="0" borderId="28" xfId="497" applyFont="1" applyBorder="1" applyAlignment="1">
      <alignment horizontal="center" vertical="center"/>
      <protection/>
    </xf>
    <xf numFmtId="2" fontId="20" fillId="0" borderId="29" xfId="821" applyNumberFormat="1" applyFont="1" applyBorder="1" applyAlignment="1">
      <alignment horizontal="center" vertical="center"/>
      <protection/>
    </xf>
    <xf numFmtId="0" fontId="23" fillId="0" borderId="30" xfId="315" applyNumberFormat="1" applyFont="1" applyBorder="1" applyAlignment="1">
      <alignment horizontal="center" vertical="center"/>
      <protection/>
    </xf>
    <xf numFmtId="0" fontId="6" fillId="0" borderId="25" xfId="497" applyFont="1" applyBorder="1" applyAlignment="1">
      <alignment horizontal="center" vertical="center"/>
      <protection/>
    </xf>
    <xf numFmtId="0" fontId="6" fillId="0" borderId="26" xfId="497" applyFont="1" applyBorder="1" applyAlignment="1">
      <alignment horizontal="center" vertical="center"/>
      <protection/>
    </xf>
    <xf numFmtId="0" fontId="24" fillId="0" borderId="27" xfId="497" applyFont="1" applyBorder="1" applyAlignment="1">
      <alignment horizontal="right" vertical="center"/>
      <protection/>
    </xf>
    <xf numFmtId="0" fontId="24" fillId="0" borderId="28" xfId="497" applyFont="1" applyBorder="1" applyAlignment="1">
      <alignment horizontal="left" vertical="center"/>
      <protection/>
    </xf>
    <xf numFmtId="0" fontId="24" fillId="0" borderId="26" xfId="497" applyFont="1" applyBorder="1" applyAlignment="1">
      <alignment horizontal="center" vertical="center"/>
      <protection/>
    </xf>
    <xf numFmtId="0" fontId="24" fillId="0" borderId="26" xfId="497" applyFont="1" applyBorder="1" applyAlignment="1">
      <alignment horizontal="left" vertical="center"/>
      <protection/>
    </xf>
    <xf numFmtId="0" fontId="20" fillId="0" borderId="31" xfId="0" applyFont="1" applyBorder="1" applyAlignment="1">
      <alignment horizontal="center" vertical="center"/>
    </xf>
    <xf numFmtId="0" fontId="4" fillId="0" borderId="26" xfId="497" applyFont="1" applyBorder="1" applyAlignment="1">
      <alignment horizontal="center" vertical="center"/>
      <protection/>
    </xf>
    <xf numFmtId="0" fontId="4" fillId="0" borderId="32" xfId="497" applyFont="1" applyBorder="1" applyAlignment="1">
      <alignment horizontal="center" vertical="center"/>
      <protection/>
    </xf>
    <xf numFmtId="0" fontId="22" fillId="0" borderId="8" xfId="0" applyFont="1" applyBorder="1" applyAlignment="1">
      <alignment horizontal="left" vertical="center"/>
    </xf>
    <xf numFmtId="166" fontId="43" fillId="35" borderId="0" xfId="497" applyNumberFormat="1" applyFont="1" applyFill="1" applyAlignment="1">
      <alignment horizontal="center" vertical="center"/>
      <protection/>
    </xf>
    <xf numFmtId="49" fontId="6" fillId="0" borderId="33" xfId="314" applyNumberFormat="1" applyFont="1" applyBorder="1" applyAlignment="1">
      <alignment horizontal="center" vertical="center"/>
      <protection/>
    </xf>
    <xf numFmtId="49" fontId="6" fillId="0" borderId="18" xfId="314" applyNumberFormat="1" applyFont="1" applyBorder="1" applyAlignment="1">
      <alignment horizontal="center" vertical="center"/>
      <protection/>
    </xf>
    <xf numFmtId="0" fontId="19" fillId="36" borderId="13" xfId="0" applyFont="1" applyFill="1" applyBorder="1" applyAlignment="1">
      <alignment horizontal="center" vertical="center"/>
    </xf>
    <xf numFmtId="0" fontId="19" fillId="0" borderId="0" xfId="117" applyFont="1" applyAlignment="1">
      <alignment vertical="center"/>
      <protection/>
    </xf>
    <xf numFmtId="0" fontId="19" fillId="0" borderId="0" xfId="117" applyFont="1" applyAlignment="1">
      <alignment horizontal="right" vertical="center"/>
      <protection/>
    </xf>
    <xf numFmtId="0" fontId="23" fillId="0" borderId="0" xfId="117" applyFont="1" applyAlignment="1">
      <alignment vertical="center"/>
      <protection/>
    </xf>
    <xf numFmtId="0" fontId="19" fillId="0" borderId="0" xfId="0" applyFont="1" applyAlignment="1">
      <alignment horizontal="right" vertical="center"/>
    </xf>
    <xf numFmtId="0" fontId="66" fillId="0" borderId="8" xfId="122" applyFont="1" applyBorder="1" applyAlignment="1">
      <alignment horizontal="center" vertical="center"/>
      <protection/>
    </xf>
    <xf numFmtId="0" fontId="66" fillId="0" borderId="17" xfId="122" applyFont="1" applyBorder="1" applyAlignment="1">
      <alignment horizontal="right" vertical="center"/>
      <protection/>
    </xf>
    <xf numFmtId="0" fontId="67" fillId="0" borderId="18" xfId="122" applyFont="1" applyBorder="1" applyAlignment="1">
      <alignment horizontal="left" vertical="center"/>
      <protection/>
    </xf>
    <xf numFmtId="165" fontId="66" fillId="0" borderId="8" xfId="122" applyNumberFormat="1" applyFont="1" applyFill="1" applyBorder="1" applyAlignment="1">
      <alignment horizontal="center" vertical="center"/>
      <protection/>
    </xf>
    <xf numFmtId="0" fontId="68" fillId="0" borderId="8" xfId="122" applyFont="1" applyBorder="1" applyAlignment="1">
      <alignment horizontal="center" vertical="center"/>
      <protection/>
    </xf>
    <xf numFmtId="0" fontId="67" fillId="0" borderId="8" xfId="122" applyFont="1" applyBorder="1" applyAlignment="1">
      <alignment horizontal="center" vertical="center"/>
      <protection/>
    </xf>
    <xf numFmtId="0" fontId="68" fillId="0" borderId="8" xfId="122" applyFont="1" applyBorder="1" applyAlignment="1">
      <alignment horizontal="left" vertical="center"/>
      <protection/>
    </xf>
    <xf numFmtId="0" fontId="69" fillId="0" borderId="8" xfId="122" applyFont="1" applyBorder="1" applyAlignment="1">
      <alignment horizontal="center" vertical="center"/>
      <protection/>
    </xf>
    <xf numFmtId="0" fontId="66" fillId="35" borderId="8" xfId="122" applyFont="1" applyFill="1" applyBorder="1" applyAlignment="1">
      <alignment horizontal="center" vertical="center"/>
      <protection/>
    </xf>
    <xf numFmtId="0" fontId="66" fillId="35" borderId="17" xfId="122" applyFont="1" applyFill="1" applyBorder="1" applyAlignment="1">
      <alignment horizontal="right" vertical="center"/>
      <protection/>
    </xf>
    <xf numFmtId="0" fontId="67" fillId="35" borderId="18" xfId="122" applyFont="1" applyFill="1" applyBorder="1" applyAlignment="1">
      <alignment horizontal="left" vertical="center"/>
      <protection/>
    </xf>
    <xf numFmtId="165" fontId="66" fillId="35" borderId="8" xfId="122" applyNumberFormat="1" applyFont="1" applyFill="1" applyBorder="1" applyAlignment="1">
      <alignment horizontal="center" vertical="center"/>
      <protection/>
    </xf>
    <xf numFmtId="0" fontId="68" fillId="35" borderId="8" xfId="122" applyFont="1" applyFill="1" applyBorder="1" applyAlignment="1">
      <alignment horizontal="center" vertical="center"/>
      <protection/>
    </xf>
    <xf numFmtId="0" fontId="67" fillId="35" borderId="8" xfId="122" applyFont="1" applyFill="1" applyBorder="1" applyAlignment="1">
      <alignment horizontal="center" vertical="center"/>
      <protection/>
    </xf>
    <xf numFmtId="0" fontId="68" fillId="35" borderId="8" xfId="122" applyFont="1" applyFill="1" applyBorder="1" applyAlignment="1">
      <alignment horizontal="left" vertical="center"/>
      <protection/>
    </xf>
    <xf numFmtId="2" fontId="70" fillId="0" borderId="13" xfId="497" applyNumberFormat="1" applyFont="1" applyBorder="1" applyAlignment="1">
      <alignment horizontal="center" vertical="center"/>
      <protection/>
    </xf>
    <xf numFmtId="0" fontId="19" fillId="0" borderId="13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2" fontId="25" fillId="0" borderId="13" xfId="497" applyNumberFormat="1" applyFont="1" applyBorder="1" applyAlignment="1">
      <alignment horizontal="center" vertical="center"/>
      <protection/>
    </xf>
    <xf numFmtId="1" fontId="71" fillId="0" borderId="13" xfId="497" applyNumberFormat="1" applyFont="1" applyFill="1" applyBorder="1" applyAlignment="1">
      <alignment horizontal="center" vertical="center"/>
      <protection/>
    </xf>
    <xf numFmtId="2" fontId="66" fillId="0" borderId="13" xfId="497" applyNumberFormat="1" applyFont="1" applyFill="1" applyBorder="1" applyAlignment="1">
      <alignment horizontal="center" vertical="center"/>
      <protection/>
    </xf>
    <xf numFmtId="0" fontId="67" fillId="0" borderId="13" xfId="497" applyFont="1" applyFill="1" applyBorder="1" applyAlignment="1">
      <alignment horizontal="center" vertical="center"/>
      <protection/>
    </xf>
    <xf numFmtId="2" fontId="66" fillId="0" borderId="8" xfId="497" applyNumberFormat="1" applyFont="1" applyFill="1" applyBorder="1" applyAlignment="1">
      <alignment horizontal="center" vertical="center"/>
      <protection/>
    </xf>
    <xf numFmtId="0" fontId="71" fillId="0" borderId="13" xfId="497" applyFont="1" applyBorder="1" applyAlignment="1">
      <alignment horizontal="center" vertical="center"/>
      <protection/>
    </xf>
    <xf numFmtId="1" fontId="3" fillId="0" borderId="13" xfId="497" applyNumberFormat="1" applyFont="1" applyFill="1" applyBorder="1" applyAlignment="1">
      <alignment horizontal="center" vertical="center"/>
      <protection/>
    </xf>
    <xf numFmtId="0" fontId="67" fillId="0" borderId="8" xfId="0" applyFont="1" applyBorder="1" applyAlignment="1">
      <alignment horizontal="center" vertical="center"/>
    </xf>
    <xf numFmtId="0" fontId="67" fillId="0" borderId="8" xfId="0" applyFont="1" applyFill="1" applyBorder="1" applyAlignment="1">
      <alignment horizontal="center" vertical="center"/>
    </xf>
    <xf numFmtId="0" fontId="44" fillId="36" borderId="17" xfId="122" applyFont="1" applyFill="1" applyBorder="1" applyAlignment="1">
      <alignment horizontal="right" vertical="center"/>
      <protection/>
    </xf>
    <xf numFmtId="0" fontId="45" fillId="36" borderId="18" xfId="122" applyFont="1" applyFill="1" applyBorder="1" applyAlignment="1">
      <alignment horizontal="left" vertical="center"/>
      <protection/>
    </xf>
    <xf numFmtId="165" fontId="44" fillId="36" borderId="8" xfId="122" applyNumberFormat="1" applyFont="1" applyFill="1" applyBorder="1" applyAlignment="1">
      <alignment horizontal="center" vertical="center"/>
      <protection/>
    </xf>
    <xf numFmtId="0" fontId="46" fillId="36" borderId="8" xfId="122" applyFont="1" applyFill="1" applyBorder="1" applyAlignment="1">
      <alignment horizontal="center" vertical="center"/>
      <protection/>
    </xf>
    <xf numFmtId="0" fontId="46" fillId="36" borderId="8" xfId="122" applyFont="1" applyFill="1" applyBorder="1" applyAlignment="1">
      <alignment horizontal="left" vertical="center"/>
      <protection/>
    </xf>
    <xf numFmtId="1" fontId="48" fillId="0" borderId="13" xfId="497" applyNumberFormat="1" applyFont="1" applyFill="1" applyBorder="1" applyAlignment="1">
      <alignment horizontal="center" vertical="center"/>
      <protection/>
    </xf>
    <xf numFmtId="0" fontId="45" fillId="36" borderId="8" xfId="122" applyFont="1" applyFill="1" applyBorder="1" applyAlignment="1">
      <alignment horizontal="center" vertical="center"/>
      <protection/>
    </xf>
    <xf numFmtId="0" fontId="44" fillId="0" borderId="17" xfId="122" applyFont="1" applyBorder="1" applyAlignment="1">
      <alignment horizontal="right" vertical="center"/>
      <protection/>
    </xf>
    <xf numFmtId="0" fontId="45" fillId="0" borderId="18" xfId="122" applyFont="1" applyBorder="1" applyAlignment="1">
      <alignment horizontal="left" vertical="center"/>
      <protection/>
    </xf>
    <xf numFmtId="165" fontId="44" fillId="0" borderId="8" xfId="122" applyNumberFormat="1" applyFont="1" applyFill="1" applyBorder="1" applyAlignment="1">
      <alignment horizontal="center" vertical="center"/>
      <protection/>
    </xf>
    <xf numFmtId="0" fontId="46" fillId="0" borderId="8" xfId="122" applyFont="1" applyBorder="1" applyAlignment="1">
      <alignment horizontal="center" vertical="center"/>
      <protection/>
    </xf>
    <xf numFmtId="0" fontId="46" fillId="0" borderId="8" xfId="122" applyFont="1" applyBorder="1" applyAlignment="1">
      <alignment horizontal="left" vertical="center"/>
      <protection/>
    </xf>
    <xf numFmtId="0" fontId="45" fillId="0" borderId="8" xfId="122" applyFont="1" applyBorder="1" applyAlignment="1">
      <alignment horizontal="center" vertical="center"/>
      <protection/>
    </xf>
    <xf numFmtId="2" fontId="47" fillId="0" borderId="13" xfId="497" applyNumberFormat="1" applyFont="1" applyBorder="1" applyAlignment="1">
      <alignment horizontal="center" vertical="center"/>
      <protection/>
    </xf>
    <xf numFmtId="0" fontId="24" fillId="0" borderId="32" xfId="497" applyFont="1" applyBorder="1" applyAlignment="1">
      <alignment horizontal="center" vertical="center"/>
      <protection/>
    </xf>
    <xf numFmtId="0" fontId="24" fillId="0" borderId="28" xfId="497" applyFont="1" applyBorder="1" applyAlignment="1">
      <alignment horizontal="center" vertical="center"/>
      <protection/>
    </xf>
    <xf numFmtId="0" fontId="19" fillId="0" borderId="13" xfId="0" applyFont="1" applyBorder="1" applyAlignment="1">
      <alignment horizontal="center" vertical="center"/>
    </xf>
    <xf numFmtId="0" fontId="66" fillId="0" borderId="17" xfId="122" applyFont="1" applyBorder="1" applyAlignment="1">
      <alignment horizontal="right" vertical="center"/>
      <protection/>
    </xf>
    <xf numFmtId="0" fontId="67" fillId="0" borderId="18" xfId="122" applyFont="1" applyBorder="1" applyAlignment="1">
      <alignment horizontal="left" vertical="center"/>
      <protection/>
    </xf>
    <xf numFmtId="165" fontId="66" fillId="0" borderId="8" xfId="122" applyNumberFormat="1" applyFont="1" applyFill="1" applyBorder="1" applyAlignment="1">
      <alignment horizontal="center" vertical="center"/>
      <protection/>
    </xf>
    <xf numFmtId="0" fontId="68" fillId="0" borderId="8" xfId="122" applyFont="1" applyBorder="1" applyAlignment="1">
      <alignment horizontal="center" vertical="center"/>
      <protection/>
    </xf>
    <xf numFmtId="0" fontId="68" fillId="0" borderId="8" xfId="122" applyFont="1" applyBorder="1" applyAlignment="1">
      <alignment horizontal="left" vertical="center"/>
      <protection/>
    </xf>
    <xf numFmtId="2" fontId="19" fillId="0" borderId="13" xfId="497" applyNumberFormat="1" applyFont="1" applyBorder="1" applyAlignment="1">
      <alignment horizontal="center" vertical="center"/>
      <protection/>
    </xf>
    <xf numFmtId="2" fontId="67" fillId="0" borderId="13" xfId="497" applyNumberFormat="1" applyFont="1" applyBorder="1" applyAlignment="1">
      <alignment horizontal="center" vertical="center"/>
      <protection/>
    </xf>
    <xf numFmtId="0" fontId="66" fillId="35" borderId="17" xfId="122" applyFont="1" applyFill="1" applyBorder="1" applyAlignment="1">
      <alignment horizontal="right" vertical="center"/>
      <protection/>
    </xf>
    <xf numFmtId="0" fontId="67" fillId="35" borderId="18" xfId="122" applyFont="1" applyFill="1" applyBorder="1" applyAlignment="1">
      <alignment horizontal="left" vertical="center"/>
      <protection/>
    </xf>
    <xf numFmtId="165" fontId="66" fillId="35" borderId="8" xfId="122" applyNumberFormat="1" applyFont="1" applyFill="1" applyBorder="1" applyAlignment="1">
      <alignment horizontal="center" vertical="center"/>
      <protection/>
    </xf>
    <xf numFmtId="0" fontId="68" fillId="35" borderId="8" xfId="122" applyFont="1" applyFill="1" applyBorder="1" applyAlignment="1">
      <alignment horizontal="center" vertical="center"/>
      <protection/>
    </xf>
    <xf numFmtId="0" fontId="68" fillId="35" borderId="8" xfId="122" applyFont="1" applyFill="1" applyBorder="1" applyAlignment="1">
      <alignment horizontal="left" vertical="center"/>
      <protection/>
    </xf>
    <xf numFmtId="2" fontId="19" fillId="0" borderId="8" xfId="497" applyNumberFormat="1" applyFont="1" applyBorder="1" applyAlignment="1">
      <alignment horizontal="center" vertical="center"/>
      <protection/>
    </xf>
    <xf numFmtId="0" fontId="19" fillId="0" borderId="13" xfId="497" applyFont="1" applyBorder="1" applyAlignment="1">
      <alignment horizontal="center" vertical="center"/>
      <protection/>
    </xf>
    <xf numFmtId="2" fontId="6" fillId="0" borderId="13" xfId="497" applyNumberFormat="1" applyFont="1" applyBorder="1" applyAlignment="1">
      <alignment horizontal="center" vertical="center"/>
      <protection/>
    </xf>
    <xf numFmtId="0" fontId="19" fillId="0" borderId="8" xfId="497" applyFont="1" applyBorder="1" applyAlignment="1">
      <alignment horizontal="center" vertical="center"/>
      <protection/>
    </xf>
    <xf numFmtId="0" fontId="4" fillId="0" borderId="34" xfId="497" applyFont="1" applyBorder="1" applyAlignment="1">
      <alignment horizontal="right" vertical="center"/>
      <protection/>
    </xf>
    <xf numFmtId="0" fontId="4" fillId="0" borderId="15" xfId="497" applyFont="1" applyBorder="1" applyAlignment="1">
      <alignment horizontal="right" vertical="center"/>
      <protection/>
    </xf>
    <xf numFmtId="0" fontId="3" fillId="0" borderId="35" xfId="497" applyFont="1" applyBorder="1" applyAlignment="1">
      <alignment horizontal="center" vertical="center"/>
      <protection/>
    </xf>
    <xf numFmtId="0" fontId="3" fillId="0" borderId="36" xfId="497" applyFont="1" applyBorder="1" applyAlignment="1">
      <alignment horizontal="center" vertical="center"/>
      <protection/>
    </xf>
    <xf numFmtId="0" fontId="3" fillId="0" borderId="37" xfId="497" applyFont="1" applyBorder="1" applyAlignment="1">
      <alignment horizontal="center" vertical="center"/>
      <protection/>
    </xf>
    <xf numFmtId="0" fontId="3" fillId="0" borderId="14" xfId="497" applyFont="1" applyBorder="1" applyAlignment="1">
      <alignment horizontal="center" vertical="center"/>
      <protection/>
    </xf>
    <xf numFmtId="0" fontId="4" fillId="0" borderId="38" xfId="497" applyFont="1" applyBorder="1" applyAlignment="1">
      <alignment horizontal="center" vertical="center"/>
      <protection/>
    </xf>
    <xf numFmtId="0" fontId="4" fillId="0" borderId="39" xfId="497" applyFont="1" applyBorder="1" applyAlignment="1">
      <alignment horizontal="center" vertical="center"/>
      <protection/>
    </xf>
    <xf numFmtId="0" fontId="4" fillId="0" borderId="37" xfId="497" applyFont="1" applyBorder="1" applyAlignment="1">
      <alignment horizontal="left" vertical="center"/>
      <protection/>
    </xf>
    <xf numFmtId="0" fontId="4" fillId="0" borderId="14" xfId="497" applyFont="1" applyBorder="1" applyAlignment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4" fillId="0" borderId="21" xfId="497" applyFont="1" applyBorder="1" applyAlignment="1">
      <alignment horizontal="center" vertical="center"/>
      <protection/>
    </xf>
    <xf numFmtId="0" fontId="4" fillId="0" borderId="40" xfId="497" applyFont="1" applyBorder="1" applyAlignment="1">
      <alignment horizontal="center" vertical="center"/>
      <protection/>
    </xf>
    <xf numFmtId="0" fontId="4" fillId="0" borderId="37" xfId="497" applyFont="1" applyBorder="1" applyAlignment="1">
      <alignment horizontal="center" vertical="center" wrapText="1"/>
      <protection/>
    </xf>
    <xf numFmtId="0" fontId="4" fillId="0" borderId="14" xfId="497" applyFont="1" applyBorder="1" applyAlignment="1">
      <alignment horizontal="center" vertical="center" wrapText="1"/>
      <protection/>
    </xf>
    <xf numFmtId="0" fontId="4" fillId="0" borderId="37" xfId="497" applyFont="1" applyBorder="1" applyAlignment="1">
      <alignment horizontal="center" vertical="center"/>
      <protection/>
    </xf>
    <xf numFmtId="0" fontId="4" fillId="0" borderId="14" xfId="497" applyFont="1" applyBorder="1" applyAlignment="1">
      <alignment horizontal="center" vertical="center"/>
      <protection/>
    </xf>
    <xf numFmtId="0" fontId="4" fillId="0" borderId="41" xfId="497" applyFont="1" applyBorder="1" applyAlignment="1">
      <alignment horizontal="left" vertical="center"/>
      <protection/>
    </xf>
    <xf numFmtId="0" fontId="4" fillId="0" borderId="42" xfId="497" applyFont="1" applyBorder="1" applyAlignment="1">
      <alignment horizontal="left" vertical="center"/>
      <protection/>
    </xf>
    <xf numFmtId="0" fontId="24" fillId="0" borderId="38" xfId="497" applyFont="1" applyBorder="1" applyAlignment="1">
      <alignment horizontal="center" vertical="center"/>
      <protection/>
    </xf>
    <xf numFmtId="0" fontId="24" fillId="0" borderId="39" xfId="497" applyFont="1" applyBorder="1" applyAlignment="1">
      <alignment horizontal="center" vertical="center"/>
      <protection/>
    </xf>
    <xf numFmtId="0" fontId="24" fillId="0" borderId="37" xfId="497" applyFont="1" applyBorder="1" applyAlignment="1">
      <alignment horizontal="center" vertical="center"/>
      <protection/>
    </xf>
    <xf numFmtId="0" fontId="24" fillId="0" borderId="14" xfId="497" applyFont="1" applyBorder="1" applyAlignment="1">
      <alignment horizontal="center" vertical="center"/>
      <protection/>
    </xf>
    <xf numFmtId="0" fontId="6" fillId="0" borderId="35" xfId="497" applyFont="1" applyBorder="1" applyAlignment="1">
      <alignment horizontal="center" vertical="center"/>
      <protection/>
    </xf>
    <xf numFmtId="0" fontId="6" fillId="0" borderId="36" xfId="497" applyFont="1" applyBorder="1" applyAlignment="1">
      <alignment horizontal="center" vertical="center"/>
      <protection/>
    </xf>
    <xf numFmtId="0" fontId="6" fillId="0" borderId="37" xfId="497" applyFont="1" applyBorder="1" applyAlignment="1">
      <alignment horizontal="center" vertical="center"/>
      <protection/>
    </xf>
    <xf numFmtId="0" fontId="6" fillId="0" borderId="14" xfId="497" applyFont="1" applyBorder="1" applyAlignment="1">
      <alignment horizontal="center" vertical="center"/>
      <protection/>
    </xf>
    <xf numFmtId="0" fontId="24" fillId="0" borderId="34" xfId="497" applyFont="1" applyBorder="1" applyAlignment="1">
      <alignment horizontal="right" vertical="center"/>
      <protection/>
    </xf>
    <xf numFmtId="0" fontId="24" fillId="0" borderId="15" xfId="497" applyFont="1" applyBorder="1" applyAlignment="1">
      <alignment horizontal="right" vertical="center"/>
      <protection/>
    </xf>
    <xf numFmtId="0" fontId="24" fillId="0" borderId="41" xfId="497" applyFont="1" applyBorder="1" applyAlignment="1">
      <alignment horizontal="left" vertical="center"/>
      <protection/>
    </xf>
    <xf numFmtId="0" fontId="24" fillId="0" borderId="42" xfId="497" applyFont="1" applyBorder="1" applyAlignment="1">
      <alignment horizontal="left" vertical="center"/>
      <protection/>
    </xf>
    <xf numFmtId="0" fontId="4" fillId="0" borderId="43" xfId="497" applyFont="1" applyBorder="1" applyAlignment="1">
      <alignment horizontal="center" vertical="center"/>
      <protection/>
    </xf>
    <xf numFmtId="0" fontId="4" fillId="0" borderId="22" xfId="497" applyFont="1" applyBorder="1" applyAlignment="1">
      <alignment horizontal="center" vertical="center" wrapText="1"/>
      <protection/>
    </xf>
    <xf numFmtId="0" fontId="4" fillId="0" borderId="44" xfId="497" applyFont="1" applyBorder="1" applyAlignment="1">
      <alignment horizontal="center" vertical="center" wrapText="1"/>
      <protection/>
    </xf>
    <xf numFmtId="0" fontId="24" fillId="0" borderId="37" xfId="497" applyFont="1" applyBorder="1" applyAlignment="1">
      <alignment horizontal="left" vertical="center"/>
      <protection/>
    </xf>
    <xf numFmtId="0" fontId="24" fillId="0" borderId="14" xfId="497" applyFont="1" applyBorder="1" applyAlignment="1">
      <alignment horizontal="left" vertical="center"/>
      <protection/>
    </xf>
    <xf numFmtId="2" fontId="23" fillId="0" borderId="29" xfId="0" applyNumberFormat="1" applyFont="1" applyBorder="1" applyAlignment="1">
      <alignment horizontal="center" vertical="center"/>
    </xf>
    <xf numFmtId="2" fontId="23" fillId="0" borderId="6" xfId="0" applyNumberFormat="1" applyFont="1" applyBorder="1" applyAlignment="1">
      <alignment horizontal="center" vertical="center"/>
    </xf>
    <xf numFmtId="2" fontId="23" fillId="0" borderId="45" xfId="0" applyNumberFormat="1" applyFont="1" applyBorder="1" applyAlignment="1">
      <alignment horizontal="center" vertical="center"/>
    </xf>
    <xf numFmtId="0" fontId="4" fillId="0" borderId="25" xfId="497" applyFont="1" applyBorder="1" applyAlignment="1">
      <alignment horizontal="center" vertical="center"/>
      <protection/>
    </xf>
    <xf numFmtId="0" fontId="4" fillId="0" borderId="26" xfId="497" applyFont="1" applyBorder="1" applyAlignment="1">
      <alignment horizontal="center" vertical="center"/>
      <protection/>
    </xf>
    <xf numFmtId="0" fontId="4" fillId="0" borderId="32" xfId="497" applyFont="1" applyBorder="1" applyAlignment="1">
      <alignment horizontal="center" vertical="center"/>
      <protection/>
    </xf>
    <xf numFmtId="0" fontId="24" fillId="0" borderId="25" xfId="497" applyFont="1" applyBorder="1" applyAlignment="1">
      <alignment horizontal="center" vertical="center"/>
      <protection/>
    </xf>
    <xf numFmtId="0" fontId="24" fillId="0" borderId="26" xfId="497" applyFont="1" applyBorder="1" applyAlignment="1">
      <alignment horizontal="center" vertical="center"/>
      <protection/>
    </xf>
    <xf numFmtId="0" fontId="24" fillId="0" borderId="32" xfId="497" applyFont="1" applyBorder="1" applyAlignment="1">
      <alignment horizontal="center" vertical="center"/>
      <protection/>
    </xf>
    <xf numFmtId="0" fontId="39" fillId="0" borderId="0" xfId="819" applyFont="1" applyBorder="1" applyAlignment="1">
      <alignment horizontal="center" vertical="center"/>
      <protection/>
    </xf>
  </cellXfs>
  <cellStyles count="82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antraštė" xfId="23"/>
    <cellStyle name="4 antraštė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iškinamasis tekstas" xfId="43"/>
    <cellStyle name="Bad" xfId="44"/>
    <cellStyle name="Calc Currency (0)" xfId="45"/>
    <cellStyle name="Calc Currency (2)" xfId="46"/>
    <cellStyle name="Calc Percent (0)" xfId="47"/>
    <cellStyle name="Calc Percent (1)" xfId="48"/>
    <cellStyle name="Calc Percent (2)" xfId="49"/>
    <cellStyle name="Calc Units (0)" xfId="50"/>
    <cellStyle name="Calc Units (1)" xfId="51"/>
    <cellStyle name="Calc Units (2)" xfId="52"/>
    <cellStyle name="Calculation" xfId="53"/>
    <cellStyle name="Check Cell" xfId="54"/>
    <cellStyle name="Comma" xfId="55"/>
    <cellStyle name="Comma [0]" xfId="56"/>
    <cellStyle name="Comma [00]" xfId="57"/>
    <cellStyle name="Comma 10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65"/>
    <cellStyle name="Comma 18" xfId="66"/>
    <cellStyle name="Comma 19" xfId="67"/>
    <cellStyle name="Comma 2" xfId="68"/>
    <cellStyle name="Comma 2 2" xfId="69"/>
    <cellStyle name="Comma 2 3" xfId="70"/>
    <cellStyle name="Comma 2_DALYVIAI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0" xfId="83"/>
    <cellStyle name="Comma 30 2" xfId="84"/>
    <cellStyle name="Comma 30 3" xfId="85"/>
    <cellStyle name="Comma 31" xfId="86"/>
    <cellStyle name="Comma 32" xfId="87"/>
    <cellStyle name="Comma 33" xfId="88"/>
    <cellStyle name="Comma 34" xfId="89"/>
    <cellStyle name="Comma 35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Currency [00]" xfId="99"/>
    <cellStyle name="Currency 2" xfId="100"/>
    <cellStyle name="Currency 2 2" xfId="101"/>
    <cellStyle name="Date Short" xfId="102"/>
    <cellStyle name="Dziesiętny [0]_PLDT" xfId="103"/>
    <cellStyle name="Dziesiętny_PLDT" xfId="104"/>
    <cellStyle name="Enter Currency (0)" xfId="105"/>
    <cellStyle name="Enter Currency (2)" xfId="106"/>
    <cellStyle name="Enter Units (0)" xfId="107"/>
    <cellStyle name="Enter Units (1)" xfId="108"/>
    <cellStyle name="Enter Units (2)" xfId="109"/>
    <cellStyle name="Geras" xfId="110"/>
    <cellStyle name="Grey" xfId="111"/>
    <cellStyle name="Header1" xfId="112"/>
    <cellStyle name="Header2" xfId="113"/>
    <cellStyle name="Hiperłącze" xfId="114"/>
    <cellStyle name="Input" xfId="115"/>
    <cellStyle name="Input [yellow]" xfId="116"/>
    <cellStyle name="Įprastas 2" xfId="117"/>
    <cellStyle name="Įprastas 2 2" xfId="118"/>
    <cellStyle name="Įprastas 3" xfId="119"/>
    <cellStyle name="Įprastas 4" xfId="120"/>
    <cellStyle name="Įprastas 4 2" xfId="121"/>
    <cellStyle name="Įprastas 5" xfId="122"/>
    <cellStyle name="Įspėjimo tekstas" xfId="123"/>
    <cellStyle name="Išvestis" xfId="124"/>
    <cellStyle name="Link Currency (0)" xfId="125"/>
    <cellStyle name="Link Currency (2)" xfId="126"/>
    <cellStyle name="Link Units (0)" xfId="127"/>
    <cellStyle name="Link Units (1)" xfId="128"/>
    <cellStyle name="Link Units (2)" xfId="129"/>
    <cellStyle name="Linked Cell" xfId="130"/>
    <cellStyle name="Neutral" xfId="131"/>
    <cellStyle name="Normal - Style1" xfId="132"/>
    <cellStyle name="Normal 10" xfId="133"/>
    <cellStyle name="Normal 10 2" xfId="134"/>
    <cellStyle name="Normal 10 2 2" xfId="135"/>
    <cellStyle name="Normal 10 2 2 2" xfId="136"/>
    <cellStyle name="Normal 10 2 2 3" xfId="137"/>
    <cellStyle name="Normal 10 2 2 4" xfId="138"/>
    <cellStyle name="Normal 10 2 2_DALYVIAI" xfId="139"/>
    <cellStyle name="Normal 10 2 3" xfId="140"/>
    <cellStyle name="Normal 10 2 4" xfId="141"/>
    <cellStyle name="Normal 10 2 5" xfId="142"/>
    <cellStyle name="Normal 10 2_DALYVIAI" xfId="143"/>
    <cellStyle name="Normal 10 3" xfId="144"/>
    <cellStyle name="Normal 10 3 2" xfId="145"/>
    <cellStyle name="Normal 10 3 3" xfId="146"/>
    <cellStyle name="Normal 10 3 4" xfId="147"/>
    <cellStyle name="Normal 10 3_DALYVIAI" xfId="148"/>
    <cellStyle name="Normal 10 4" xfId="149"/>
    <cellStyle name="Normal 10 5" xfId="150"/>
    <cellStyle name="Normal 10 5 2" xfId="151"/>
    <cellStyle name="Normal 10 5 3" xfId="152"/>
    <cellStyle name="Normal 10 5 4" xfId="153"/>
    <cellStyle name="Normal 10 5_DALYVIAI" xfId="154"/>
    <cellStyle name="Normal 10 6" xfId="155"/>
    <cellStyle name="Normal 10 7" xfId="156"/>
    <cellStyle name="Normal 10_DALYVIAI" xfId="157"/>
    <cellStyle name="Normal 11" xfId="158"/>
    <cellStyle name="Normal 11 2" xfId="159"/>
    <cellStyle name="Normal 11 2 2" xfId="160"/>
    <cellStyle name="Normal 11 2 3" xfId="161"/>
    <cellStyle name="Normal 11 2 4" xfId="162"/>
    <cellStyle name="Normal 11 2_DALYVIAI" xfId="163"/>
    <cellStyle name="Normal 11 3" xfId="164"/>
    <cellStyle name="Normal 11 3 2" xfId="165"/>
    <cellStyle name="Normal 11 3 3" xfId="166"/>
    <cellStyle name="Normal 11 3 4" xfId="167"/>
    <cellStyle name="Normal 11 3_DALYVIAI" xfId="168"/>
    <cellStyle name="Normal 11 4" xfId="169"/>
    <cellStyle name="Normal 11 5" xfId="170"/>
    <cellStyle name="Normal 11 5 2" xfId="171"/>
    <cellStyle name="Normal 11 5 3" xfId="172"/>
    <cellStyle name="Normal 11 5 4" xfId="173"/>
    <cellStyle name="Normal 11 5_DALYVIAI" xfId="174"/>
    <cellStyle name="Normal 11 6" xfId="175"/>
    <cellStyle name="Normal 11 7" xfId="176"/>
    <cellStyle name="Normal 11_DALYVIAI" xfId="177"/>
    <cellStyle name="Normal 12" xfId="178"/>
    <cellStyle name="Normal 12 2" xfId="179"/>
    <cellStyle name="Normal 12 2 2" xfId="180"/>
    <cellStyle name="Normal 12 2 3" xfId="181"/>
    <cellStyle name="Normal 12 2 4" xfId="182"/>
    <cellStyle name="Normal 12 2_DALYVIAI" xfId="183"/>
    <cellStyle name="Normal 12 3" xfId="184"/>
    <cellStyle name="Normal 12 4" xfId="185"/>
    <cellStyle name="Normal 12 4 2" xfId="186"/>
    <cellStyle name="Normal 12 4 3" xfId="187"/>
    <cellStyle name="Normal 12 4 4" xfId="188"/>
    <cellStyle name="Normal 12 4_DALYVIAI" xfId="189"/>
    <cellStyle name="Normal 12 5" xfId="190"/>
    <cellStyle name="Normal 12 6" xfId="191"/>
    <cellStyle name="Normal 12_DALYVIAI" xfId="192"/>
    <cellStyle name="Normal 13" xfId="193"/>
    <cellStyle name="Normal 13 2" xfId="194"/>
    <cellStyle name="Normal 13 2 2" xfId="195"/>
    <cellStyle name="Normal 13 2 2 2" xfId="196"/>
    <cellStyle name="Normal 13 2 2 3" xfId="197"/>
    <cellStyle name="Normal 13 2 2 4" xfId="198"/>
    <cellStyle name="Normal 13 2 2_DALYVIAI" xfId="199"/>
    <cellStyle name="Normal 13 2 3" xfId="200"/>
    <cellStyle name="Normal 13 2 4" xfId="201"/>
    <cellStyle name="Normal 13 2 5" xfId="202"/>
    <cellStyle name="Normal 13 2_DALYVIAI" xfId="203"/>
    <cellStyle name="Normal 13 3" xfId="204"/>
    <cellStyle name="Normal 13 3 2" xfId="205"/>
    <cellStyle name="Normal 13 3 3" xfId="206"/>
    <cellStyle name="Normal 13 3 4" xfId="207"/>
    <cellStyle name="Normal 13 3_DALYVIAI" xfId="208"/>
    <cellStyle name="Normal 13 4" xfId="209"/>
    <cellStyle name="Normal 13 5" xfId="210"/>
    <cellStyle name="Normal 13_1500 V" xfId="211"/>
    <cellStyle name="Normal 14" xfId="212"/>
    <cellStyle name="Normal 14 2" xfId="213"/>
    <cellStyle name="Normal 14 2 2" xfId="214"/>
    <cellStyle name="Normal 14 2 2 2" xfId="215"/>
    <cellStyle name="Normal 14 2 2 3" xfId="216"/>
    <cellStyle name="Normal 14 2 2 4" xfId="217"/>
    <cellStyle name="Normal 14 2 2_DALYVIAI" xfId="218"/>
    <cellStyle name="Normal 14 2 3" xfId="219"/>
    <cellStyle name="Normal 14 2 4" xfId="220"/>
    <cellStyle name="Normal 14 2 5" xfId="221"/>
    <cellStyle name="Normal 14 2_DALYVIAI" xfId="222"/>
    <cellStyle name="Normal 14 3" xfId="223"/>
    <cellStyle name="Normal 14 3 2" xfId="224"/>
    <cellStyle name="Normal 14 3 3" xfId="225"/>
    <cellStyle name="Normal 14 3 4" xfId="226"/>
    <cellStyle name="Normal 14 3_DALYVIAI" xfId="227"/>
    <cellStyle name="Normal 14 4" xfId="228"/>
    <cellStyle name="Normal 14 5" xfId="229"/>
    <cellStyle name="Normal 14_DALYVIAI" xfId="230"/>
    <cellStyle name="Normal 15" xfId="231"/>
    <cellStyle name="Normal 15 2" xfId="232"/>
    <cellStyle name="Normal 15 2 2" xfId="233"/>
    <cellStyle name="Normal 15 2 3" xfId="234"/>
    <cellStyle name="Normal 15 2 4" xfId="235"/>
    <cellStyle name="Normal 15 2_DALYVIAI" xfId="236"/>
    <cellStyle name="Normal 15 3" xfId="237"/>
    <cellStyle name="Normal 15 4" xfId="238"/>
    <cellStyle name="Normal 15 4 2" xfId="239"/>
    <cellStyle name="Normal 15 4 3" xfId="240"/>
    <cellStyle name="Normal 15 4 4" xfId="241"/>
    <cellStyle name="Normal 15 4_DALYVIAI" xfId="242"/>
    <cellStyle name="Normal 15 5" xfId="243"/>
    <cellStyle name="Normal 15 6" xfId="244"/>
    <cellStyle name="Normal 15_DALYVIAI" xfId="245"/>
    <cellStyle name="Normal 16" xfId="246"/>
    <cellStyle name="Normal 16 2" xfId="247"/>
    <cellStyle name="Normal 16 2 2" xfId="248"/>
    <cellStyle name="Normal 16 2 3" xfId="249"/>
    <cellStyle name="Normal 16 2 4" xfId="250"/>
    <cellStyle name="Normal 16 2_DALYVIAI" xfId="251"/>
    <cellStyle name="Normal 16 3" xfId="252"/>
    <cellStyle name="Normal 16_DALYVIAI" xfId="253"/>
    <cellStyle name="Normal 17" xfId="254"/>
    <cellStyle name="Normal 17 2" xfId="255"/>
    <cellStyle name="Normal 17 2 2" xfId="256"/>
    <cellStyle name="Normal 17 2 3" xfId="257"/>
    <cellStyle name="Normal 17 2 4" xfId="258"/>
    <cellStyle name="Normal 17 2_DALYVIAI" xfId="259"/>
    <cellStyle name="Normal 17 3" xfId="260"/>
    <cellStyle name="Normal 17 4" xfId="261"/>
    <cellStyle name="Normal 17 4 2" xfId="262"/>
    <cellStyle name="Normal 17 4 3" xfId="263"/>
    <cellStyle name="Normal 17 4 4" xfId="264"/>
    <cellStyle name="Normal 17 4_DALYVIAI" xfId="265"/>
    <cellStyle name="Normal 17 5" xfId="266"/>
    <cellStyle name="Normal 17 6" xfId="267"/>
    <cellStyle name="Normal 17_DALYVIAI" xfId="268"/>
    <cellStyle name="Normal 18" xfId="269"/>
    <cellStyle name="Normal 18 2" xfId="270"/>
    <cellStyle name="Normal 18 2 2" xfId="271"/>
    <cellStyle name="Normal 18 2 2 2" xfId="272"/>
    <cellStyle name="Normal 18 2 2 3" xfId="273"/>
    <cellStyle name="Normal 18 2 2 4" xfId="274"/>
    <cellStyle name="Normal 18 2 2_DALYVIAI" xfId="275"/>
    <cellStyle name="Normal 18 2 3" xfId="276"/>
    <cellStyle name="Normal 18 2 4" xfId="277"/>
    <cellStyle name="Normal 18 2 5" xfId="278"/>
    <cellStyle name="Normal 18 2_DALYVIAI" xfId="279"/>
    <cellStyle name="Normal 18 3" xfId="280"/>
    <cellStyle name="Normal 18 3 2" xfId="281"/>
    <cellStyle name="Normal 18 3 3" xfId="282"/>
    <cellStyle name="Normal 18 3 4" xfId="283"/>
    <cellStyle name="Normal 18 3_DALYVIAI" xfId="284"/>
    <cellStyle name="Normal 18 4" xfId="285"/>
    <cellStyle name="Normal 18 5" xfId="286"/>
    <cellStyle name="Normal 18_DALYVIAI" xfId="287"/>
    <cellStyle name="Normal 19" xfId="288"/>
    <cellStyle name="Normal 19 2" xfId="289"/>
    <cellStyle name="Normal 19 2 2" xfId="290"/>
    <cellStyle name="Normal 19 2 2 2" xfId="291"/>
    <cellStyle name="Normal 19 2 2 3" xfId="292"/>
    <cellStyle name="Normal 19 2 2 4" xfId="293"/>
    <cellStyle name="Normal 19 2 2_DALYVIAI" xfId="294"/>
    <cellStyle name="Normal 19 2 3" xfId="295"/>
    <cellStyle name="Normal 19 2 4" xfId="296"/>
    <cellStyle name="Normal 19 2 5" xfId="297"/>
    <cellStyle name="Normal 19 2_DALYVIAI" xfId="298"/>
    <cellStyle name="Normal 19 3" xfId="299"/>
    <cellStyle name="Normal 19 3 2" xfId="300"/>
    <cellStyle name="Normal 19 3 3" xfId="301"/>
    <cellStyle name="Normal 19 3 4" xfId="302"/>
    <cellStyle name="Normal 19 3_DALYVIAI" xfId="303"/>
    <cellStyle name="Normal 19 4" xfId="304"/>
    <cellStyle name="Normal 19 5" xfId="305"/>
    <cellStyle name="Normal 19_DALYVIAI" xfId="306"/>
    <cellStyle name="Normal 2" xfId="307"/>
    <cellStyle name="Normal 2 10" xfId="308"/>
    <cellStyle name="Normal 2 2" xfId="309"/>
    <cellStyle name="Normal 2 2 10" xfId="310"/>
    <cellStyle name="Normal 2 2 10 2" xfId="311"/>
    <cellStyle name="Normal 2 2 10 3" xfId="312"/>
    <cellStyle name="Normal 2 2 10 4" xfId="313"/>
    <cellStyle name="Normal 2 2 10_aukstis" xfId="314"/>
    <cellStyle name="Normal 2 2 10_aukstis 2" xfId="315"/>
    <cellStyle name="Normal 2 2 11" xfId="316"/>
    <cellStyle name="Normal 2 2 12" xfId="317"/>
    <cellStyle name="Normal 2 2 2" xfId="318"/>
    <cellStyle name="Normal 2 2 2 2" xfId="319"/>
    <cellStyle name="Normal 2 2 2 2 2" xfId="320"/>
    <cellStyle name="Normal 2 2 2 2 3" xfId="321"/>
    <cellStyle name="Normal 2 2 2 2 4" xfId="322"/>
    <cellStyle name="Normal 2 2 2 2 5" xfId="323"/>
    <cellStyle name="Normal 2 2 2 2 5 2" xfId="324"/>
    <cellStyle name="Normal 2 2 2 2 5 3" xfId="325"/>
    <cellStyle name="Normal 2 2 2 3" xfId="326"/>
    <cellStyle name="Normal 2 2 2 4" xfId="327"/>
    <cellStyle name="Normal 2 2 2 4 2" xfId="328"/>
    <cellStyle name="Normal 2 2 2 4 3" xfId="329"/>
    <cellStyle name="Normal 2 2 2 4 4" xfId="330"/>
    <cellStyle name="Normal 2 2 2 4_DALYVIAI" xfId="331"/>
    <cellStyle name="Normal 2 2 2 5" xfId="332"/>
    <cellStyle name="Normal 2 2 2 6" xfId="333"/>
    <cellStyle name="Normal 2 2 2_DALYVIAI" xfId="334"/>
    <cellStyle name="Normal 2 2 3" xfId="335"/>
    <cellStyle name="Normal 2 2 3 10" xfId="336"/>
    <cellStyle name="Normal 2 2 3 2" xfId="337"/>
    <cellStyle name="Normal 2 2 3 2 2" xfId="338"/>
    <cellStyle name="Normal 2 2 3 2 2 2" xfId="339"/>
    <cellStyle name="Normal 2 2 3 2 2 2 2" xfId="340"/>
    <cellStyle name="Normal 2 2 3 2 2 2 3" xfId="341"/>
    <cellStyle name="Normal 2 2 3 2 2 2 4" xfId="342"/>
    <cellStyle name="Normal 2 2 3 2 2 2_DALYVIAI" xfId="343"/>
    <cellStyle name="Normal 2 2 3 2 2 3" xfId="344"/>
    <cellStyle name="Normal 2 2 3 2 2 3 2" xfId="345"/>
    <cellStyle name="Normal 2 2 3 2 2 3 3" xfId="346"/>
    <cellStyle name="Normal 2 2 3 2 2 3 4" xfId="347"/>
    <cellStyle name="Normal 2 2 3 2 2 3_DALYVIAI" xfId="348"/>
    <cellStyle name="Normal 2 2 3 2 2 4" xfId="349"/>
    <cellStyle name="Normal 2 2 3 2 2 4 2" xfId="350"/>
    <cellStyle name="Normal 2 2 3 2 2 4 3" xfId="351"/>
    <cellStyle name="Normal 2 2 3 2 2 4 4" xfId="352"/>
    <cellStyle name="Normal 2 2 3 2 2 4_DALYVIAI" xfId="353"/>
    <cellStyle name="Normal 2 2 3 2 2 5" xfId="354"/>
    <cellStyle name="Normal 2 2 3 2 2 5 2" xfId="355"/>
    <cellStyle name="Normal 2 2 3 2 2 5 3" xfId="356"/>
    <cellStyle name="Normal 2 2 3 2 2 5 4" xfId="357"/>
    <cellStyle name="Normal 2 2 3 2 2 5_DALYVIAI" xfId="358"/>
    <cellStyle name="Normal 2 2 3 2 2 6" xfId="359"/>
    <cellStyle name="Normal 2 2 3 2 2 7" xfId="360"/>
    <cellStyle name="Normal 2 2 3 2 2 8" xfId="361"/>
    <cellStyle name="Normal 2 2 3 2 2_DALYVIAI" xfId="362"/>
    <cellStyle name="Normal 2 2 3 2 3" xfId="363"/>
    <cellStyle name="Normal 2 2 3 2 4" xfId="364"/>
    <cellStyle name="Normal 2 2 3 2 5" xfId="365"/>
    <cellStyle name="Normal 2 2 3 2_DALYVIAI" xfId="366"/>
    <cellStyle name="Normal 2 2 3 3" xfId="367"/>
    <cellStyle name="Normal 2 2 3 3 2" xfId="368"/>
    <cellStyle name="Normal 2 2 3 3 2 2" xfId="369"/>
    <cellStyle name="Normal 2 2 3 3 2 3" xfId="370"/>
    <cellStyle name="Normal 2 2 3 3 2 4" xfId="371"/>
    <cellStyle name="Normal 2 2 3 3 2_DALYVIAI" xfId="372"/>
    <cellStyle name="Normal 2 2 3 3 3" xfId="373"/>
    <cellStyle name="Normal 2 2 3 3 3 2" xfId="374"/>
    <cellStyle name="Normal 2 2 3 3 3 3" xfId="375"/>
    <cellStyle name="Normal 2 2 3 3 3 4" xfId="376"/>
    <cellStyle name="Normal 2 2 3 3 3_DALYVIAI" xfId="377"/>
    <cellStyle name="Normal 2 2 3 3 4" xfId="378"/>
    <cellStyle name="Normal 2 2 3 3 5" xfId="379"/>
    <cellStyle name="Normal 2 2 3 3 6" xfId="380"/>
    <cellStyle name="Normal 2 2 3 3 7" xfId="381"/>
    <cellStyle name="Normal 2 2 3 3_DALYVIAI" xfId="382"/>
    <cellStyle name="Normal 2 2 3 4" xfId="383"/>
    <cellStyle name="Normal 2 2 3 4 2" xfId="384"/>
    <cellStyle name="Normal 2 2 3 4 2 2" xfId="385"/>
    <cellStyle name="Normal 2 2 3 4 2 2 2" xfId="386"/>
    <cellStyle name="Normal 2 2 3 4 2 2 3" xfId="387"/>
    <cellStyle name="Normal 2 2 3 4 2 2 4" xfId="388"/>
    <cellStyle name="Normal 2 2 3 4 2 2_DALYVIAI" xfId="389"/>
    <cellStyle name="Normal 2 2 3 4 2 3" xfId="390"/>
    <cellStyle name="Normal 2 2 3 4 2 3 2" xfId="391"/>
    <cellStyle name="Normal 2 2 3 4 2 3 3" xfId="392"/>
    <cellStyle name="Normal 2 2 3 4 2 3 4" xfId="393"/>
    <cellStyle name="Normal 2 2 3 4 2 3_DALYVIAI" xfId="394"/>
    <cellStyle name="Normal 2 2 3 4 2 4" xfId="395"/>
    <cellStyle name="Normal 2 2 3 4 2 5" xfId="396"/>
    <cellStyle name="Normal 2 2 3 4 2 6" xfId="397"/>
    <cellStyle name="Normal 2 2 3 4 2_DALYVIAI" xfId="398"/>
    <cellStyle name="Normal 2 2 3 4 3" xfId="399"/>
    <cellStyle name="Normal 2 2 3 4 4" xfId="400"/>
    <cellStyle name="Normal 2 2 3 4 5" xfId="401"/>
    <cellStyle name="Normal 2 2 3 4_DALYVIAI" xfId="402"/>
    <cellStyle name="Normal 2 2 3 5" xfId="403"/>
    <cellStyle name="Normal 2 2 3 5 2" xfId="404"/>
    <cellStyle name="Normal 2 2 3 5 2 2" xfId="405"/>
    <cellStyle name="Normal 2 2 3 5 2 3" xfId="406"/>
    <cellStyle name="Normal 2 2 3 5 2 4" xfId="407"/>
    <cellStyle name="Normal 2 2 3 5 2_DALYVIAI" xfId="408"/>
    <cellStyle name="Normal 2 2 3 5 3" xfId="409"/>
    <cellStyle name="Normal 2 2 3 5 3 2" xfId="410"/>
    <cellStyle name="Normal 2 2 3 5 3 3" xfId="411"/>
    <cellStyle name="Normal 2 2 3 5 3 4" xfId="412"/>
    <cellStyle name="Normal 2 2 3 5 3_DALYVIAI" xfId="413"/>
    <cellStyle name="Normal 2 2 3 5 4" xfId="414"/>
    <cellStyle name="Normal 2 2 3 5 4 2" xfId="415"/>
    <cellStyle name="Normal 2 2 3 5 4 3" xfId="416"/>
    <cellStyle name="Normal 2 2 3 5 4 4" xfId="417"/>
    <cellStyle name="Normal 2 2 3 5 4_DALYVIAI" xfId="418"/>
    <cellStyle name="Normal 2 2 3 5 5" xfId="419"/>
    <cellStyle name="Normal 2 2 3 5 5 2" xfId="420"/>
    <cellStyle name="Normal 2 2 3 5 5 3" xfId="421"/>
    <cellStyle name="Normal 2 2 3 5 5 4" xfId="422"/>
    <cellStyle name="Normal 2 2 3 5 5_DALYVIAI" xfId="423"/>
    <cellStyle name="Normal 2 2 3 5 6" xfId="424"/>
    <cellStyle name="Normal 2 2 3 5 7" xfId="425"/>
    <cellStyle name="Normal 2 2 3 5 8" xfId="426"/>
    <cellStyle name="Normal 2 2 3 5_DALYVIAI" xfId="427"/>
    <cellStyle name="Normal 2 2 3 6" xfId="428"/>
    <cellStyle name="Normal 2 2 3 6 10" xfId="429"/>
    <cellStyle name="Normal 2 2 3 6 11" xfId="430"/>
    <cellStyle name="Normal 2 2 3 6 12" xfId="431"/>
    <cellStyle name="Normal 2 2 3 6 2" xfId="432"/>
    <cellStyle name="Normal 2 2 3 6 2 2" xfId="433"/>
    <cellStyle name="Normal 2 2 3 6 2_DALYVIAI" xfId="434"/>
    <cellStyle name="Normal 2 2 3 6 3" xfId="435"/>
    <cellStyle name="Normal 2 2 3 6 3 2" xfId="436"/>
    <cellStyle name="Normal 2 2 3 6 3_LJnP0207" xfId="437"/>
    <cellStyle name="Normal 2 2 3 6 4" xfId="438"/>
    <cellStyle name="Normal 2 2 3 6 5" xfId="439"/>
    <cellStyle name="Normal 2 2 3 6 6" xfId="440"/>
    <cellStyle name="Normal 2 2 3 6 7" xfId="441"/>
    <cellStyle name="Normal 2 2 3 6 8" xfId="442"/>
    <cellStyle name="Normal 2 2 3 6 9" xfId="443"/>
    <cellStyle name="Normal 2 2 3 6_DALYVIAI" xfId="444"/>
    <cellStyle name="Normal 2 2 3 7" xfId="445"/>
    <cellStyle name="Normal 2 2 3 8" xfId="446"/>
    <cellStyle name="Normal 2 2 3 9" xfId="447"/>
    <cellStyle name="Normal 2 2 3_DALYVIAI" xfId="448"/>
    <cellStyle name="Normal 2 2 4" xfId="449"/>
    <cellStyle name="Normal 2 2 4 2" xfId="450"/>
    <cellStyle name="Normal 2 2 4 2 2" xfId="451"/>
    <cellStyle name="Normal 2 2 4 2 3" xfId="452"/>
    <cellStyle name="Normal 2 2 4 2 4" xfId="453"/>
    <cellStyle name="Normal 2 2 4 2_DALYVIAI" xfId="454"/>
    <cellStyle name="Normal 2 2 4 3" xfId="455"/>
    <cellStyle name="Normal 2 2 4 4" xfId="456"/>
    <cellStyle name="Normal 2 2 4 5" xfId="457"/>
    <cellStyle name="Normal 2 2 4_DALYVIAI" xfId="458"/>
    <cellStyle name="Normal 2 2 5" xfId="459"/>
    <cellStyle name="Normal 2 2 5 2" xfId="460"/>
    <cellStyle name="Normal 2 2 5 2 2" xfId="461"/>
    <cellStyle name="Normal 2 2 5 2 2 2" xfId="462"/>
    <cellStyle name="Normal 2 2 5 2 2 3" xfId="463"/>
    <cellStyle name="Normal 2 2 5 2 2 4" xfId="464"/>
    <cellStyle name="Normal 2 2 5 2 2_DALYVIAI" xfId="465"/>
    <cellStyle name="Normal 2 2 5 2 3" xfId="466"/>
    <cellStyle name="Normal 2 2 5 2 3 2" xfId="467"/>
    <cellStyle name="Normal 2 2 5 2 3 3" xfId="468"/>
    <cellStyle name="Normal 2 2 5 2 3 4" xfId="469"/>
    <cellStyle name="Normal 2 2 5 2 3_DALYVIAI" xfId="470"/>
    <cellStyle name="Normal 2 2 5 2 4" xfId="471"/>
    <cellStyle name="Normal 2 2 5 2 5" xfId="472"/>
    <cellStyle name="Normal 2 2 5 2 6" xfId="473"/>
    <cellStyle name="Normal 2 2 5 2_DALYVIAI" xfId="474"/>
    <cellStyle name="Normal 2 2 5 3" xfId="475"/>
    <cellStyle name="Normal 2 2 5 4" xfId="476"/>
    <cellStyle name="Normal 2 2 5 5" xfId="477"/>
    <cellStyle name="Normal 2 2 5_DALYVIAI" xfId="478"/>
    <cellStyle name="Normal 2 2 6" xfId="479"/>
    <cellStyle name="Normal 2 2 6 2" xfId="480"/>
    <cellStyle name="Normal 2 2 6 3" xfId="481"/>
    <cellStyle name="Normal 2 2 6 4" xfId="482"/>
    <cellStyle name="Normal 2 2 6_DALYVIAI" xfId="483"/>
    <cellStyle name="Normal 2 2 7" xfId="484"/>
    <cellStyle name="Normal 2 2 7 2" xfId="485"/>
    <cellStyle name="Normal 2 2 7 3" xfId="486"/>
    <cellStyle name="Normal 2 2 7 4" xfId="487"/>
    <cellStyle name="Normal 2 2 7_DALYVIAI" xfId="488"/>
    <cellStyle name="Normal 2 2 8" xfId="489"/>
    <cellStyle name="Normal 2 2 8 2" xfId="490"/>
    <cellStyle name="Normal 2 2 8 3" xfId="491"/>
    <cellStyle name="Normal 2 2 8 4" xfId="492"/>
    <cellStyle name="Normal 2 2 8_DALYVIAI" xfId="493"/>
    <cellStyle name="Normal 2 2 9" xfId="494"/>
    <cellStyle name="Normal 2 2_DALYVIAI" xfId="495"/>
    <cellStyle name="Normal 2 3" xfId="496"/>
    <cellStyle name="Normal 2 4" xfId="497"/>
    <cellStyle name="Normal 2 4 2" xfId="498"/>
    <cellStyle name="Normal 2 4 3" xfId="499"/>
    <cellStyle name="Normal 2 4 3 2" xfId="500"/>
    <cellStyle name="Normal 2 4 3 3" xfId="501"/>
    <cellStyle name="Normal 2 4 3 4" xfId="502"/>
    <cellStyle name="Normal 2 5" xfId="503"/>
    <cellStyle name="Normal 2 6" xfId="504"/>
    <cellStyle name="Normal 2 7" xfId="505"/>
    <cellStyle name="Normal 2 7 2" xfId="506"/>
    <cellStyle name="Normal 2 7 3" xfId="507"/>
    <cellStyle name="Normal 2 7 4" xfId="508"/>
    <cellStyle name="Normal 2 7_DALYVIAI" xfId="509"/>
    <cellStyle name="Normal 2 8" xfId="510"/>
    <cellStyle name="Normal 2 9" xfId="511"/>
    <cellStyle name="Normal 2_2014-01-14" xfId="512"/>
    <cellStyle name="Normal 20" xfId="513"/>
    <cellStyle name="Normal 20 2" xfId="514"/>
    <cellStyle name="Normal 20 2 2" xfId="515"/>
    <cellStyle name="Normal 20 2 2 2" xfId="516"/>
    <cellStyle name="Normal 20 2 2 3" xfId="517"/>
    <cellStyle name="Normal 20 2 2 4" xfId="518"/>
    <cellStyle name="Normal 20 2 2_DALYVIAI" xfId="519"/>
    <cellStyle name="Normal 20 2 3" xfId="520"/>
    <cellStyle name="Normal 20 2 4" xfId="521"/>
    <cellStyle name="Normal 20 2 5" xfId="522"/>
    <cellStyle name="Normal 20 2_DALYVIAI" xfId="523"/>
    <cellStyle name="Normal 20 3" xfId="524"/>
    <cellStyle name="Normal 20 3 2" xfId="525"/>
    <cellStyle name="Normal 20 3 3" xfId="526"/>
    <cellStyle name="Normal 20 3 4" xfId="527"/>
    <cellStyle name="Normal 20 3_DALYVIAI" xfId="528"/>
    <cellStyle name="Normal 20 4" xfId="529"/>
    <cellStyle name="Normal 20 5" xfId="530"/>
    <cellStyle name="Normal 20_DALYVIAI" xfId="531"/>
    <cellStyle name="Normal 21" xfId="532"/>
    <cellStyle name="Normal 21 2" xfId="533"/>
    <cellStyle name="Normal 21 2 2" xfId="534"/>
    <cellStyle name="Normal 21 2 2 2" xfId="535"/>
    <cellStyle name="Normal 21 2 2 3" xfId="536"/>
    <cellStyle name="Normal 21 2 2 4" xfId="537"/>
    <cellStyle name="Normal 21 2 2_DALYVIAI" xfId="538"/>
    <cellStyle name="Normal 21 2 3" xfId="539"/>
    <cellStyle name="Normal 21 2 4" xfId="540"/>
    <cellStyle name="Normal 21 2 5" xfId="541"/>
    <cellStyle name="Normal 21 2_DALYVIAI" xfId="542"/>
    <cellStyle name="Normal 21 3" xfId="543"/>
    <cellStyle name="Normal 21 3 2" xfId="544"/>
    <cellStyle name="Normal 21 3 3" xfId="545"/>
    <cellStyle name="Normal 21 3 4" xfId="546"/>
    <cellStyle name="Normal 21 3_DALYVIAI" xfId="547"/>
    <cellStyle name="Normal 21 4" xfId="548"/>
    <cellStyle name="Normal 21 5" xfId="549"/>
    <cellStyle name="Normal 21_DALYVIAI" xfId="550"/>
    <cellStyle name="Normal 22" xfId="551"/>
    <cellStyle name="Normal 22 2" xfId="552"/>
    <cellStyle name="Normal 22 2 2" xfId="553"/>
    <cellStyle name="Normal 22 2 2 2" xfId="554"/>
    <cellStyle name="Normal 22 2 2 3" xfId="555"/>
    <cellStyle name="Normal 22 2 2 4" xfId="556"/>
    <cellStyle name="Normal 22 2 2_DALYVIAI" xfId="557"/>
    <cellStyle name="Normal 22 2 3" xfId="558"/>
    <cellStyle name="Normal 22 2 4" xfId="559"/>
    <cellStyle name="Normal 22 2 5" xfId="560"/>
    <cellStyle name="Normal 22 2_DALYVIAI" xfId="561"/>
    <cellStyle name="Normal 22 3" xfId="562"/>
    <cellStyle name="Normal 22 3 2" xfId="563"/>
    <cellStyle name="Normal 22 3 3" xfId="564"/>
    <cellStyle name="Normal 22 3 4" xfId="565"/>
    <cellStyle name="Normal 22 3_DALYVIAI" xfId="566"/>
    <cellStyle name="Normal 22 4" xfId="567"/>
    <cellStyle name="Normal 22 5" xfId="568"/>
    <cellStyle name="Normal 22_DALYVIAI" xfId="569"/>
    <cellStyle name="Normal 23" xfId="570"/>
    <cellStyle name="Normal 23 2" xfId="571"/>
    <cellStyle name="Normal 23 3" xfId="572"/>
    <cellStyle name="Normal 24" xfId="573"/>
    <cellStyle name="Normal 24 2" xfId="574"/>
    <cellStyle name="Normal 24 3" xfId="575"/>
    <cellStyle name="Normal 24 4" xfId="576"/>
    <cellStyle name="Normal 24 5" xfId="577"/>
    <cellStyle name="Normal 24_DALYVIAI" xfId="578"/>
    <cellStyle name="Normal 25" xfId="579"/>
    <cellStyle name="Normal 25 2" xfId="580"/>
    <cellStyle name="Normal 25 3" xfId="581"/>
    <cellStyle name="Normal 25_DALYVIAI" xfId="582"/>
    <cellStyle name="Normal 26" xfId="583"/>
    <cellStyle name="Normal 26 2" xfId="584"/>
    <cellStyle name="Normal 26 3" xfId="585"/>
    <cellStyle name="Normal 26 4" xfId="586"/>
    <cellStyle name="Normal 26_DALYVIAI" xfId="587"/>
    <cellStyle name="Normal 27" xfId="588"/>
    <cellStyle name="Normal 28" xfId="589"/>
    <cellStyle name="Normal 29" xfId="590"/>
    <cellStyle name="Normal 3" xfId="591"/>
    <cellStyle name="Normal 3 10" xfId="592"/>
    <cellStyle name="Normal 3 11" xfId="593"/>
    <cellStyle name="Normal 3 12" xfId="594"/>
    <cellStyle name="Normal 3 12 2" xfId="595"/>
    <cellStyle name="Normal 3 12 3" xfId="596"/>
    <cellStyle name="Normal 3 12 4" xfId="597"/>
    <cellStyle name="Normal 3 12_DALYVIAI" xfId="598"/>
    <cellStyle name="Normal 3 13" xfId="599"/>
    <cellStyle name="Normal 3 14" xfId="600"/>
    <cellStyle name="Normal 3 2" xfId="601"/>
    <cellStyle name="Normal 3 3" xfId="602"/>
    <cellStyle name="Normal 3 3 2" xfId="603"/>
    <cellStyle name="Normal 3 3 3" xfId="604"/>
    <cellStyle name="Normal 3 4" xfId="605"/>
    <cellStyle name="Normal 3 4 2" xfId="606"/>
    <cellStyle name="Normal 3 4 3" xfId="607"/>
    <cellStyle name="Normal 3 5" xfId="608"/>
    <cellStyle name="Normal 3 5 2" xfId="609"/>
    <cellStyle name="Normal 3 6" xfId="610"/>
    <cellStyle name="Normal 3 7" xfId="611"/>
    <cellStyle name="Normal 3 8" xfId="612"/>
    <cellStyle name="Normal 3 8 2" xfId="613"/>
    <cellStyle name="Normal 3 9" xfId="614"/>
    <cellStyle name="Normal 3 9 2" xfId="615"/>
    <cellStyle name="Normal 3_1500 V" xfId="616"/>
    <cellStyle name="Normal 30" xfId="617"/>
    <cellStyle name="Normal 31" xfId="618"/>
    <cellStyle name="Normal 4" xfId="619"/>
    <cellStyle name="Normal 4 10" xfId="620"/>
    <cellStyle name="Normal 4 11" xfId="621"/>
    <cellStyle name="Normal 4 11 2" xfId="622"/>
    <cellStyle name="Normal 4 11 3" xfId="623"/>
    <cellStyle name="Normal 4 11 4" xfId="624"/>
    <cellStyle name="Normal 4 11_DALYVIAI" xfId="625"/>
    <cellStyle name="Normal 4 12" xfId="626"/>
    <cellStyle name="Normal 4 13" xfId="627"/>
    <cellStyle name="Normal 4 2" xfId="628"/>
    <cellStyle name="Normal 4 2 2" xfId="629"/>
    <cellStyle name="Normal 4 2 2 2" xfId="630"/>
    <cellStyle name="Normal 4 2 2 3" xfId="631"/>
    <cellStyle name="Normal 4 2 2 4" xfId="632"/>
    <cellStyle name="Normal 4 2 2_DALYVIAI" xfId="633"/>
    <cellStyle name="Normal 4 2 3" xfId="634"/>
    <cellStyle name="Normal 4 2 3 2" xfId="635"/>
    <cellStyle name="Normal 4 2 3 3" xfId="636"/>
    <cellStyle name="Normal 4 2 3 4" xfId="637"/>
    <cellStyle name="Normal 4 2 3_DALYVIAI" xfId="638"/>
    <cellStyle name="Normal 4 2 4" xfId="639"/>
    <cellStyle name="Normal 4 2 5" xfId="640"/>
    <cellStyle name="Normal 4 2 6" xfId="641"/>
    <cellStyle name="Normal 4 2_DALYVIAI" xfId="642"/>
    <cellStyle name="Normal 4 3" xfId="643"/>
    <cellStyle name="Normal 4 3 2" xfId="644"/>
    <cellStyle name="Normal 4 3 3" xfId="645"/>
    <cellStyle name="Normal 4 3 4" xfId="646"/>
    <cellStyle name="Normal 4 3_DALYVIAI" xfId="647"/>
    <cellStyle name="Normal 4 4" xfId="648"/>
    <cellStyle name="Normal 4 4 2" xfId="649"/>
    <cellStyle name="Normal 4 4 3" xfId="650"/>
    <cellStyle name="Normal 4 4 4" xfId="651"/>
    <cellStyle name="Normal 4 4_DALYVIAI" xfId="652"/>
    <cellStyle name="Normal 4 5" xfId="653"/>
    <cellStyle name="Normal 4 5 2" xfId="654"/>
    <cellStyle name="Normal 4 5 3" xfId="655"/>
    <cellStyle name="Normal 4 5 4" xfId="656"/>
    <cellStyle name="Normal 4 5_DALYVIAI" xfId="657"/>
    <cellStyle name="Normal 4 6" xfId="658"/>
    <cellStyle name="Normal 4 6 2" xfId="659"/>
    <cellStyle name="Normal 4 6 3" xfId="660"/>
    <cellStyle name="Normal 4 6 4" xfId="661"/>
    <cellStyle name="Normal 4 6_DALYVIAI" xfId="662"/>
    <cellStyle name="Normal 4 7" xfId="663"/>
    <cellStyle name="Normal 4 7 2" xfId="664"/>
    <cellStyle name="Normal 4 7 3" xfId="665"/>
    <cellStyle name="Normal 4 7 4" xfId="666"/>
    <cellStyle name="Normal 4 7_DALYVIAI" xfId="667"/>
    <cellStyle name="Normal 4 8" xfId="668"/>
    <cellStyle name="Normal 4 8 2" xfId="669"/>
    <cellStyle name="Normal 4 8 3" xfId="670"/>
    <cellStyle name="Normal 4 8 4" xfId="671"/>
    <cellStyle name="Normal 4 8_DALYVIAI" xfId="672"/>
    <cellStyle name="Normal 4 9" xfId="673"/>
    <cellStyle name="Normal 4 9 2" xfId="674"/>
    <cellStyle name="Normal 4 9 2 2" xfId="675"/>
    <cellStyle name="Normal 4 9 2 3" xfId="676"/>
    <cellStyle name="Normal 4 9 2 4" xfId="677"/>
    <cellStyle name="Normal 4 9 2_DALYVIAI" xfId="678"/>
    <cellStyle name="Normal 4 9 3" xfId="679"/>
    <cellStyle name="Normal 4 9 3 2" xfId="680"/>
    <cellStyle name="Normal 4 9 3 3" xfId="681"/>
    <cellStyle name="Normal 4 9 3 4" xfId="682"/>
    <cellStyle name="Normal 4 9 3_DALYVIAI" xfId="683"/>
    <cellStyle name="Normal 4 9 4" xfId="684"/>
    <cellStyle name="Normal 4 9 4 2" xfId="685"/>
    <cellStyle name="Normal 4 9 4 3" xfId="686"/>
    <cellStyle name="Normal 4 9 4 4" xfId="687"/>
    <cellStyle name="Normal 4 9 4_DALYVIAI" xfId="688"/>
    <cellStyle name="Normal 4 9 5" xfId="689"/>
    <cellStyle name="Normal 4 9 5 2" xfId="690"/>
    <cellStyle name="Normal 4 9 5 3" xfId="691"/>
    <cellStyle name="Normal 4 9 5 4" xfId="692"/>
    <cellStyle name="Normal 4 9 5_DALYVIAI" xfId="693"/>
    <cellStyle name="Normal 4 9 6" xfId="694"/>
    <cellStyle name="Normal 4 9 6 2" xfId="695"/>
    <cellStyle name="Normal 4 9 6 3" xfId="696"/>
    <cellStyle name="Normal 4 9 6 4" xfId="697"/>
    <cellStyle name="Normal 4 9 6_DALYVIAI" xfId="698"/>
    <cellStyle name="Normal 4 9 7" xfId="699"/>
    <cellStyle name="Normal 4 9 8" xfId="700"/>
    <cellStyle name="Normal 4 9 9" xfId="701"/>
    <cellStyle name="Normal 4 9_DALYVIAI" xfId="702"/>
    <cellStyle name="Normal 4_DALYVIAI" xfId="703"/>
    <cellStyle name="Normal 5" xfId="704"/>
    <cellStyle name="Normal 5 2" xfId="705"/>
    <cellStyle name="Normal 5 2 2" xfId="706"/>
    <cellStyle name="Normal 5 2 2 2" xfId="707"/>
    <cellStyle name="Normal 5 2 2 3" xfId="708"/>
    <cellStyle name="Normal 5 2 2 4" xfId="709"/>
    <cellStyle name="Normal 5 2 2_DALYVIAI" xfId="710"/>
    <cellStyle name="Normal 5 2 3" xfId="711"/>
    <cellStyle name="Normal 5 2 4" xfId="712"/>
    <cellStyle name="Normal 5 2 5" xfId="713"/>
    <cellStyle name="Normal 5 2_DALYVIAI" xfId="714"/>
    <cellStyle name="Normal 5 3" xfId="715"/>
    <cellStyle name="Normal 5 3 2" xfId="716"/>
    <cellStyle name="Normal 5 3 3" xfId="717"/>
    <cellStyle name="Normal 5 3 4" xfId="718"/>
    <cellStyle name="Normal 5 3_DALYVIAI" xfId="719"/>
    <cellStyle name="Normal 5 4" xfId="720"/>
    <cellStyle name="Normal 5 5" xfId="721"/>
    <cellStyle name="Normal 5_DALYVIAI" xfId="722"/>
    <cellStyle name="Normal 6" xfId="723"/>
    <cellStyle name="Normal 6 2" xfId="724"/>
    <cellStyle name="Normal 6 2 2" xfId="725"/>
    <cellStyle name="Normal 6 2 3" xfId="726"/>
    <cellStyle name="Normal 6 2 4" xfId="727"/>
    <cellStyle name="Normal 6 2_DALYVIAI" xfId="728"/>
    <cellStyle name="Normal 6 3" xfId="729"/>
    <cellStyle name="Normal 6 3 2" xfId="730"/>
    <cellStyle name="Normal 6 3 3" xfId="731"/>
    <cellStyle name="Normal 6 3 4" xfId="732"/>
    <cellStyle name="Normal 6 3_DALYVIAI" xfId="733"/>
    <cellStyle name="Normal 6 4" xfId="734"/>
    <cellStyle name="Normal 6 4 2" xfId="735"/>
    <cellStyle name="Normal 6 4 3" xfId="736"/>
    <cellStyle name="Normal 6 4 4" xfId="737"/>
    <cellStyle name="Normal 6 4_DALYVIAI" xfId="738"/>
    <cellStyle name="Normal 6 5" xfId="739"/>
    <cellStyle name="Normal 6 6" xfId="740"/>
    <cellStyle name="Normal 6 6 2" xfId="741"/>
    <cellStyle name="Normal 6 6 3" xfId="742"/>
    <cellStyle name="Normal 6 6 4" xfId="743"/>
    <cellStyle name="Normal 6 6_DALYVIAI" xfId="744"/>
    <cellStyle name="Normal 6 7" xfId="745"/>
    <cellStyle name="Normal 6 8" xfId="746"/>
    <cellStyle name="Normal 6_DALYVIAI" xfId="747"/>
    <cellStyle name="Normal 7" xfId="748"/>
    <cellStyle name="Normal 7 2" xfId="749"/>
    <cellStyle name="Normal 7 2 2" xfId="750"/>
    <cellStyle name="Normal 7 2 2 2" xfId="751"/>
    <cellStyle name="Normal 7 2 2 3" xfId="752"/>
    <cellStyle name="Normal 7 2 2 4" xfId="753"/>
    <cellStyle name="Normal 7 2 2_DALYVIAI" xfId="754"/>
    <cellStyle name="Normal 7 2 3" xfId="755"/>
    <cellStyle name="Normal 7 2 4" xfId="756"/>
    <cellStyle name="Normal 7 2 5" xfId="757"/>
    <cellStyle name="Normal 7 2_DALYVIAI" xfId="758"/>
    <cellStyle name="Normal 7 3" xfId="759"/>
    <cellStyle name="Normal 7 4" xfId="760"/>
    <cellStyle name="Normal 7 5" xfId="761"/>
    <cellStyle name="Normal 7 6" xfId="762"/>
    <cellStyle name="Normal 7_DALYVIAI" xfId="763"/>
    <cellStyle name="Normal 8" xfId="764"/>
    <cellStyle name="Normal 8 2" xfId="765"/>
    <cellStyle name="Normal 8 2 2" xfId="766"/>
    <cellStyle name="Normal 8 2 2 2" xfId="767"/>
    <cellStyle name="Normal 8 2 2 3" xfId="768"/>
    <cellStyle name="Normal 8 2 2 4" xfId="769"/>
    <cellStyle name="Normal 8 2 2_DALYVIAI" xfId="770"/>
    <cellStyle name="Normal 8 2 3" xfId="771"/>
    <cellStyle name="Normal 8 2 4" xfId="772"/>
    <cellStyle name="Normal 8 2 5" xfId="773"/>
    <cellStyle name="Normal 8 2_DALYVIAI" xfId="774"/>
    <cellStyle name="Normal 8 3" xfId="775"/>
    <cellStyle name="Normal 8 4" xfId="776"/>
    <cellStyle name="Normal 8 4 2" xfId="777"/>
    <cellStyle name="Normal 8 4 3" xfId="778"/>
    <cellStyle name="Normal 8 4 4" xfId="779"/>
    <cellStyle name="Normal 8 4_DALYVIAI" xfId="780"/>
    <cellStyle name="Normal 8 5" xfId="781"/>
    <cellStyle name="Normal 8 6" xfId="782"/>
    <cellStyle name="Normal 8_DALYVIAI" xfId="783"/>
    <cellStyle name="Normal 9" xfId="784"/>
    <cellStyle name="Normal 9 2" xfId="785"/>
    <cellStyle name="Normal 9 2 2" xfId="786"/>
    <cellStyle name="Normal 9 2 3" xfId="787"/>
    <cellStyle name="Normal 9 2 4" xfId="788"/>
    <cellStyle name="Normal 9 2_DALYVIAI" xfId="789"/>
    <cellStyle name="Normal 9 3" xfId="790"/>
    <cellStyle name="Normal 9 3 2" xfId="791"/>
    <cellStyle name="Normal 9 3 2 2" xfId="792"/>
    <cellStyle name="Normal 9 3 2 3" xfId="793"/>
    <cellStyle name="Normal 9 3 2 4" xfId="794"/>
    <cellStyle name="Normal 9 3 2_DALYVIAI" xfId="795"/>
    <cellStyle name="Normal 9 3 3" xfId="796"/>
    <cellStyle name="Normal 9 3 4" xfId="797"/>
    <cellStyle name="Normal 9 3 5" xfId="798"/>
    <cellStyle name="Normal 9 3_DALYVIAI" xfId="799"/>
    <cellStyle name="Normal 9 4" xfId="800"/>
    <cellStyle name="Normal 9 4 2" xfId="801"/>
    <cellStyle name="Normal 9 4 3" xfId="802"/>
    <cellStyle name="Normal 9 4 4" xfId="803"/>
    <cellStyle name="Normal 9 4_DALYVIAI" xfId="804"/>
    <cellStyle name="Normal 9 5" xfId="805"/>
    <cellStyle name="Normal 9 5 2" xfId="806"/>
    <cellStyle name="Normal 9 5 3" xfId="807"/>
    <cellStyle name="Normal 9 5 4" xfId="808"/>
    <cellStyle name="Normal 9 5_DALYVIAI" xfId="809"/>
    <cellStyle name="Normal 9 6" xfId="810"/>
    <cellStyle name="Normal 9 7" xfId="811"/>
    <cellStyle name="Normal 9 7 2" xfId="812"/>
    <cellStyle name="Normal 9 7 3" xfId="813"/>
    <cellStyle name="Normal 9 7 4" xfId="814"/>
    <cellStyle name="Normal 9 7_DALYVIAI" xfId="815"/>
    <cellStyle name="Normal 9 8" xfId="816"/>
    <cellStyle name="Normal 9 9" xfId="817"/>
    <cellStyle name="Normal 9_DALYVIAI" xfId="818"/>
    <cellStyle name="Normal_Komandiniai" xfId="819"/>
    <cellStyle name="Note" xfId="820"/>
    <cellStyle name="Paprastas 2" xfId="821"/>
    <cellStyle name="Paprastas 2 2" xfId="822"/>
    <cellStyle name="Pavadinimas" xfId="823"/>
    <cellStyle name="Percent" xfId="824"/>
    <cellStyle name="Percent [0]" xfId="825"/>
    <cellStyle name="Percent [00]" xfId="826"/>
    <cellStyle name="Percent [2]" xfId="827"/>
    <cellStyle name="PrePop Currency (0)" xfId="828"/>
    <cellStyle name="PrePop Currency (2)" xfId="829"/>
    <cellStyle name="PrePop Units (0)" xfId="830"/>
    <cellStyle name="PrePop Units (1)" xfId="831"/>
    <cellStyle name="PrePop Units (2)" xfId="832"/>
    <cellStyle name="Suma" xfId="833"/>
    <cellStyle name="Text Indent A" xfId="834"/>
    <cellStyle name="Text Indent B" xfId="835"/>
    <cellStyle name="Text Indent C" xfId="836"/>
    <cellStyle name="Walutowy [0]_PLDT" xfId="837"/>
    <cellStyle name="Walutowy_PLDT" xfId="838"/>
    <cellStyle name="Обычный_Итоговый спартакиады 1991-92 г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TU_ziema\LTU_zpb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Varzybos\protokolai2009ziema\LJnP02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nts%20and%20Settings/User/Desktop/Varzybos/protokolai2009ziema/LJnP020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newest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Klaip&#279;dos%20&#269;empionat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0">
      <selection activeCell="X27" sqref="X27"/>
    </sheetView>
  </sheetViews>
  <sheetFormatPr defaultColWidth="9.140625" defaultRowHeight="15"/>
  <cols>
    <col min="1" max="1" width="4.421875" style="99" customWidth="1"/>
    <col min="2" max="2" width="0.5625" style="99" customWidth="1"/>
    <col min="3" max="3" width="3.7109375" style="99" customWidth="1"/>
    <col min="4" max="35" width="5.7109375" style="99" customWidth="1"/>
    <col min="36" max="36" width="9.00390625" style="99" customWidth="1"/>
    <col min="37" max="51" width="5.7109375" style="99" customWidth="1"/>
    <col min="52" max="16384" width="9.140625" style="99" customWidth="1"/>
  </cols>
  <sheetData>
    <row r="1" ht="12.75">
      <c r="B1" s="98"/>
    </row>
    <row r="2" ht="12.75">
      <c r="B2" s="98"/>
    </row>
    <row r="3" ht="12.75">
      <c r="B3" s="98"/>
    </row>
    <row r="4" ht="12.75">
      <c r="B4" s="98"/>
    </row>
    <row r="5" ht="12.75">
      <c r="B5" s="98"/>
    </row>
    <row r="6" ht="12.75">
      <c r="B6" s="98"/>
    </row>
    <row r="7" ht="12.75">
      <c r="B7" s="98"/>
    </row>
    <row r="8" ht="12.75">
      <c r="B8" s="98"/>
    </row>
    <row r="9" ht="12.75">
      <c r="B9" s="98"/>
    </row>
    <row r="10" ht="12.75">
      <c r="B10" s="98"/>
    </row>
    <row r="11" spans="2:4" s="101" customFormat="1" ht="21">
      <c r="B11" s="100"/>
      <c r="D11" s="102" t="s">
        <v>44</v>
      </c>
    </row>
    <row r="12" ht="12.75">
      <c r="B12" s="98"/>
    </row>
    <row r="13" spans="2:4" ht="20.25">
      <c r="B13" s="98"/>
      <c r="D13" s="103" t="s">
        <v>45</v>
      </c>
    </row>
    <row r="14" ht="12.75">
      <c r="B14" s="98"/>
    </row>
    <row r="15" spans="2:4" ht="12.75">
      <c r="B15" s="98"/>
      <c r="D15" s="104"/>
    </row>
    <row r="16" spans="2:4" ht="17.25" customHeight="1">
      <c r="B16" s="98"/>
      <c r="D16" s="104"/>
    </row>
    <row r="17" ht="4.5" customHeight="1">
      <c r="B17" s="98"/>
    </row>
    <row r="18" spans="1:25" ht="3" customHeight="1">
      <c r="A18" s="105"/>
      <c r="B18" s="106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ht="4.5" customHeight="1">
      <c r="B19" s="98"/>
    </row>
    <row r="20" ht="12.75">
      <c r="B20" s="98"/>
    </row>
    <row r="21" ht="12.75">
      <c r="B21" s="98"/>
    </row>
    <row r="22" ht="12.75">
      <c r="B22" s="98"/>
    </row>
    <row r="23" ht="12.75">
      <c r="B23" s="98"/>
    </row>
    <row r="24" ht="12.75">
      <c r="B24" s="98"/>
    </row>
    <row r="25" ht="12.75">
      <c r="B25" s="98"/>
    </row>
    <row r="26" ht="12.75">
      <c r="B26" s="98"/>
    </row>
    <row r="27" ht="12.75">
      <c r="B27" s="98"/>
    </row>
    <row r="28" ht="12.75">
      <c r="B28" s="98"/>
    </row>
    <row r="29" spans="2:4" ht="15">
      <c r="B29" s="98"/>
      <c r="D29" s="107" t="s">
        <v>236</v>
      </c>
    </row>
    <row r="30" spans="1:9" ht="6.75" customHeight="1">
      <c r="A30" s="108"/>
      <c r="B30" s="109"/>
      <c r="C30" s="108"/>
      <c r="D30" s="108"/>
      <c r="E30" s="108"/>
      <c r="F30" s="108"/>
      <c r="G30" s="108"/>
      <c r="H30" s="108"/>
      <c r="I30" s="108"/>
    </row>
    <row r="31" ht="6.75" customHeight="1">
      <c r="B31" s="98"/>
    </row>
    <row r="32" spans="2:4" ht="15">
      <c r="B32" s="98"/>
      <c r="D32" s="110" t="s">
        <v>42</v>
      </c>
    </row>
    <row r="33" ht="12.75">
      <c r="B33" s="98"/>
    </row>
    <row r="34" ht="12.75">
      <c r="B34" s="98"/>
    </row>
    <row r="35" ht="12.75">
      <c r="B35" s="98"/>
    </row>
    <row r="36" spans="2:14" ht="12.75">
      <c r="B36" s="98"/>
      <c r="E36" s="147" t="s">
        <v>48</v>
      </c>
      <c r="F36" s="147"/>
      <c r="G36" s="147"/>
      <c r="H36" s="147"/>
      <c r="I36" s="147"/>
      <c r="J36" s="147"/>
      <c r="K36" s="147"/>
      <c r="L36" s="148" t="s">
        <v>49</v>
      </c>
      <c r="M36" s="147" t="s">
        <v>50</v>
      </c>
      <c r="N36" s="147"/>
    </row>
    <row r="37" spans="2:24" ht="12.75">
      <c r="B37" s="98"/>
      <c r="E37" s="147"/>
      <c r="F37" s="147"/>
      <c r="G37" s="147"/>
      <c r="H37" s="147"/>
      <c r="I37" s="147"/>
      <c r="J37" s="147"/>
      <c r="K37" s="147"/>
      <c r="L37" s="147"/>
      <c r="M37" s="147"/>
      <c r="N37" s="149"/>
      <c r="O37" s="111"/>
      <c r="P37" s="111"/>
      <c r="Q37" s="111"/>
      <c r="R37" s="111"/>
      <c r="S37" s="111"/>
      <c r="T37" s="111"/>
      <c r="U37" s="111"/>
      <c r="V37" s="111"/>
      <c r="W37" s="111"/>
      <c r="X37" s="111"/>
    </row>
    <row r="38" spans="2:14" ht="12.75">
      <c r="B38" s="98"/>
      <c r="E38" s="147" t="s">
        <v>43</v>
      </c>
      <c r="F38" s="147"/>
      <c r="G38" s="147"/>
      <c r="H38" s="147"/>
      <c r="I38" s="147"/>
      <c r="J38" s="147"/>
      <c r="K38" s="147"/>
      <c r="L38" s="148" t="s">
        <v>210</v>
      </c>
      <c r="M38" s="147" t="s">
        <v>232</v>
      </c>
      <c r="N38" s="147"/>
    </row>
    <row r="39" spans="2:14" ht="12.75">
      <c r="B39" s="98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2:24" ht="12.75">
      <c r="B40" s="98"/>
      <c r="E40" s="70" t="s">
        <v>233</v>
      </c>
      <c r="F40" s="70"/>
      <c r="G40" s="70"/>
      <c r="H40" s="70"/>
      <c r="I40" s="70"/>
      <c r="J40" s="70"/>
      <c r="K40" s="70"/>
      <c r="L40" s="150" t="s">
        <v>234</v>
      </c>
      <c r="M40" s="70" t="s">
        <v>235</v>
      </c>
      <c r="N40" s="149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4:24" ht="12.75"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</row>
  </sheetData>
  <sheetProtection/>
  <printOptions/>
  <pageMargins left="0.35433070866141736" right="0.35433070866141736" top="0.7480314960629921" bottom="0.787401574803149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O24"/>
  <sheetViews>
    <sheetView zoomScalePageLayoutView="0" workbookViewId="0" topLeftCell="A1">
      <selection activeCell="A5" sqref="A5"/>
    </sheetView>
  </sheetViews>
  <sheetFormatPr defaultColWidth="9.140625" defaultRowHeight="15"/>
  <cols>
    <col min="1" max="2" width="5.57421875" style="1" customWidth="1"/>
    <col min="3" max="3" width="10.28125" style="1" customWidth="1"/>
    <col min="4" max="4" width="14.421875" style="1" customWidth="1"/>
    <col min="5" max="5" width="10.421875" style="1" customWidth="1"/>
    <col min="6" max="6" width="16.140625" style="1" bestFit="1" customWidth="1"/>
    <col min="7" max="7" width="22.57421875" style="1" bestFit="1" customWidth="1"/>
    <col min="8" max="11" width="9.140625" style="1" customWidth="1"/>
    <col min="12" max="13" width="0" style="38" hidden="1" customWidth="1"/>
    <col min="14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6"/>
      <c r="G2" s="7"/>
      <c r="H2" s="7"/>
      <c r="I2" s="7"/>
      <c r="J2" s="34"/>
      <c r="K2" s="34"/>
      <c r="L2" s="34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6"/>
      <c r="F3" s="143">
        <v>1.1574074074074073E-05</v>
      </c>
      <c r="G3" s="15"/>
      <c r="H3" s="15"/>
      <c r="I3" s="15"/>
      <c r="J3" s="15"/>
      <c r="K3" s="16"/>
      <c r="L3" s="36"/>
      <c r="M3" s="37"/>
      <c r="N3" s="17"/>
      <c r="O3" s="17"/>
    </row>
    <row r="4" spans="4:15" s="21" customFormat="1" ht="15">
      <c r="D4" s="22" t="s">
        <v>17</v>
      </c>
      <c r="E4" s="5"/>
      <c r="F4" s="24"/>
      <c r="G4" s="24"/>
      <c r="H4" s="221" t="s">
        <v>12</v>
      </c>
      <c r="I4" s="221"/>
      <c r="J4" s="221"/>
      <c r="K4" s="221"/>
      <c r="L4" s="221"/>
      <c r="M4" s="221"/>
      <c r="N4" s="5"/>
      <c r="O4" s="5"/>
    </row>
    <row r="5" ht="13.5" thickBot="1"/>
    <row r="6" spans="1:15" s="2" customFormat="1" ht="15" customHeight="1">
      <c r="A6" s="213" t="s">
        <v>1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22" t="s">
        <v>6</v>
      </c>
      <c r="I6" s="223"/>
      <c r="J6" s="222" t="s">
        <v>15</v>
      </c>
      <c r="K6" s="223"/>
      <c r="L6" s="242"/>
      <c r="M6" s="242"/>
      <c r="N6" s="243" t="s">
        <v>10</v>
      </c>
      <c r="O6" s="217" t="s">
        <v>8</v>
      </c>
    </row>
    <row r="7" spans="1:15" s="4" customFormat="1" ht="15" customHeight="1" thickBot="1">
      <c r="A7" s="214"/>
      <c r="B7" s="216"/>
      <c r="C7" s="212"/>
      <c r="D7" s="229"/>
      <c r="E7" s="227"/>
      <c r="F7" s="227"/>
      <c r="G7" s="220"/>
      <c r="H7" s="32" t="s">
        <v>9</v>
      </c>
      <c r="I7" s="32" t="s">
        <v>8</v>
      </c>
      <c r="J7" s="32" t="s">
        <v>9</v>
      </c>
      <c r="K7" s="35" t="s">
        <v>8</v>
      </c>
      <c r="L7" s="41"/>
      <c r="M7" s="41"/>
      <c r="N7" s="244"/>
      <c r="O7" s="218"/>
    </row>
    <row r="8" spans="1:15" ht="15" customHeight="1">
      <c r="A8" s="3">
        <v>1</v>
      </c>
      <c r="B8" s="151">
        <v>22</v>
      </c>
      <c r="C8" s="152" t="s">
        <v>192</v>
      </c>
      <c r="D8" s="153" t="s">
        <v>193</v>
      </c>
      <c r="E8" s="154" t="s">
        <v>313</v>
      </c>
      <c r="F8" s="155" t="s">
        <v>26</v>
      </c>
      <c r="G8" s="157" t="s">
        <v>202</v>
      </c>
      <c r="H8" s="30">
        <v>9.18</v>
      </c>
      <c r="I8" s="3">
        <f aca="true" t="shared" si="0" ref="I8:I24">IF(ISBLANK(H8),"",TRUNC(17.22*(H8-15.4)^2))</f>
        <v>666</v>
      </c>
      <c r="J8" s="67" t="s">
        <v>537</v>
      </c>
      <c r="K8" s="3">
        <f aca="true" t="shared" si="1" ref="K8:K24">IF(ISBLANK(J8),"",TRUNC(0.03473*((J8/$F$3)-340.4)^2))</f>
        <v>843</v>
      </c>
      <c r="L8" s="40"/>
      <c r="M8" s="39"/>
      <c r="N8" s="170">
        <f aca="true" t="shared" si="2" ref="N8:N24">SUM(I8:M8)-L8</f>
        <v>1509</v>
      </c>
      <c r="O8" s="156">
        <v>18</v>
      </c>
    </row>
    <row r="9" spans="1:15" ht="15" customHeight="1">
      <c r="A9" s="27">
        <v>2</v>
      </c>
      <c r="B9" s="159">
        <v>35</v>
      </c>
      <c r="C9" s="160" t="s">
        <v>137</v>
      </c>
      <c r="D9" s="161" t="s">
        <v>194</v>
      </c>
      <c r="E9" s="162" t="s">
        <v>414</v>
      </c>
      <c r="F9" s="163" t="s">
        <v>30</v>
      </c>
      <c r="G9" s="165" t="s">
        <v>155</v>
      </c>
      <c r="H9" s="30">
        <v>8.6</v>
      </c>
      <c r="I9" s="3">
        <f t="shared" si="0"/>
        <v>796</v>
      </c>
      <c r="J9" s="67" t="s">
        <v>531</v>
      </c>
      <c r="K9" s="3">
        <f t="shared" si="1"/>
        <v>695</v>
      </c>
      <c r="L9" s="40"/>
      <c r="M9" s="39"/>
      <c r="N9" s="170">
        <f t="shared" si="2"/>
        <v>1491</v>
      </c>
      <c r="O9" s="164">
        <v>16</v>
      </c>
    </row>
    <row r="10" spans="1:15" ht="15" customHeight="1">
      <c r="A10" s="3">
        <v>3</v>
      </c>
      <c r="B10" s="151">
        <v>23</v>
      </c>
      <c r="C10" s="152" t="s">
        <v>80</v>
      </c>
      <c r="D10" s="153" t="s">
        <v>315</v>
      </c>
      <c r="E10" s="154">
        <v>37794</v>
      </c>
      <c r="F10" s="155" t="s">
        <v>26</v>
      </c>
      <c r="G10" s="157" t="s">
        <v>338</v>
      </c>
      <c r="H10" s="30">
        <v>8.63</v>
      </c>
      <c r="I10" s="3">
        <f t="shared" si="0"/>
        <v>789</v>
      </c>
      <c r="J10" s="67" t="s">
        <v>532</v>
      </c>
      <c r="K10" s="3">
        <f t="shared" si="1"/>
        <v>587</v>
      </c>
      <c r="L10" s="40"/>
      <c r="M10" s="39"/>
      <c r="N10" s="170">
        <f t="shared" si="2"/>
        <v>1376</v>
      </c>
      <c r="O10" s="156">
        <v>14</v>
      </c>
    </row>
    <row r="11" spans="1:15" ht="15" customHeight="1">
      <c r="A11" s="27">
        <v>4</v>
      </c>
      <c r="B11" s="159">
        <v>37</v>
      </c>
      <c r="C11" s="160" t="s">
        <v>407</v>
      </c>
      <c r="D11" s="161" t="s">
        <v>412</v>
      </c>
      <c r="E11" s="162" t="s">
        <v>413</v>
      </c>
      <c r="F11" s="163" t="s">
        <v>30</v>
      </c>
      <c r="G11" s="165" t="s">
        <v>155</v>
      </c>
      <c r="H11" s="30">
        <v>8.93</v>
      </c>
      <c r="I11" s="3">
        <f t="shared" si="0"/>
        <v>720</v>
      </c>
      <c r="J11" s="67" t="s">
        <v>533</v>
      </c>
      <c r="K11" s="3">
        <f t="shared" si="1"/>
        <v>634</v>
      </c>
      <c r="L11" s="40"/>
      <c r="M11" s="39"/>
      <c r="N11" s="170">
        <f t="shared" si="2"/>
        <v>1354</v>
      </c>
      <c r="O11" s="164">
        <v>13</v>
      </c>
    </row>
    <row r="12" spans="1:15" ht="15" customHeight="1">
      <c r="A12" s="3">
        <v>5</v>
      </c>
      <c r="B12" s="159">
        <v>34</v>
      </c>
      <c r="C12" s="160" t="s">
        <v>198</v>
      </c>
      <c r="D12" s="161" t="s">
        <v>199</v>
      </c>
      <c r="E12" s="162" t="s">
        <v>200</v>
      </c>
      <c r="F12" s="163" t="s">
        <v>30</v>
      </c>
      <c r="G12" s="165" t="s">
        <v>226</v>
      </c>
      <c r="H12" s="30">
        <v>8.94</v>
      </c>
      <c r="I12" s="3">
        <f t="shared" si="0"/>
        <v>718</v>
      </c>
      <c r="J12" s="67" t="s">
        <v>534</v>
      </c>
      <c r="K12" s="3">
        <f t="shared" si="1"/>
        <v>634</v>
      </c>
      <c r="L12" s="40"/>
      <c r="M12" s="39"/>
      <c r="N12" s="170">
        <f t="shared" si="2"/>
        <v>1352</v>
      </c>
      <c r="O12" s="164">
        <v>12</v>
      </c>
    </row>
    <row r="13" spans="1:15" ht="15" customHeight="1">
      <c r="A13" s="27">
        <v>6</v>
      </c>
      <c r="B13" s="151">
        <v>14</v>
      </c>
      <c r="C13" s="152" t="s">
        <v>105</v>
      </c>
      <c r="D13" s="153" t="s">
        <v>190</v>
      </c>
      <c r="E13" s="154" t="s">
        <v>191</v>
      </c>
      <c r="F13" s="155" t="s">
        <v>504</v>
      </c>
      <c r="G13" s="157" t="s">
        <v>151</v>
      </c>
      <c r="H13" s="30">
        <v>9.2</v>
      </c>
      <c r="I13" s="3">
        <f t="shared" si="0"/>
        <v>661</v>
      </c>
      <c r="J13" s="67" t="s">
        <v>538</v>
      </c>
      <c r="K13" s="3">
        <f t="shared" si="1"/>
        <v>583</v>
      </c>
      <c r="L13" s="40"/>
      <c r="M13" s="39"/>
      <c r="N13" s="170">
        <f t="shared" si="2"/>
        <v>1244</v>
      </c>
      <c r="O13" s="156" t="s">
        <v>97</v>
      </c>
    </row>
    <row r="14" spans="1:15" ht="15" customHeight="1">
      <c r="A14" s="3">
        <v>7</v>
      </c>
      <c r="B14" s="151">
        <v>42</v>
      </c>
      <c r="C14" s="152" t="s">
        <v>212</v>
      </c>
      <c r="D14" s="153" t="s">
        <v>482</v>
      </c>
      <c r="E14" s="154" t="s">
        <v>483</v>
      </c>
      <c r="F14" s="155" t="s">
        <v>32</v>
      </c>
      <c r="G14" s="157" t="s">
        <v>157</v>
      </c>
      <c r="H14" s="30">
        <v>9.14</v>
      </c>
      <c r="I14" s="3">
        <f t="shared" si="0"/>
        <v>674</v>
      </c>
      <c r="J14" s="67" t="s">
        <v>536</v>
      </c>
      <c r="K14" s="3">
        <f t="shared" si="1"/>
        <v>527</v>
      </c>
      <c r="L14" s="40"/>
      <c r="M14" s="39"/>
      <c r="N14" s="170">
        <f t="shared" si="2"/>
        <v>1201</v>
      </c>
      <c r="O14" s="176">
        <v>11</v>
      </c>
    </row>
    <row r="15" spans="1:15" ht="15" customHeight="1">
      <c r="A15" s="27">
        <v>8</v>
      </c>
      <c r="B15" s="151">
        <v>24</v>
      </c>
      <c r="C15" s="152" t="s">
        <v>333</v>
      </c>
      <c r="D15" s="153" t="s">
        <v>334</v>
      </c>
      <c r="E15" s="154">
        <v>38023</v>
      </c>
      <c r="F15" s="155" t="s">
        <v>26</v>
      </c>
      <c r="G15" s="157" t="s">
        <v>335</v>
      </c>
      <c r="H15" s="30">
        <v>9.33</v>
      </c>
      <c r="I15" s="3">
        <f t="shared" si="0"/>
        <v>634</v>
      </c>
      <c r="J15" s="67" t="s">
        <v>523</v>
      </c>
      <c r="K15" s="3">
        <f t="shared" si="1"/>
        <v>564</v>
      </c>
      <c r="L15" s="40"/>
      <c r="M15" s="39"/>
      <c r="N15" s="170">
        <f t="shared" si="2"/>
        <v>1198</v>
      </c>
      <c r="O15" s="156">
        <v>10</v>
      </c>
    </row>
    <row r="16" spans="1:15" ht="15" customHeight="1">
      <c r="A16" s="3">
        <v>9</v>
      </c>
      <c r="B16" s="151">
        <v>31</v>
      </c>
      <c r="C16" s="152" t="s">
        <v>129</v>
      </c>
      <c r="D16" s="153" t="s">
        <v>411</v>
      </c>
      <c r="E16" s="154">
        <v>38274</v>
      </c>
      <c r="F16" s="155" t="s">
        <v>505</v>
      </c>
      <c r="G16" s="157" t="s">
        <v>154</v>
      </c>
      <c r="H16" s="30">
        <v>9.26</v>
      </c>
      <c r="I16" s="3">
        <f t="shared" si="0"/>
        <v>649</v>
      </c>
      <c r="J16" s="67" t="s">
        <v>522</v>
      </c>
      <c r="K16" s="3">
        <f t="shared" si="1"/>
        <v>498</v>
      </c>
      <c r="L16" s="40"/>
      <c r="M16" s="39"/>
      <c r="N16" s="170">
        <f t="shared" si="2"/>
        <v>1147</v>
      </c>
      <c r="O16" s="176">
        <v>9</v>
      </c>
    </row>
    <row r="17" spans="1:15" ht="15" customHeight="1">
      <c r="A17" s="27">
        <v>10</v>
      </c>
      <c r="B17" s="151">
        <v>38</v>
      </c>
      <c r="C17" s="152" t="s">
        <v>89</v>
      </c>
      <c r="D17" s="153" t="s">
        <v>472</v>
      </c>
      <c r="E17" s="154" t="s">
        <v>473</v>
      </c>
      <c r="F17" s="155" t="s">
        <v>31</v>
      </c>
      <c r="G17" s="157" t="s">
        <v>175</v>
      </c>
      <c r="H17" s="30">
        <v>9.82</v>
      </c>
      <c r="I17" s="3">
        <f t="shared" si="0"/>
        <v>536</v>
      </c>
      <c r="J17" s="67" t="s">
        <v>526</v>
      </c>
      <c r="K17" s="3">
        <f t="shared" si="1"/>
        <v>551</v>
      </c>
      <c r="L17" s="40"/>
      <c r="M17" s="39"/>
      <c r="N17" s="170">
        <f t="shared" si="2"/>
        <v>1087</v>
      </c>
      <c r="O17" s="156">
        <v>8</v>
      </c>
    </row>
    <row r="18" spans="1:15" ht="15" customHeight="1">
      <c r="A18" s="3">
        <v>11</v>
      </c>
      <c r="B18" s="151">
        <v>28</v>
      </c>
      <c r="C18" s="152" t="s">
        <v>81</v>
      </c>
      <c r="D18" s="153" t="s">
        <v>366</v>
      </c>
      <c r="E18" s="154">
        <v>38315</v>
      </c>
      <c r="F18" s="158" t="s">
        <v>362</v>
      </c>
      <c r="G18" s="157" t="s">
        <v>365</v>
      </c>
      <c r="H18" s="30">
        <v>9.52</v>
      </c>
      <c r="I18" s="3">
        <f t="shared" si="0"/>
        <v>595</v>
      </c>
      <c r="J18" s="67" t="s">
        <v>524</v>
      </c>
      <c r="K18" s="3">
        <f t="shared" si="1"/>
        <v>448</v>
      </c>
      <c r="L18" s="40"/>
      <c r="M18" s="39"/>
      <c r="N18" s="170">
        <f t="shared" si="2"/>
        <v>1043</v>
      </c>
      <c r="O18" s="176">
        <v>7</v>
      </c>
    </row>
    <row r="19" spans="1:15" ht="15" customHeight="1">
      <c r="A19" s="27">
        <v>12</v>
      </c>
      <c r="B19" s="151">
        <v>30</v>
      </c>
      <c r="C19" s="152" t="s">
        <v>105</v>
      </c>
      <c r="D19" s="153" t="s">
        <v>386</v>
      </c>
      <c r="E19" s="154" t="s">
        <v>387</v>
      </c>
      <c r="F19" s="155" t="s">
        <v>29</v>
      </c>
      <c r="G19" s="157" t="s">
        <v>93</v>
      </c>
      <c r="H19" s="30">
        <v>9.75</v>
      </c>
      <c r="I19" s="3">
        <f t="shared" si="0"/>
        <v>549</v>
      </c>
      <c r="J19" s="67" t="s">
        <v>525</v>
      </c>
      <c r="K19" s="3">
        <f t="shared" si="1"/>
        <v>480</v>
      </c>
      <c r="L19" s="40"/>
      <c r="M19" s="39"/>
      <c r="N19" s="170">
        <f t="shared" si="2"/>
        <v>1029</v>
      </c>
      <c r="O19" s="156">
        <v>6</v>
      </c>
    </row>
    <row r="20" spans="1:15" ht="15" customHeight="1">
      <c r="A20" s="3">
        <v>13</v>
      </c>
      <c r="B20" s="151">
        <v>15</v>
      </c>
      <c r="C20" s="152" t="s">
        <v>216</v>
      </c>
      <c r="D20" s="153" t="s">
        <v>274</v>
      </c>
      <c r="E20" s="154" t="s">
        <v>275</v>
      </c>
      <c r="F20" s="155" t="s">
        <v>504</v>
      </c>
      <c r="G20" s="157" t="s">
        <v>151</v>
      </c>
      <c r="H20" s="30">
        <v>9.85</v>
      </c>
      <c r="I20" s="3">
        <f t="shared" si="0"/>
        <v>530</v>
      </c>
      <c r="J20" s="67" t="s">
        <v>527</v>
      </c>
      <c r="K20" s="3">
        <f t="shared" si="1"/>
        <v>405</v>
      </c>
      <c r="L20" s="40"/>
      <c r="M20" s="39"/>
      <c r="N20" s="170">
        <f t="shared" si="2"/>
        <v>935</v>
      </c>
      <c r="O20" s="176">
        <v>5</v>
      </c>
    </row>
    <row r="21" spans="1:15" ht="15" customHeight="1">
      <c r="A21" s="27">
        <v>14</v>
      </c>
      <c r="B21" s="151">
        <v>39</v>
      </c>
      <c r="C21" s="152" t="s">
        <v>512</v>
      </c>
      <c r="D21" s="153" t="s">
        <v>513</v>
      </c>
      <c r="E21" s="154">
        <v>38777</v>
      </c>
      <c r="F21" s="155" t="s">
        <v>31</v>
      </c>
      <c r="G21" s="157" t="s">
        <v>156</v>
      </c>
      <c r="H21" s="30">
        <v>9.94</v>
      </c>
      <c r="I21" s="3">
        <f t="shared" si="0"/>
        <v>513</v>
      </c>
      <c r="J21" s="67" t="s">
        <v>528</v>
      </c>
      <c r="K21" s="3">
        <f t="shared" si="1"/>
        <v>383</v>
      </c>
      <c r="L21" s="40"/>
      <c r="M21" s="39"/>
      <c r="N21" s="170">
        <f t="shared" si="2"/>
        <v>896</v>
      </c>
      <c r="O21" s="156" t="s">
        <v>97</v>
      </c>
    </row>
    <row r="22" spans="1:15" ht="15" customHeight="1">
      <c r="A22" s="3">
        <v>15</v>
      </c>
      <c r="B22" s="151">
        <v>12</v>
      </c>
      <c r="C22" s="152" t="s">
        <v>259</v>
      </c>
      <c r="D22" s="153" t="s">
        <v>260</v>
      </c>
      <c r="E22" s="154">
        <v>38358</v>
      </c>
      <c r="F22" s="155" t="s">
        <v>25</v>
      </c>
      <c r="G22" s="157" t="s">
        <v>258</v>
      </c>
      <c r="H22" s="30">
        <v>8.96</v>
      </c>
      <c r="I22" s="3">
        <f t="shared" si="0"/>
        <v>714</v>
      </c>
      <c r="J22" s="67" t="s">
        <v>535</v>
      </c>
      <c r="K22" s="3">
        <f t="shared" si="1"/>
        <v>137</v>
      </c>
      <c r="L22" s="40"/>
      <c r="M22" s="39"/>
      <c r="N22" s="170">
        <f t="shared" si="2"/>
        <v>851</v>
      </c>
      <c r="O22" s="156" t="s">
        <v>97</v>
      </c>
    </row>
    <row r="23" spans="1:15" ht="15" customHeight="1">
      <c r="A23" s="27">
        <v>16</v>
      </c>
      <c r="B23" s="151">
        <v>17</v>
      </c>
      <c r="C23" s="152" t="s">
        <v>188</v>
      </c>
      <c r="D23" s="153" t="s">
        <v>189</v>
      </c>
      <c r="E23" s="154" t="s">
        <v>146</v>
      </c>
      <c r="F23" s="155" t="s">
        <v>504</v>
      </c>
      <c r="G23" s="157" t="s">
        <v>90</v>
      </c>
      <c r="H23" s="30">
        <v>10.15</v>
      </c>
      <c r="I23" s="3">
        <f t="shared" si="0"/>
        <v>474</v>
      </c>
      <c r="J23" s="67" t="s">
        <v>530</v>
      </c>
      <c r="K23" s="3">
        <f t="shared" si="1"/>
        <v>370</v>
      </c>
      <c r="L23" s="40"/>
      <c r="M23" s="39"/>
      <c r="N23" s="170">
        <f t="shared" si="2"/>
        <v>844</v>
      </c>
      <c r="O23" s="156">
        <v>4</v>
      </c>
    </row>
    <row r="24" spans="1:15" ht="15" customHeight="1">
      <c r="A24" s="3">
        <v>17</v>
      </c>
      <c r="B24" s="159">
        <v>36</v>
      </c>
      <c r="C24" s="160" t="s">
        <v>459</v>
      </c>
      <c r="D24" s="161" t="s">
        <v>460</v>
      </c>
      <c r="E24" s="162" t="s">
        <v>461</v>
      </c>
      <c r="F24" s="163" t="s">
        <v>30</v>
      </c>
      <c r="G24" s="165" t="s">
        <v>455</v>
      </c>
      <c r="H24" s="30">
        <v>10.03</v>
      </c>
      <c r="I24" s="3">
        <f t="shared" si="0"/>
        <v>496</v>
      </c>
      <c r="J24" s="67" t="s">
        <v>529</v>
      </c>
      <c r="K24" s="3">
        <f t="shared" si="1"/>
        <v>311</v>
      </c>
      <c r="L24" s="40"/>
      <c r="M24" s="39"/>
      <c r="N24" s="170">
        <f t="shared" si="2"/>
        <v>807</v>
      </c>
      <c r="O24" s="164" t="s">
        <v>97</v>
      </c>
    </row>
  </sheetData>
  <sheetProtection/>
  <mergeCells count="13">
    <mergeCell ref="J6:K6"/>
    <mergeCell ref="L6:M6"/>
    <mergeCell ref="B6:B7"/>
    <mergeCell ref="N6:N7"/>
    <mergeCell ref="O6:O7"/>
    <mergeCell ref="H4:M4"/>
    <mergeCell ref="H6:I6"/>
    <mergeCell ref="A6:A7"/>
    <mergeCell ref="C6:C7"/>
    <mergeCell ref="D6:D7"/>
    <mergeCell ref="E6:E7"/>
    <mergeCell ref="F6:F7"/>
    <mergeCell ref="G6:G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5" sqref="A5"/>
    </sheetView>
  </sheetViews>
  <sheetFormatPr defaultColWidth="9.140625" defaultRowHeight="15"/>
  <cols>
    <col min="1" max="2" width="5.57421875" style="1" customWidth="1"/>
    <col min="3" max="3" width="10.28125" style="1" customWidth="1"/>
    <col min="4" max="4" width="14.421875" style="1" customWidth="1"/>
    <col min="5" max="5" width="10.421875" style="1" customWidth="1"/>
    <col min="6" max="6" width="16.140625" style="1" bestFit="1" customWidth="1"/>
    <col min="7" max="7" width="22.57421875" style="1" bestFit="1" customWidth="1"/>
    <col min="8" max="8" width="9.140625" style="94" customWidth="1"/>
    <col min="9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4" s="20" customFormat="1" ht="12" customHeight="1">
      <c r="A3" s="12"/>
      <c r="B3" s="12"/>
      <c r="C3" s="12"/>
      <c r="D3" s="12"/>
      <c r="E3" s="13"/>
      <c r="F3" s="7"/>
      <c r="G3" s="15"/>
      <c r="H3" s="15"/>
      <c r="I3" s="17"/>
      <c r="J3" s="17"/>
      <c r="K3" s="17"/>
      <c r="L3" s="17"/>
      <c r="M3" s="18"/>
      <c r="N3" s="19"/>
    </row>
    <row r="4" spans="4:14" s="21" customFormat="1" ht="15">
      <c r="D4" s="22" t="s">
        <v>17</v>
      </c>
      <c r="E4" s="5"/>
      <c r="F4" s="7" t="s">
        <v>6</v>
      </c>
      <c r="G4" s="24"/>
      <c r="H4" s="34" t="s">
        <v>12</v>
      </c>
      <c r="I4" s="25"/>
      <c r="J4" s="25"/>
      <c r="K4" s="25"/>
      <c r="L4" s="25"/>
      <c r="M4" s="26"/>
      <c r="N4" s="8"/>
    </row>
    <row r="5" spans="3:4" ht="15.75" thickBot="1">
      <c r="C5" s="90">
        <v>1</v>
      </c>
      <c r="D5" s="90" t="s">
        <v>38</v>
      </c>
    </row>
    <row r="6" spans="1:8" s="2" customFormat="1" ht="12.75" customHeight="1">
      <c r="A6" s="213" t="s">
        <v>39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30" t="s">
        <v>9</v>
      </c>
    </row>
    <row r="7" spans="1:8" s="4" customFormat="1" ht="13.5" customHeight="1" thickBot="1">
      <c r="A7" s="214"/>
      <c r="B7" s="216"/>
      <c r="C7" s="212"/>
      <c r="D7" s="229"/>
      <c r="E7" s="227"/>
      <c r="F7" s="227"/>
      <c r="G7" s="220"/>
      <c r="H7" s="231"/>
    </row>
    <row r="8" spans="1:8" ht="15" customHeight="1">
      <c r="A8" s="3">
        <v>1</v>
      </c>
      <c r="B8" s="151">
        <v>39</v>
      </c>
      <c r="C8" s="152" t="s">
        <v>512</v>
      </c>
      <c r="D8" s="153" t="s">
        <v>513</v>
      </c>
      <c r="E8" s="154">
        <v>38777</v>
      </c>
      <c r="F8" s="155" t="s">
        <v>31</v>
      </c>
      <c r="G8" s="157" t="s">
        <v>156</v>
      </c>
      <c r="H8" s="95">
        <v>9.94</v>
      </c>
    </row>
    <row r="9" spans="1:8" ht="15" customHeight="1">
      <c r="A9" s="3">
        <v>2</v>
      </c>
      <c r="B9" s="159">
        <v>36</v>
      </c>
      <c r="C9" s="160" t="s">
        <v>459</v>
      </c>
      <c r="D9" s="161" t="s">
        <v>460</v>
      </c>
      <c r="E9" s="162" t="s">
        <v>461</v>
      </c>
      <c r="F9" s="163" t="s">
        <v>30</v>
      </c>
      <c r="G9" s="165" t="s">
        <v>455</v>
      </c>
      <c r="H9" s="95">
        <v>10.03</v>
      </c>
    </row>
    <row r="10" spans="1:8" ht="15" customHeight="1">
      <c r="A10" s="3">
        <v>3</v>
      </c>
      <c r="B10" s="151">
        <v>14</v>
      </c>
      <c r="C10" s="152" t="s">
        <v>105</v>
      </c>
      <c r="D10" s="153" t="s">
        <v>190</v>
      </c>
      <c r="E10" s="154" t="s">
        <v>191</v>
      </c>
      <c r="F10" s="155" t="s">
        <v>504</v>
      </c>
      <c r="G10" s="157" t="s">
        <v>151</v>
      </c>
      <c r="H10" s="95">
        <v>9.2</v>
      </c>
    </row>
    <row r="11" spans="1:8" ht="15" customHeight="1">
      <c r="A11" s="3">
        <v>4</v>
      </c>
      <c r="B11" s="151">
        <v>12</v>
      </c>
      <c r="C11" s="152" t="s">
        <v>259</v>
      </c>
      <c r="D11" s="153" t="s">
        <v>260</v>
      </c>
      <c r="E11" s="154">
        <v>38358</v>
      </c>
      <c r="F11" s="155" t="s">
        <v>25</v>
      </c>
      <c r="G11" s="157" t="s">
        <v>258</v>
      </c>
      <c r="H11" s="95">
        <v>8.96</v>
      </c>
    </row>
    <row r="12" spans="1:8" ht="15" customHeight="1">
      <c r="A12" s="3">
        <v>5</v>
      </c>
      <c r="B12" s="151">
        <v>28</v>
      </c>
      <c r="C12" s="152" t="s">
        <v>81</v>
      </c>
      <c r="D12" s="153" t="s">
        <v>366</v>
      </c>
      <c r="E12" s="154">
        <v>38315</v>
      </c>
      <c r="F12" s="158" t="s">
        <v>362</v>
      </c>
      <c r="G12" s="157" t="s">
        <v>365</v>
      </c>
      <c r="H12" s="95">
        <v>9.52</v>
      </c>
    </row>
    <row r="13" spans="1:8" ht="15" customHeight="1">
      <c r="A13" s="3">
        <v>6</v>
      </c>
      <c r="B13" s="151">
        <v>31</v>
      </c>
      <c r="C13" s="152" t="s">
        <v>129</v>
      </c>
      <c r="D13" s="153" t="s">
        <v>411</v>
      </c>
      <c r="E13" s="154">
        <v>38274</v>
      </c>
      <c r="F13" s="155" t="s">
        <v>505</v>
      </c>
      <c r="G13" s="157" t="s">
        <v>154</v>
      </c>
      <c r="H13" s="95">
        <v>9.26</v>
      </c>
    </row>
    <row r="14" spans="3:4" ht="15.75" thickBot="1">
      <c r="C14" s="90">
        <v>2</v>
      </c>
      <c r="D14" s="90" t="s">
        <v>38</v>
      </c>
    </row>
    <row r="15" spans="1:8" s="2" customFormat="1" ht="12.75" customHeight="1">
      <c r="A15" s="213" t="s">
        <v>39</v>
      </c>
      <c r="B15" s="215" t="s">
        <v>34</v>
      </c>
      <c r="C15" s="211" t="s">
        <v>2</v>
      </c>
      <c r="D15" s="228" t="s">
        <v>3</v>
      </c>
      <c r="E15" s="226" t="s">
        <v>11</v>
      </c>
      <c r="F15" s="226" t="s">
        <v>4</v>
      </c>
      <c r="G15" s="219" t="s">
        <v>40</v>
      </c>
      <c r="H15" s="230" t="s">
        <v>9</v>
      </c>
    </row>
    <row r="16" spans="1:8" s="4" customFormat="1" ht="13.5" customHeight="1" thickBot="1">
      <c r="A16" s="214"/>
      <c r="B16" s="216"/>
      <c r="C16" s="212"/>
      <c r="D16" s="229"/>
      <c r="E16" s="227"/>
      <c r="F16" s="227"/>
      <c r="G16" s="220"/>
      <c r="H16" s="231"/>
    </row>
    <row r="17" spans="1:8" ht="15" customHeight="1">
      <c r="A17" s="3">
        <v>1</v>
      </c>
      <c r="B17" s="151">
        <v>30</v>
      </c>
      <c r="C17" s="152" t="s">
        <v>105</v>
      </c>
      <c r="D17" s="153" t="s">
        <v>386</v>
      </c>
      <c r="E17" s="154" t="s">
        <v>387</v>
      </c>
      <c r="F17" s="155" t="s">
        <v>29</v>
      </c>
      <c r="G17" s="157" t="s">
        <v>93</v>
      </c>
      <c r="H17" s="95">
        <v>9.75</v>
      </c>
    </row>
    <row r="18" spans="1:8" ht="15" customHeight="1">
      <c r="A18" s="3">
        <v>2</v>
      </c>
      <c r="B18" s="151">
        <v>15</v>
      </c>
      <c r="C18" s="152" t="s">
        <v>216</v>
      </c>
      <c r="D18" s="153" t="s">
        <v>274</v>
      </c>
      <c r="E18" s="154" t="s">
        <v>275</v>
      </c>
      <c r="F18" s="155" t="s">
        <v>504</v>
      </c>
      <c r="G18" s="157" t="s">
        <v>151</v>
      </c>
      <c r="H18" s="95">
        <v>9.85</v>
      </c>
    </row>
    <row r="19" spans="1:8" ht="15" customHeight="1">
      <c r="A19" s="3">
        <v>3</v>
      </c>
      <c r="B19" s="151">
        <v>42</v>
      </c>
      <c r="C19" s="152" t="s">
        <v>212</v>
      </c>
      <c r="D19" s="153" t="s">
        <v>482</v>
      </c>
      <c r="E19" s="154" t="s">
        <v>483</v>
      </c>
      <c r="F19" s="155" t="s">
        <v>32</v>
      </c>
      <c r="G19" s="157" t="s">
        <v>157</v>
      </c>
      <c r="H19" s="95">
        <v>9.14</v>
      </c>
    </row>
    <row r="20" spans="1:8" ht="15" customHeight="1">
      <c r="A20" s="3">
        <v>4</v>
      </c>
      <c r="B20" s="159">
        <v>34</v>
      </c>
      <c r="C20" s="160" t="s">
        <v>198</v>
      </c>
      <c r="D20" s="161" t="s">
        <v>199</v>
      </c>
      <c r="E20" s="162" t="s">
        <v>200</v>
      </c>
      <c r="F20" s="163" t="s">
        <v>30</v>
      </c>
      <c r="G20" s="165" t="s">
        <v>226</v>
      </c>
      <c r="H20" s="95">
        <v>8.94</v>
      </c>
    </row>
    <row r="21" spans="1:8" ht="15" customHeight="1">
      <c r="A21" s="3">
        <v>5</v>
      </c>
      <c r="B21" s="151">
        <v>38</v>
      </c>
      <c r="C21" s="152" t="s">
        <v>89</v>
      </c>
      <c r="D21" s="153" t="s">
        <v>472</v>
      </c>
      <c r="E21" s="154" t="s">
        <v>473</v>
      </c>
      <c r="F21" s="155" t="s">
        <v>31</v>
      </c>
      <c r="G21" s="157" t="s">
        <v>175</v>
      </c>
      <c r="H21" s="95">
        <v>9.82</v>
      </c>
    </row>
    <row r="22" spans="1:8" ht="15" customHeight="1">
      <c r="A22" s="3">
        <v>6</v>
      </c>
      <c r="B22" s="151">
        <v>24</v>
      </c>
      <c r="C22" s="152" t="s">
        <v>333</v>
      </c>
      <c r="D22" s="153" t="s">
        <v>334</v>
      </c>
      <c r="E22" s="154">
        <v>38023</v>
      </c>
      <c r="F22" s="155" t="s">
        <v>26</v>
      </c>
      <c r="G22" s="157" t="s">
        <v>335</v>
      </c>
      <c r="H22" s="95">
        <v>9.33</v>
      </c>
    </row>
    <row r="23" spans="3:4" ht="15.75" thickBot="1">
      <c r="C23" s="90">
        <v>3</v>
      </c>
      <c r="D23" s="90" t="s">
        <v>38</v>
      </c>
    </row>
    <row r="24" spans="1:8" s="2" customFormat="1" ht="12.75" customHeight="1">
      <c r="A24" s="213" t="s">
        <v>39</v>
      </c>
      <c r="B24" s="215" t="s">
        <v>34</v>
      </c>
      <c r="C24" s="211" t="s">
        <v>2</v>
      </c>
      <c r="D24" s="228" t="s">
        <v>3</v>
      </c>
      <c r="E24" s="226" t="s">
        <v>11</v>
      </c>
      <c r="F24" s="226" t="s">
        <v>4</v>
      </c>
      <c r="G24" s="219" t="s">
        <v>40</v>
      </c>
      <c r="H24" s="230" t="s">
        <v>9</v>
      </c>
    </row>
    <row r="25" spans="1:8" s="4" customFormat="1" ht="13.5" customHeight="1" thickBot="1">
      <c r="A25" s="214"/>
      <c r="B25" s="216"/>
      <c r="C25" s="212"/>
      <c r="D25" s="229"/>
      <c r="E25" s="227"/>
      <c r="F25" s="227"/>
      <c r="G25" s="220"/>
      <c r="H25" s="231"/>
    </row>
    <row r="26" spans="1:8" ht="15" customHeight="1">
      <c r="A26" s="3">
        <v>1</v>
      </c>
      <c r="B26" s="52"/>
      <c r="C26" s="42"/>
      <c r="D26" s="43"/>
      <c r="E26" s="44"/>
      <c r="F26" s="45"/>
      <c r="G26" s="50"/>
      <c r="H26" s="95"/>
    </row>
    <row r="27" spans="1:8" ht="15" customHeight="1">
      <c r="A27" s="3">
        <v>2</v>
      </c>
      <c r="B27" s="159">
        <v>37</v>
      </c>
      <c r="C27" s="160" t="s">
        <v>407</v>
      </c>
      <c r="D27" s="161" t="s">
        <v>412</v>
      </c>
      <c r="E27" s="162" t="s">
        <v>413</v>
      </c>
      <c r="F27" s="163" t="s">
        <v>30</v>
      </c>
      <c r="G27" s="165" t="s">
        <v>155</v>
      </c>
      <c r="H27" s="95">
        <v>8.93</v>
      </c>
    </row>
    <row r="28" spans="1:8" ht="15" customHeight="1">
      <c r="A28" s="3">
        <v>3</v>
      </c>
      <c r="B28" s="151">
        <v>17</v>
      </c>
      <c r="C28" s="152" t="s">
        <v>188</v>
      </c>
      <c r="D28" s="153" t="s">
        <v>189</v>
      </c>
      <c r="E28" s="154" t="s">
        <v>146</v>
      </c>
      <c r="F28" s="155" t="s">
        <v>504</v>
      </c>
      <c r="G28" s="157" t="s">
        <v>90</v>
      </c>
      <c r="H28" s="95">
        <v>10.15</v>
      </c>
    </row>
    <row r="29" spans="1:8" ht="15" customHeight="1">
      <c r="A29" s="3">
        <v>4</v>
      </c>
      <c r="B29" s="159">
        <v>35</v>
      </c>
      <c r="C29" s="160" t="s">
        <v>137</v>
      </c>
      <c r="D29" s="161" t="s">
        <v>194</v>
      </c>
      <c r="E29" s="162" t="s">
        <v>414</v>
      </c>
      <c r="F29" s="163" t="s">
        <v>30</v>
      </c>
      <c r="G29" s="165" t="s">
        <v>155</v>
      </c>
      <c r="H29" s="95">
        <v>8.6</v>
      </c>
    </row>
    <row r="30" spans="1:8" ht="15" customHeight="1">
      <c r="A30" s="3">
        <v>5</v>
      </c>
      <c r="B30" s="151">
        <v>23</v>
      </c>
      <c r="C30" s="152" t="s">
        <v>80</v>
      </c>
      <c r="D30" s="153" t="s">
        <v>315</v>
      </c>
      <c r="E30" s="154">
        <v>37794</v>
      </c>
      <c r="F30" s="155" t="s">
        <v>26</v>
      </c>
      <c r="G30" s="157" t="s">
        <v>338</v>
      </c>
      <c r="H30" s="95">
        <v>8.63</v>
      </c>
    </row>
    <row r="31" spans="1:8" ht="15" customHeight="1">
      <c r="A31" s="3">
        <v>6</v>
      </c>
      <c r="B31" s="151">
        <v>22</v>
      </c>
      <c r="C31" s="152" t="s">
        <v>192</v>
      </c>
      <c r="D31" s="153" t="s">
        <v>193</v>
      </c>
      <c r="E31" s="154" t="s">
        <v>313</v>
      </c>
      <c r="F31" s="155" t="s">
        <v>26</v>
      </c>
      <c r="G31" s="157" t="s">
        <v>202</v>
      </c>
      <c r="H31" s="95">
        <v>9.18</v>
      </c>
    </row>
  </sheetData>
  <sheetProtection/>
  <mergeCells count="24">
    <mergeCell ref="A24:A25"/>
    <mergeCell ref="B24:B25"/>
    <mergeCell ref="C24:C25"/>
    <mergeCell ref="D24:D25"/>
    <mergeCell ref="E24:E25"/>
    <mergeCell ref="F24:F25"/>
    <mergeCell ref="G24:G25"/>
    <mergeCell ref="H24:H25"/>
    <mergeCell ref="G6:G7"/>
    <mergeCell ref="A15:A16"/>
    <mergeCell ref="B15:B16"/>
    <mergeCell ref="C15:C16"/>
    <mergeCell ref="D15:D16"/>
    <mergeCell ref="E15:E16"/>
    <mergeCell ref="F15:F16"/>
    <mergeCell ref="G15:G16"/>
    <mergeCell ref="H15:H16"/>
    <mergeCell ref="H6:H7"/>
    <mergeCell ref="A6:A7"/>
    <mergeCell ref="B6:B7"/>
    <mergeCell ref="C6:C7"/>
    <mergeCell ref="D6:D7"/>
    <mergeCell ref="E6:E7"/>
    <mergeCell ref="F6:F7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5" sqref="A5"/>
    </sheetView>
  </sheetViews>
  <sheetFormatPr defaultColWidth="9.140625" defaultRowHeight="15"/>
  <cols>
    <col min="1" max="2" width="5.57421875" style="79" customWidth="1"/>
    <col min="3" max="3" width="10.28125" style="79" customWidth="1"/>
    <col min="4" max="4" width="14.421875" style="79" customWidth="1"/>
    <col min="5" max="5" width="10.421875" style="79" customWidth="1"/>
    <col min="6" max="6" width="16.140625" style="79" bestFit="1" customWidth="1"/>
    <col min="7" max="7" width="22.57421875" style="79" bestFit="1" customWidth="1"/>
    <col min="8" max="8" width="9.140625" style="93" customWidth="1"/>
    <col min="9" max="16384" width="9.140625" style="79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4" s="75" customFormat="1" ht="12" customHeight="1">
      <c r="A3" s="70"/>
      <c r="B3" s="70"/>
      <c r="C3" s="70"/>
      <c r="D3" s="70"/>
      <c r="E3" s="71"/>
      <c r="F3" s="7"/>
      <c r="G3" s="73"/>
      <c r="H3" s="73"/>
      <c r="I3" s="74"/>
      <c r="J3" s="74"/>
      <c r="K3" s="74"/>
      <c r="L3" s="74"/>
      <c r="M3" s="18"/>
      <c r="N3" s="19"/>
    </row>
    <row r="4" spans="4:14" s="76" customFormat="1" ht="15">
      <c r="D4" s="5" t="s">
        <v>17</v>
      </c>
      <c r="E4" s="5"/>
      <c r="F4" s="6" t="s">
        <v>15</v>
      </c>
      <c r="G4" s="77"/>
      <c r="H4" s="34" t="s">
        <v>12</v>
      </c>
      <c r="I4" s="78"/>
      <c r="J4" s="78"/>
      <c r="K4" s="78"/>
      <c r="L4" s="78"/>
      <c r="M4" s="26"/>
      <c r="N4" s="8"/>
    </row>
    <row r="5" spans="3:4" ht="15.75" thickBot="1">
      <c r="C5" s="90">
        <v>1</v>
      </c>
      <c r="D5" s="90" t="s">
        <v>38</v>
      </c>
    </row>
    <row r="6" spans="1:8" s="80" customFormat="1" ht="15" customHeight="1">
      <c r="A6" s="234" t="s">
        <v>37</v>
      </c>
      <c r="B6" s="236" t="s">
        <v>34</v>
      </c>
      <c r="C6" s="238" t="s">
        <v>2</v>
      </c>
      <c r="D6" s="240" t="s">
        <v>3</v>
      </c>
      <c r="E6" s="232" t="s">
        <v>11</v>
      </c>
      <c r="F6" s="232" t="s">
        <v>4</v>
      </c>
      <c r="G6" s="245" t="s">
        <v>40</v>
      </c>
      <c r="H6" s="230" t="s">
        <v>9</v>
      </c>
    </row>
    <row r="7" spans="1:8" s="81" customFormat="1" ht="15" customHeight="1" thickBot="1">
      <c r="A7" s="235"/>
      <c r="B7" s="237"/>
      <c r="C7" s="239"/>
      <c r="D7" s="241"/>
      <c r="E7" s="233"/>
      <c r="F7" s="233"/>
      <c r="G7" s="246"/>
      <c r="H7" s="231"/>
    </row>
    <row r="8" spans="1:8" ht="15" customHeight="1">
      <c r="A8" s="3">
        <v>1</v>
      </c>
      <c r="B8" s="151">
        <v>31</v>
      </c>
      <c r="C8" s="152" t="s">
        <v>129</v>
      </c>
      <c r="D8" s="153" t="s">
        <v>411</v>
      </c>
      <c r="E8" s="154">
        <v>38274</v>
      </c>
      <c r="F8" s="155" t="s">
        <v>505</v>
      </c>
      <c r="G8" s="157" t="s">
        <v>154</v>
      </c>
      <c r="H8" s="96" t="s">
        <v>522</v>
      </c>
    </row>
    <row r="9" spans="1:8" ht="15" customHeight="1">
      <c r="A9" s="3">
        <v>2</v>
      </c>
      <c r="B9" s="151">
        <v>24</v>
      </c>
      <c r="C9" s="152" t="s">
        <v>333</v>
      </c>
      <c r="D9" s="153" t="s">
        <v>334</v>
      </c>
      <c r="E9" s="154">
        <v>38023</v>
      </c>
      <c r="F9" s="155" t="s">
        <v>26</v>
      </c>
      <c r="G9" s="157" t="s">
        <v>335</v>
      </c>
      <c r="H9" s="96" t="s">
        <v>523</v>
      </c>
    </row>
    <row r="10" spans="1:8" ht="15" customHeight="1">
      <c r="A10" s="3">
        <v>3</v>
      </c>
      <c r="B10" s="151">
        <v>28</v>
      </c>
      <c r="C10" s="152" t="s">
        <v>81</v>
      </c>
      <c r="D10" s="153" t="s">
        <v>366</v>
      </c>
      <c r="E10" s="154">
        <v>38315</v>
      </c>
      <c r="F10" s="158" t="s">
        <v>362</v>
      </c>
      <c r="G10" s="157" t="s">
        <v>365</v>
      </c>
      <c r="H10" s="96" t="s">
        <v>524</v>
      </c>
    </row>
    <row r="11" spans="1:8" ht="15" customHeight="1">
      <c r="A11" s="3">
        <v>4</v>
      </c>
      <c r="B11" s="151">
        <v>30</v>
      </c>
      <c r="C11" s="152" t="s">
        <v>105</v>
      </c>
      <c r="D11" s="153" t="s">
        <v>386</v>
      </c>
      <c r="E11" s="154" t="s">
        <v>387</v>
      </c>
      <c r="F11" s="155" t="s">
        <v>29</v>
      </c>
      <c r="G11" s="157" t="s">
        <v>93</v>
      </c>
      <c r="H11" s="96" t="s">
        <v>525</v>
      </c>
    </row>
    <row r="12" spans="1:8" ht="15" customHeight="1">
      <c r="A12" s="3">
        <v>5</v>
      </c>
      <c r="B12" s="151">
        <v>38</v>
      </c>
      <c r="C12" s="152" t="s">
        <v>89</v>
      </c>
      <c r="D12" s="153" t="s">
        <v>472</v>
      </c>
      <c r="E12" s="154" t="s">
        <v>473</v>
      </c>
      <c r="F12" s="155" t="s">
        <v>31</v>
      </c>
      <c r="G12" s="157" t="s">
        <v>175</v>
      </c>
      <c r="H12" s="96" t="s">
        <v>526</v>
      </c>
    </row>
    <row r="13" spans="1:8" ht="15" customHeight="1">
      <c r="A13" s="3">
        <v>6</v>
      </c>
      <c r="B13" s="151">
        <v>15</v>
      </c>
      <c r="C13" s="152" t="s">
        <v>216</v>
      </c>
      <c r="D13" s="153" t="s">
        <v>274</v>
      </c>
      <c r="E13" s="154" t="s">
        <v>275</v>
      </c>
      <c r="F13" s="155" t="s">
        <v>504</v>
      </c>
      <c r="G13" s="157" t="s">
        <v>151</v>
      </c>
      <c r="H13" s="96" t="s">
        <v>527</v>
      </c>
    </row>
    <row r="14" spans="1:8" ht="15" customHeight="1">
      <c r="A14" s="3">
        <v>7</v>
      </c>
      <c r="B14" s="151">
        <v>39</v>
      </c>
      <c r="C14" s="152" t="s">
        <v>512</v>
      </c>
      <c r="D14" s="153" t="s">
        <v>513</v>
      </c>
      <c r="E14" s="154">
        <v>38777</v>
      </c>
      <c r="F14" s="155" t="s">
        <v>31</v>
      </c>
      <c r="G14" s="157" t="s">
        <v>156</v>
      </c>
      <c r="H14" s="96" t="s">
        <v>528</v>
      </c>
    </row>
    <row r="15" spans="1:8" ht="15" customHeight="1">
      <c r="A15" s="3">
        <v>8</v>
      </c>
      <c r="B15" s="159">
        <v>36</v>
      </c>
      <c r="C15" s="160" t="s">
        <v>459</v>
      </c>
      <c r="D15" s="161" t="s">
        <v>460</v>
      </c>
      <c r="E15" s="162" t="s">
        <v>461</v>
      </c>
      <c r="F15" s="163" t="s">
        <v>30</v>
      </c>
      <c r="G15" s="165" t="s">
        <v>455</v>
      </c>
      <c r="H15" s="96" t="s">
        <v>529</v>
      </c>
    </row>
    <row r="16" spans="1:8" ht="15" customHeight="1">
      <c r="A16" s="3">
        <v>9</v>
      </c>
      <c r="B16" s="151">
        <v>17</v>
      </c>
      <c r="C16" s="152" t="s">
        <v>188</v>
      </c>
      <c r="D16" s="153" t="s">
        <v>189</v>
      </c>
      <c r="E16" s="154" t="s">
        <v>146</v>
      </c>
      <c r="F16" s="155" t="s">
        <v>504</v>
      </c>
      <c r="G16" s="157" t="s">
        <v>90</v>
      </c>
      <c r="H16" s="96" t="s">
        <v>530</v>
      </c>
    </row>
    <row r="17" spans="3:4" ht="15" customHeight="1" thickBot="1">
      <c r="C17" s="90">
        <v>2</v>
      </c>
      <c r="D17" s="90" t="s">
        <v>38</v>
      </c>
    </row>
    <row r="18" spans="1:8" s="80" customFormat="1" ht="15" customHeight="1">
      <c r="A18" s="234" t="s">
        <v>37</v>
      </c>
      <c r="B18" s="236" t="s">
        <v>34</v>
      </c>
      <c r="C18" s="238" t="s">
        <v>2</v>
      </c>
      <c r="D18" s="240" t="s">
        <v>3</v>
      </c>
      <c r="E18" s="232" t="s">
        <v>11</v>
      </c>
      <c r="F18" s="232" t="s">
        <v>4</v>
      </c>
      <c r="G18" s="245" t="s">
        <v>40</v>
      </c>
      <c r="H18" s="230" t="s">
        <v>9</v>
      </c>
    </row>
    <row r="19" spans="1:8" s="81" customFormat="1" ht="15" customHeight="1" thickBot="1">
      <c r="A19" s="235"/>
      <c r="B19" s="237"/>
      <c r="C19" s="239"/>
      <c r="D19" s="241"/>
      <c r="E19" s="233"/>
      <c r="F19" s="233"/>
      <c r="G19" s="246"/>
      <c r="H19" s="231"/>
    </row>
    <row r="20" spans="1:8" ht="15" customHeight="1">
      <c r="A20" s="3">
        <v>1</v>
      </c>
      <c r="B20" s="159">
        <v>35</v>
      </c>
      <c r="C20" s="160" t="s">
        <v>137</v>
      </c>
      <c r="D20" s="161" t="s">
        <v>194</v>
      </c>
      <c r="E20" s="162" t="s">
        <v>414</v>
      </c>
      <c r="F20" s="163" t="s">
        <v>30</v>
      </c>
      <c r="G20" s="165" t="s">
        <v>155</v>
      </c>
      <c r="H20" s="96" t="s">
        <v>531</v>
      </c>
    </row>
    <row r="21" spans="1:8" ht="15" customHeight="1">
      <c r="A21" s="3">
        <v>2</v>
      </c>
      <c r="B21" s="159">
        <v>23</v>
      </c>
      <c r="C21" s="160" t="s">
        <v>80</v>
      </c>
      <c r="D21" s="161" t="s">
        <v>315</v>
      </c>
      <c r="E21" s="162">
        <v>37794</v>
      </c>
      <c r="F21" s="163" t="s">
        <v>26</v>
      </c>
      <c r="G21" s="165" t="s">
        <v>338</v>
      </c>
      <c r="H21" s="96" t="s">
        <v>532</v>
      </c>
    </row>
    <row r="22" spans="1:8" ht="15" customHeight="1">
      <c r="A22" s="3">
        <v>3</v>
      </c>
      <c r="B22" s="159">
        <v>37</v>
      </c>
      <c r="C22" s="160" t="s">
        <v>407</v>
      </c>
      <c r="D22" s="161" t="s">
        <v>412</v>
      </c>
      <c r="E22" s="162" t="s">
        <v>413</v>
      </c>
      <c r="F22" s="163" t="s">
        <v>30</v>
      </c>
      <c r="G22" s="165" t="s">
        <v>155</v>
      </c>
      <c r="H22" s="96" t="s">
        <v>533</v>
      </c>
    </row>
    <row r="23" spans="1:8" ht="15" customHeight="1">
      <c r="A23" s="3">
        <v>4</v>
      </c>
      <c r="B23" s="159">
        <v>34</v>
      </c>
      <c r="C23" s="160" t="s">
        <v>198</v>
      </c>
      <c r="D23" s="161" t="s">
        <v>199</v>
      </c>
      <c r="E23" s="162" t="s">
        <v>200</v>
      </c>
      <c r="F23" s="163" t="s">
        <v>30</v>
      </c>
      <c r="G23" s="165" t="s">
        <v>226</v>
      </c>
      <c r="H23" s="96" t="s">
        <v>534</v>
      </c>
    </row>
    <row r="24" spans="1:8" ht="15" customHeight="1">
      <c r="A24" s="3">
        <v>5</v>
      </c>
      <c r="B24" s="151">
        <v>12</v>
      </c>
      <c r="C24" s="152" t="s">
        <v>259</v>
      </c>
      <c r="D24" s="153" t="s">
        <v>260</v>
      </c>
      <c r="E24" s="154">
        <v>38358</v>
      </c>
      <c r="F24" s="155" t="s">
        <v>25</v>
      </c>
      <c r="G24" s="157" t="s">
        <v>258</v>
      </c>
      <c r="H24" s="96" t="s">
        <v>535</v>
      </c>
    </row>
    <row r="25" spans="1:8" ht="15" customHeight="1">
      <c r="A25" s="3">
        <v>6</v>
      </c>
      <c r="B25" s="151">
        <v>42</v>
      </c>
      <c r="C25" s="152" t="s">
        <v>212</v>
      </c>
      <c r="D25" s="153" t="s">
        <v>482</v>
      </c>
      <c r="E25" s="154" t="s">
        <v>483</v>
      </c>
      <c r="F25" s="155" t="s">
        <v>32</v>
      </c>
      <c r="G25" s="157" t="s">
        <v>157</v>
      </c>
      <c r="H25" s="96" t="s">
        <v>536</v>
      </c>
    </row>
    <row r="26" spans="1:8" ht="15" customHeight="1">
      <c r="A26" s="3">
        <v>7</v>
      </c>
      <c r="B26" s="151">
        <v>22</v>
      </c>
      <c r="C26" s="152" t="s">
        <v>192</v>
      </c>
      <c r="D26" s="153" t="s">
        <v>193</v>
      </c>
      <c r="E26" s="154" t="s">
        <v>313</v>
      </c>
      <c r="F26" s="155" t="s">
        <v>26</v>
      </c>
      <c r="G26" s="157" t="s">
        <v>202</v>
      </c>
      <c r="H26" s="96" t="s">
        <v>537</v>
      </c>
    </row>
    <row r="27" spans="1:8" ht="15" customHeight="1">
      <c r="A27" s="3">
        <v>8</v>
      </c>
      <c r="B27" s="151">
        <v>14</v>
      </c>
      <c r="C27" s="152" t="s">
        <v>105</v>
      </c>
      <c r="D27" s="153" t="s">
        <v>190</v>
      </c>
      <c r="E27" s="154" t="s">
        <v>191</v>
      </c>
      <c r="F27" s="155" t="s">
        <v>504</v>
      </c>
      <c r="G27" s="157" t="s">
        <v>151</v>
      </c>
      <c r="H27" s="96" t="s">
        <v>538</v>
      </c>
    </row>
  </sheetData>
  <sheetProtection/>
  <mergeCells count="16">
    <mergeCell ref="G6:G7"/>
    <mergeCell ref="G18:G19"/>
    <mergeCell ref="H18:H19"/>
    <mergeCell ref="H6:H7"/>
    <mergeCell ref="D18:D19"/>
    <mergeCell ref="E18:E19"/>
    <mergeCell ref="F18:F19"/>
    <mergeCell ref="D6:D7"/>
    <mergeCell ref="E6:E7"/>
    <mergeCell ref="F6:F7"/>
    <mergeCell ref="A6:A7"/>
    <mergeCell ref="B6:B7"/>
    <mergeCell ref="C6:C7"/>
    <mergeCell ref="A18:A19"/>
    <mergeCell ref="B18:B19"/>
    <mergeCell ref="C18:C19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2" width="5.57421875" style="1" customWidth="1"/>
    <col min="3" max="3" width="11.28125" style="1" bestFit="1" customWidth="1"/>
    <col min="4" max="4" width="14.421875" style="1" customWidth="1"/>
    <col min="5" max="5" width="10.421875" style="1" customWidth="1"/>
    <col min="6" max="6" width="16.140625" style="1" bestFit="1" customWidth="1"/>
    <col min="7" max="7" width="17.28125" style="1" bestFit="1" customWidth="1"/>
    <col min="8" max="11" width="9.140625" style="1" customWidth="1"/>
    <col min="12" max="13" width="0" style="38" hidden="1" customWidth="1"/>
    <col min="14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3">
        <v>1.1574074074074073E-05</v>
      </c>
      <c r="G3" s="15"/>
      <c r="H3" s="15"/>
      <c r="I3" s="15"/>
      <c r="J3" s="15"/>
      <c r="K3" s="16"/>
      <c r="L3" s="36"/>
      <c r="M3" s="37"/>
      <c r="N3" s="17"/>
      <c r="O3" s="17"/>
    </row>
    <row r="4" spans="4:15" s="21" customFormat="1" ht="15">
      <c r="D4" s="22" t="s">
        <v>14</v>
      </c>
      <c r="E4" s="5"/>
      <c r="F4" s="7"/>
      <c r="G4" s="24"/>
      <c r="H4" s="221" t="s">
        <v>12</v>
      </c>
      <c r="I4" s="221"/>
      <c r="J4" s="221"/>
      <c r="K4" s="221"/>
      <c r="L4" s="221"/>
      <c r="M4" s="221"/>
      <c r="N4" s="5"/>
      <c r="O4" s="5"/>
    </row>
    <row r="5" ht="13.5" thickBot="1"/>
    <row r="6" spans="1:15" s="2" customFormat="1" ht="15" customHeight="1">
      <c r="A6" s="213" t="s">
        <v>1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22" t="s">
        <v>6</v>
      </c>
      <c r="I6" s="223"/>
      <c r="J6" s="222" t="s">
        <v>15</v>
      </c>
      <c r="K6" s="223"/>
      <c r="L6" s="242"/>
      <c r="M6" s="242"/>
      <c r="N6" s="243" t="s">
        <v>10</v>
      </c>
      <c r="O6" s="217" t="s">
        <v>8</v>
      </c>
    </row>
    <row r="7" spans="1:15" s="4" customFormat="1" ht="15" customHeight="1" thickBot="1">
      <c r="A7" s="214"/>
      <c r="B7" s="216"/>
      <c r="C7" s="212"/>
      <c r="D7" s="229"/>
      <c r="E7" s="227"/>
      <c r="F7" s="227"/>
      <c r="G7" s="220"/>
      <c r="H7" s="32" t="s">
        <v>9</v>
      </c>
      <c r="I7" s="32" t="s">
        <v>8</v>
      </c>
      <c r="J7" s="32" t="s">
        <v>9</v>
      </c>
      <c r="K7" s="35" t="s">
        <v>8</v>
      </c>
      <c r="L7" s="41"/>
      <c r="M7" s="41"/>
      <c r="N7" s="244"/>
      <c r="O7" s="218"/>
    </row>
    <row r="8" spans="1:15" ht="15" customHeight="1">
      <c r="A8" s="3">
        <v>1</v>
      </c>
      <c r="B8" s="151">
        <v>26</v>
      </c>
      <c r="C8" s="152" t="s">
        <v>167</v>
      </c>
      <c r="D8" s="153" t="s">
        <v>165</v>
      </c>
      <c r="E8" s="154">
        <v>37645</v>
      </c>
      <c r="F8" s="155" t="s">
        <v>28</v>
      </c>
      <c r="G8" s="157" t="s">
        <v>174</v>
      </c>
      <c r="H8" s="30">
        <v>7.85</v>
      </c>
      <c r="I8" s="31">
        <f aca="true" t="shared" si="0" ref="I8:I21">IF(ISBLANK(H8),"",TRUNC(59.76*(H8-11)^2))</f>
        <v>592</v>
      </c>
      <c r="J8" s="67" t="s">
        <v>546</v>
      </c>
      <c r="K8" s="55">
        <f aca="true" t="shared" si="1" ref="K8:K20">IF(ISBLANK(J8),"",TRUNC(0.1139*((J8/$F$3)-240)^2))</f>
        <v>499</v>
      </c>
      <c r="L8" s="40"/>
      <c r="M8" s="39"/>
      <c r="N8" s="170">
        <f aca="true" t="shared" si="2" ref="N8:N20">SUM(I8:M8)-L8</f>
        <v>1091</v>
      </c>
      <c r="O8" s="156">
        <v>18</v>
      </c>
    </row>
    <row r="9" spans="1:15" ht="15" customHeight="1">
      <c r="A9" s="3">
        <v>2</v>
      </c>
      <c r="B9" s="151">
        <v>21</v>
      </c>
      <c r="C9" s="152" t="s">
        <v>166</v>
      </c>
      <c r="D9" s="153" t="s">
        <v>301</v>
      </c>
      <c r="E9" s="154" t="s">
        <v>302</v>
      </c>
      <c r="F9" s="155" t="s">
        <v>303</v>
      </c>
      <c r="G9" s="157" t="s">
        <v>311</v>
      </c>
      <c r="H9" s="30">
        <v>8.01</v>
      </c>
      <c r="I9" s="31">
        <f t="shared" si="0"/>
        <v>534</v>
      </c>
      <c r="J9" s="67" t="s">
        <v>547</v>
      </c>
      <c r="K9" s="55">
        <f t="shared" si="1"/>
        <v>556</v>
      </c>
      <c r="L9" s="40"/>
      <c r="M9" s="39"/>
      <c r="N9" s="170">
        <f t="shared" si="2"/>
        <v>1090</v>
      </c>
      <c r="O9" s="156">
        <v>16</v>
      </c>
    </row>
    <row r="10" spans="1:15" ht="15" customHeight="1">
      <c r="A10" s="3">
        <v>3</v>
      </c>
      <c r="B10" s="159">
        <v>32</v>
      </c>
      <c r="C10" s="160" t="s">
        <v>181</v>
      </c>
      <c r="D10" s="161" t="s">
        <v>182</v>
      </c>
      <c r="E10" s="162" t="s">
        <v>183</v>
      </c>
      <c r="F10" s="163" t="s">
        <v>30</v>
      </c>
      <c r="G10" s="165" t="s">
        <v>155</v>
      </c>
      <c r="H10" s="30">
        <v>8.16</v>
      </c>
      <c r="I10" s="31">
        <f t="shared" si="0"/>
        <v>482</v>
      </c>
      <c r="J10" s="67" t="s">
        <v>548</v>
      </c>
      <c r="K10" s="55">
        <f t="shared" si="1"/>
        <v>575</v>
      </c>
      <c r="L10" s="40"/>
      <c r="M10" s="39"/>
      <c r="N10" s="170">
        <f t="shared" si="2"/>
        <v>1057</v>
      </c>
      <c r="O10" s="164">
        <v>14</v>
      </c>
    </row>
    <row r="11" spans="1:15" ht="15" customHeight="1">
      <c r="A11" s="3">
        <v>4</v>
      </c>
      <c r="B11" s="151">
        <v>25</v>
      </c>
      <c r="C11" s="152" t="s">
        <v>179</v>
      </c>
      <c r="D11" s="153" t="s">
        <v>180</v>
      </c>
      <c r="E11" s="154">
        <v>37958</v>
      </c>
      <c r="F11" s="155" t="s">
        <v>28</v>
      </c>
      <c r="G11" s="157" t="s">
        <v>174</v>
      </c>
      <c r="H11" s="30">
        <v>8.3</v>
      </c>
      <c r="I11" s="31">
        <f t="shared" si="0"/>
        <v>435</v>
      </c>
      <c r="J11" s="67" t="s">
        <v>549</v>
      </c>
      <c r="K11" s="55">
        <f t="shared" si="1"/>
        <v>358</v>
      </c>
      <c r="L11" s="40"/>
      <c r="M11" s="39"/>
      <c r="N11" s="170">
        <f t="shared" si="2"/>
        <v>793</v>
      </c>
      <c r="O11" s="156">
        <v>13</v>
      </c>
    </row>
    <row r="12" spans="1:15" ht="15" customHeight="1">
      <c r="A12" s="3">
        <v>5</v>
      </c>
      <c r="B12" s="159">
        <v>33</v>
      </c>
      <c r="C12" s="160" t="s">
        <v>181</v>
      </c>
      <c r="D12" s="161" t="s">
        <v>441</v>
      </c>
      <c r="E12" s="162" t="s">
        <v>442</v>
      </c>
      <c r="F12" s="163" t="s">
        <v>30</v>
      </c>
      <c r="G12" s="165" t="s">
        <v>443</v>
      </c>
      <c r="H12" s="30">
        <v>8.39</v>
      </c>
      <c r="I12" s="31">
        <f t="shared" si="0"/>
        <v>407</v>
      </c>
      <c r="J12" s="67" t="s">
        <v>550</v>
      </c>
      <c r="K12" s="55">
        <f t="shared" si="1"/>
        <v>260</v>
      </c>
      <c r="L12" s="40"/>
      <c r="M12" s="39"/>
      <c r="N12" s="170">
        <f t="shared" si="2"/>
        <v>667</v>
      </c>
      <c r="O12" s="164">
        <v>12</v>
      </c>
    </row>
    <row r="13" spans="1:15" ht="15" customHeight="1">
      <c r="A13" s="3">
        <v>6</v>
      </c>
      <c r="B13" s="159">
        <v>19</v>
      </c>
      <c r="C13" s="160" t="s">
        <v>62</v>
      </c>
      <c r="D13" s="161" t="s">
        <v>208</v>
      </c>
      <c r="E13" s="162">
        <v>38000</v>
      </c>
      <c r="F13" s="163" t="s">
        <v>36</v>
      </c>
      <c r="G13" s="165" t="s">
        <v>209</v>
      </c>
      <c r="H13" s="30">
        <v>8.6</v>
      </c>
      <c r="I13" s="31">
        <f t="shared" si="0"/>
        <v>344</v>
      </c>
      <c r="J13" s="67" t="s">
        <v>539</v>
      </c>
      <c r="K13" s="55">
        <f t="shared" si="1"/>
        <v>227</v>
      </c>
      <c r="L13" s="40"/>
      <c r="M13" s="39"/>
      <c r="N13" s="170">
        <f t="shared" si="2"/>
        <v>571</v>
      </c>
      <c r="O13" s="156">
        <v>11</v>
      </c>
    </row>
    <row r="14" spans="1:15" ht="15" customHeight="1">
      <c r="A14" s="3">
        <v>7</v>
      </c>
      <c r="B14" s="151">
        <v>41</v>
      </c>
      <c r="C14" s="152" t="s">
        <v>479</v>
      </c>
      <c r="D14" s="153" t="s">
        <v>480</v>
      </c>
      <c r="E14" s="154" t="s">
        <v>481</v>
      </c>
      <c r="F14" s="155" t="s">
        <v>32</v>
      </c>
      <c r="G14" s="157" t="s">
        <v>157</v>
      </c>
      <c r="H14" s="30">
        <v>8.59</v>
      </c>
      <c r="I14" s="31">
        <f t="shared" si="0"/>
        <v>347</v>
      </c>
      <c r="J14" s="67" t="s">
        <v>552</v>
      </c>
      <c r="K14" s="55">
        <f t="shared" si="1"/>
        <v>186</v>
      </c>
      <c r="L14" s="40"/>
      <c r="M14" s="39"/>
      <c r="N14" s="170">
        <f t="shared" si="2"/>
        <v>533</v>
      </c>
      <c r="O14" s="164">
        <v>10</v>
      </c>
    </row>
    <row r="15" spans="1:15" ht="15" customHeight="1">
      <c r="A15" s="3">
        <v>8</v>
      </c>
      <c r="B15" s="159">
        <v>20</v>
      </c>
      <c r="C15" s="160" t="s">
        <v>296</v>
      </c>
      <c r="D15" s="161" t="s">
        <v>185</v>
      </c>
      <c r="E15" s="162">
        <v>38282</v>
      </c>
      <c r="F15" s="163" t="s">
        <v>36</v>
      </c>
      <c r="G15" s="165" t="s">
        <v>209</v>
      </c>
      <c r="H15" s="30">
        <v>8.63</v>
      </c>
      <c r="I15" s="31">
        <f t="shared" si="0"/>
        <v>335</v>
      </c>
      <c r="J15" s="67" t="s">
        <v>540</v>
      </c>
      <c r="K15" s="55">
        <f t="shared" si="1"/>
        <v>115</v>
      </c>
      <c r="L15" s="40"/>
      <c r="M15" s="39"/>
      <c r="N15" s="170">
        <f t="shared" si="2"/>
        <v>450</v>
      </c>
      <c r="O15" s="156">
        <v>9</v>
      </c>
    </row>
    <row r="16" spans="1:15" ht="15" customHeight="1">
      <c r="A16" s="3">
        <v>9</v>
      </c>
      <c r="B16" s="151">
        <v>11</v>
      </c>
      <c r="C16" s="152" t="s">
        <v>66</v>
      </c>
      <c r="D16" s="153" t="s">
        <v>257</v>
      </c>
      <c r="E16" s="154">
        <v>38132</v>
      </c>
      <c r="F16" s="155" t="s">
        <v>25</v>
      </c>
      <c r="G16" s="157" t="s">
        <v>258</v>
      </c>
      <c r="H16" s="30">
        <v>8.97</v>
      </c>
      <c r="I16" s="31">
        <f t="shared" si="0"/>
        <v>246</v>
      </c>
      <c r="J16" s="67" t="s">
        <v>541</v>
      </c>
      <c r="K16" s="55">
        <f t="shared" si="1"/>
        <v>81</v>
      </c>
      <c r="L16" s="40"/>
      <c r="M16" s="39"/>
      <c r="N16" s="170">
        <f t="shared" si="2"/>
        <v>327</v>
      </c>
      <c r="O16" s="164">
        <v>8</v>
      </c>
    </row>
    <row r="17" spans="1:15" ht="15" customHeight="1">
      <c r="A17" s="3">
        <v>10</v>
      </c>
      <c r="B17" s="151">
        <v>29</v>
      </c>
      <c r="C17" s="152" t="s">
        <v>372</v>
      </c>
      <c r="D17" s="153" t="s">
        <v>373</v>
      </c>
      <c r="E17" s="154" t="s">
        <v>374</v>
      </c>
      <c r="F17" s="155" t="s">
        <v>29</v>
      </c>
      <c r="G17" s="157" t="s">
        <v>369</v>
      </c>
      <c r="H17" s="30">
        <v>9.69</v>
      </c>
      <c r="I17" s="31">
        <f t="shared" si="0"/>
        <v>102</v>
      </c>
      <c r="J17" s="67" t="s">
        <v>543</v>
      </c>
      <c r="K17" s="55">
        <f t="shared" si="1"/>
        <v>153</v>
      </c>
      <c r="L17" s="40"/>
      <c r="M17" s="39"/>
      <c r="N17" s="170">
        <f t="shared" si="2"/>
        <v>255</v>
      </c>
      <c r="O17" s="156" t="s">
        <v>97</v>
      </c>
    </row>
    <row r="18" spans="1:15" ht="15" customHeight="1">
      <c r="A18" s="3">
        <v>11</v>
      </c>
      <c r="B18" s="151">
        <v>18</v>
      </c>
      <c r="C18" s="152" t="s">
        <v>65</v>
      </c>
      <c r="D18" s="153" t="s">
        <v>177</v>
      </c>
      <c r="E18" s="154" t="s">
        <v>178</v>
      </c>
      <c r="F18" s="155" t="s">
        <v>504</v>
      </c>
      <c r="G18" s="157" t="s">
        <v>90</v>
      </c>
      <c r="H18" s="30">
        <v>9.61</v>
      </c>
      <c r="I18" s="31">
        <f t="shared" si="0"/>
        <v>115</v>
      </c>
      <c r="J18" s="67" t="s">
        <v>542</v>
      </c>
      <c r="K18" s="55">
        <f t="shared" si="1"/>
        <v>69</v>
      </c>
      <c r="L18" s="40"/>
      <c r="M18" s="39"/>
      <c r="N18" s="170">
        <f t="shared" si="2"/>
        <v>184</v>
      </c>
      <c r="O18" s="156">
        <v>7</v>
      </c>
    </row>
    <row r="19" spans="1:15" ht="15" customHeight="1">
      <c r="A19" s="3">
        <v>12</v>
      </c>
      <c r="B19" s="151">
        <v>16</v>
      </c>
      <c r="C19" s="152" t="s">
        <v>286</v>
      </c>
      <c r="D19" s="153" t="s">
        <v>287</v>
      </c>
      <c r="E19" s="154" t="s">
        <v>288</v>
      </c>
      <c r="F19" s="155" t="s">
        <v>504</v>
      </c>
      <c r="G19" s="157" t="s">
        <v>151</v>
      </c>
      <c r="H19" s="30">
        <v>9.77</v>
      </c>
      <c r="I19" s="31">
        <f t="shared" si="0"/>
        <v>90</v>
      </c>
      <c r="J19" s="67" t="s">
        <v>544</v>
      </c>
      <c r="K19" s="55">
        <f t="shared" si="1"/>
        <v>57</v>
      </c>
      <c r="L19" s="40"/>
      <c r="M19" s="39"/>
      <c r="N19" s="170">
        <f t="shared" si="2"/>
        <v>147</v>
      </c>
      <c r="O19" s="156" t="s">
        <v>97</v>
      </c>
    </row>
    <row r="20" spans="1:15" ht="15" customHeight="1">
      <c r="A20" s="3">
        <v>13</v>
      </c>
      <c r="B20" s="151">
        <v>13</v>
      </c>
      <c r="C20" s="152" t="s">
        <v>230</v>
      </c>
      <c r="D20" s="153" t="s">
        <v>266</v>
      </c>
      <c r="E20" s="154">
        <v>37637</v>
      </c>
      <c r="F20" s="155" t="s">
        <v>25</v>
      </c>
      <c r="G20" s="157" t="s">
        <v>173</v>
      </c>
      <c r="H20" s="30">
        <v>10.19</v>
      </c>
      <c r="I20" s="31">
        <f t="shared" si="0"/>
        <v>39</v>
      </c>
      <c r="J20" s="67" t="s">
        <v>545</v>
      </c>
      <c r="K20" s="55">
        <f t="shared" si="1"/>
        <v>0</v>
      </c>
      <c r="L20" s="40"/>
      <c r="M20" s="39"/>
      <c r="N20" s="170">
        <f t="shared" si="2"/>
        <v>39</v>
      </c>
      <c r="O20" s="156">
        <v>6</v>
      </c>
    </row>
    <row r="21" spans="1:15" ht="15" customHeight="1">
      <c r="A21" s="3"/>
      <c r="B21" s="151">
        <v>27</v>
      </c>
      <c r="C21" s="152" t="s">
        <v>121</v>
      </c>
      <c r="D21" s="153" t="s">
        <v>361</v>
      </c>
      <c r="E21" s="154">
        <v>37759</v>
      </c>
      <c r="F21" s="158" t="s">
        <v>362</v>
      </c>
      <c r="G21" s="157" t="s">
        <v>363</v>
      </c>
      <c r="H21" s="30">
        <v>8.39</v>
      </c>
      <c r="I21" s="31">
        <f t="shared" si="0"/>
        <v>407</v>
      </c>
      <c r="J21" s="67" t="s">
        <v>551</v>
      </c>
      <c r="K21" s="55"/>
      <c r="L21" s="40"/>
      <c r="M21" s="39"/>
      <c r="N21" s="170"/>
      <c r="O21" s="156"/>
    </row>
  </sheetData>
  <sheetProtection/>
  <mergeCells count="13">
    <mergeCell ref="J6:K6"/>
    <mergeCell ref="L6:M6"/>
    <mergeCell ref="B6:B7"/>
    <mergeCell ref="N6:N7"/>
    <mergeCell ref="O6:O7"/>
    <mergeCell ref="H4:M4"/>
    <mergeCell ref="H6:I6"/>
    <mergeCell ref="A6:A7"/>
    <mergeCell ref="C6:C7"/>
    <mergeCell ref="D6:D7"/>
    <mergeCell ref="E6:E7"/>
    <mergeCell ref="F6:F7"/>
    <mergeCell ref="G6:G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5" sqref="A5"/>
    </sheetView>
  </sheetViews>
  <sheetFormatPr defaultColWidth="9.140625" defaultRowHeight="15"/>
  <cols>
    <col min="1" max="2" width="5.57421875" style="1" customWidth="1"/>
    <col min="3" max="3" width="11.28125" style="1" bestFit="1" customWidth="1"/>
    <col min="4" max="4" width="14.421875" style="1" customWidth="1"/>
    <col min="5" max="5" width="10.421875" style="1" customWidth="1"/>
    <col min="6" max="6" width="16.140625" style="1" bestFit="1" customWidth="1"/>
    <col min="7" max="7" width="22.57421875" style="1" bestFit="1" customWidth="1"/>
    <col min="8" max="8" width="9.140625" style="94" customWidth="1"/>
    <col min="9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4" s="20" customFormat="1" ht="12" customHeight="1">
      <c r="A3" s="12"/>
      <c r="B3" s="12"/>
      <c r="C3" s="12"/>
      <c r="D3" s="12"/>
      <c r="E3" s="13"/>
      <c r="F3" s="7"/>
      <c r="G3" s="15"/>
      <c r="H3" s="15"/>
      <c r="I3" s="17"/>
      <c r="J3" s="17"/>
      <c r="K3" s="17"/>
      <c r="L3" s="17"/>
      <c r="M3" s="18"/>
      <c r="N3" s="19"/>
    </row>
    <row r="4" spans="4:14" s="21" customFormat="1" ht="15">
      <c r="D4" s="22" t="s">
        <v>14</v>
      </c>
      <c r="E4" s="5"/>
      <c r="F4" s="6" t="s">
        <v>6</v>
      </c>
      <c r="G4" s="24"/>
      <c r="H4" s="34" t="s">
        <v>12</v>
      </c>
      <c r="I4" s="25"/>
      <c r="J4" s="25"/>
      <c r="K4" s="25"/>
      <c r="L4" s="25"/>
      <c r="M4" s="26"/>
      <c r="N4" s="8"/>
    </row>
    <row r="5" spans="3:4" ht="15.75" thickBot="1">
      <c r="C5" s="90">
        <v>1</v>
      </c>
      <c r="D5" s="90" t="s">
        <v>38</v>
      </c>
    </row>
    <row r="6" spans="1:8" s="2" customFormat="1" ht="12.75" customHeight="1">
      <c r="A6" s="213" t="s">
        <v>39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30" t="s">
        <v>9</v>
      </c>
    </row>
    <row r="7" spans="1:8" s="4" customFormat="1" ht="13.5" customHeight="1" thickBot="1">
      <c r="A7" s="214"/>
      <c r="B7" s="216"/>
      <c r="C7" s="212"/>
      <c r="D7" s="229"/>
      <c r="E7" s="227"/>
      <c r="F7" s="227"/>
      <c r="G7" s="220"/>
      <c r="H7" s="231"/>
    </row>
    <row r="8" spans="1:8" ht="15" customHeight="1">
      <c r="A8" s="3">
        <v>1</v>
      </c>
      <c r="B8" s="52"/>
      <c r="C8" s="42"/>
      <c r="D8" s="43"/>
      <c r="E8" s="44"/>
      <c r="F8" s="45"/>
      <c r="G8" s="50"/>
      <c r="H8" s="95"/>
    </row>
    <row r="9" spans="1:8" ht="15" customHeight="1">
      <c r="A9" s="3">
        <v>2</v>
      </c>
      <c r="B9" s="151">
        <v>16</v>
      </c>
      <c r="C9" s="152" t="s">
        <v>286</v>
      </c>
      <c r="D9" s="153" t="s">
        <v>287</v>
      </c>
      <c r="E9" s="154" t="s">
        <v>288</v>
      </c>
      <c r="F9" s="155" t="s">
        <v>504</v>
      </c>
      <c r="G9" s="51"/>
      <c r="H9" s="95">
        <v>9.77</v>
      </c>
    </row>
    <row r="10" spans="1:8" ht="15" customHeight="1">
      <c r="A10" s="3">
        <v>3</v>
      </c>
      <c r="B10" s="151">
        <v>29</v>
      </c>
      <c r="C10" s="152" t="s">
        <v>372</v>
      </c>
      <c r="D10" s="153" t="s">
        <v>373</v>
      </c>
      <c r="E10" s="154" t="s">
        <v>374</v>
      </c>
      <c r="F10" s="155" t="s">
        <v>29</v>
      </c>
      <c r="G10" s="50"/>
      <c r="H10" s="95">
        <v>9.69</v>
      </c>
    </row>
    <row r="11" spans="1:8" ht="15" customHeight="1">
      <c r="A11" s="3">
        <v>4</v>
      </c>
      <c r="B11" s="159">
        <v>20</v>
      </c>
      <c r="C11" s="160" t="s">
        <v>296</v>
      </c>
      <c r="D11" s="161" t="s">
        <v>185</v>
      </c>
      <c r="E11" s="162">
        <v>38282</v>
      </c>
      <c r="F11" s="163" t="s">
        <v>36</v>
      </c>
      <c r="G11" s="50"/>
      <c r="H11" s="95">
        <v>8.63</v>
      </c>
    </row>
    <row r="12" spans="1:8" ht="15" customHeight="1">
      <c r="A12" s="3">
        <v>5</v>
      </c>
      <c r="B12" s="151">
        <v>11</v>
      </c>
      <c r="C12" s="152" t="s">
        <v>66</v>
      </c>
      <c r="D12" s="153" t="s">
        <v>257</v>
      </c>
      <c r="E12" s="154">
        <v>38132</v>
      </c>
      <c r="F12" s="155" t="s">
        <v>25</v>
      </c>
      <c r="G12" s="142"/>
      <c r="H12" s="95">
        <v>8.97</v>
      </c>
    </row>
    <row r="13" spans="1:8" ht="15" customHeight="1">
      <c r="A13" s="3">
        <v>6</v>
      </c>
      <c r="B13" s="159">
        <v>33</v>
      </c>
      <c r="C13" s="160" t="s">
        <v>181</v>
      </c>
      <c r="D13" s="161" t="s">
        <v>441</v>
      </c>
      <c r="E13" s="162" t="s">
        <v>442</v>
      </c>
      <c r="F13" s="163" t="s">
        <v>30</v>
      </c>
      <c r="G13" s="50"/>
      <c r="H13" s="95">
        <v>8.39</v>
      </c>
    </row>
    <row r="14" spans="3:4" ht="15.75" thickBot="1">
      <c r="C14" s="90">
        <v>2</v>
      </c>
      <c r="D14" s="90" t="s">
        <v>38</v>
      </c>
    </row>
    <row r="15" spans="1:8" s="2" customFormat="1" ht="12.75" customHeight="1">
      <c r="A15" s="213" t="s">
        <v>39</v>
      </c>
      <c r="B15" s="215" t="s">
        <v>34</v>
      </c>
      <c r="C15" s="211" t="s">
        <v>2</v>
      </c>
      <c r="D15" s="228" t="s">
        <v>3</v>
      </c>
      <c r="E15" s="226" t="s">
        <v>11</v>
      </c>
      <c r="F15" s="226" t="s">
        <v>4</v>
      </c>
      <c r="G15" s="219" t="s">
        <v>40</v>
      </c>
      <c r="H15" s="230" t="s">
        <v>9</v>
      </c>
    </row>
    <row r="16" spans="1:8" s="4" customFormat="1" ht="13.5" customHeight="1" thickBot="1">
      <c r="A16" s="214"/>
      <c r="B16" s="216"/>
      <c r="C16" s="212"/>
      <c r="D16" s="229"/>
      <c r="E16" s="227"/>
      <c r="F16" s="227"/>
      <c r="G16" s="220"/>
      <c r="H16" s="231"/>
    </row>
    <row r="17" spans="1:8" ht="15" customHeight="1">
      <c r="A17" s="3">
        <v>1</v>
      </c>
      <c r="B17" s="52"/>
      <c r="C17" s="42"/>
      <c r="D17" s="43"/>
      <c r="E17" s="44"/>
      <c r="F17" s="45"/>
      <c r="G17" s="50"/>
      <c r="H17" s="95"/>
    </row>
    <row r="18" spans="1:8" ht="15" customHeight="1">
      <c r="A18" s="3">
        <v>2</v>
      </c>
      <c r="B18" s="151">
        <v>41</v>
      </c>
      <c r="C18" s="152" t="s">
        <v>479</v>
      </c>
      <c r="D18" s="153" t="s">
        <v>480</v>
      </c>
      <c r="E18" s="154" t="s">
        <v>481</v>
      </c>
      <c r="F18" s="155" t="s">
        <v>32</v>
      </c>
      <c r="G18" s="50"/>
      <c r="H18" s="95">
        <v>8.59</v>
      </c>
    </row>
    <row r="19" spans="1:8" ht="15" customHeight="1">
      <c r="A19" s="3">
        <v>3</v>
      </c>
      <c r="B19" s="159">
        <v>19</v>
      </c>
      <c r="C19" s="160" t="s">
        <v>62</v>
      </c>
      <c r="D19" s="161" t="s">
        <v>208</v>
      </c>
      <c r="E19" s="162">
        <v>38000</v>
      </c>
      <c r="F19" s="163" t="s">
        <v>36</v>
      </c>
      <c r="G19" s="50"/>
      <c r="H19" s="95">
        <v>8.6</v>
      </c>
    </row>
    <row r="20" spans="1:8" ht="15" customHeight="1">
      <c r="A20" s="3">
        <v>4</v>
      </c>
      <c r="B20" s="151">
        <v>25</v>
      </c>
      <c r="C20" s="152" t="s">
        <v>179</v>
      </c>
      <c r="D20" s="153" t="s">
        <v>180</v>
      </c>
      <c r="E20" s="154">
        <v>37958</v>
      </c>
      <c r="F20" s="155" t="s">
        <v>28</v>
      </c>
      <c r="G20" s="51"/>
      <c r="H20" s="95">
        <v>8.3</v>
      </c>
    </row>
    <row r="21" spans="1:8" ht="15" customHeight="1">
      <c r="A21" s="3">
        <v>5</v>
      </c>
      <c r="B21" s="151">
        <v>21</v>
      </c>
      <c r="C21" s="152" t="s">
        <v>166</v>
      </c>
      <c r="D21" s="153" t="s">
        <v>301</v>
      </c>
      <c r="E21" s="154" t="s">
        <v>302</v>
      </c>
      <c r="F21" s="155" t="s">
        <v>303</v>
      </c>
      <c r="G21" s="50"/>
      <c r="H21" s="95">
        <v>8.01</v>
      </c>
    </row>
    <row r="22" spans="1:8" ht="15" customHeight="1">
      <c r="A22" s="3">
        <v>6</v>
      </c>
      <c r="B22" s="159">
        <v>32</v>
      </c>
      <c r="C22" s="160" t="s">
        <v>181</v>
      </c>
      <c r="D22" s="161" t="s">
        <v>182</v>
      </c>
      <c r="E22" s="162" t="s">
        <v>183</v>
      </c>
      <c r="F22" s="163" t="s">
        <v>30</v>
      </c>
      <c r="G22" s="51"/>
      <c r="H22" s="95">
        <v>8.16</v>
      </c>
    </row>
    <row r="23" spans="3:4" ht="15.75" thickBot="1">
      <c r="C23" s="90">
        <v>3</v>
      </c>
      <c r="D23" s="90" t="s">
        <v>38</v>
      </c>
    </row>
    <row r="24" spans="1:8" s="2" customFormat="1" ht="12.75" customHeight="1">
      <c r="A24" s="213" t="s">
        <v>39</v>
      </c>
      <c r="B24" s="215" t="s">
        <v>34</v>
      </c>
      <c r="C24" s="211" t="s">
        <v>2</v>
      </c>
      <c r="D24" s="228" t="s">
        <v>3</v>
      </c>
      <c r="E24" s="226" t="s">
        <v>11</v>
      </c>
      <c r="F24" s="226" t="s">
        <v>4</v>
      </c>
      <c r="G24" s="219" t="s">
        <v>40</v>
      </c>
      <c r="H24" s="230" t="s">
        <v>9</v>
      </c>
    </row>
    <row r="25" spans="1:8" s="4" customFormat="1" ht="13.5" customHeight="1" thickBot="1">
      <c r="A25" s="214"/>
      <c r="B25" s="216"/>
      <c r="C25" s="212"/>
      <c r="D25" s="229"/>
      <c r="E25" s="227"/>
      <c r="F25" s="227"/>
      <c r="G25" s="220"/>
      <c r="H25" s="231"/>
    </row>
    <row r="26" spans="1:8" ht="15" customHeight="1">
      <c r="A26" s="3">
        <v>1</v>
      </c>
      <c r="B26" s="52"/>
      <c r="C26" s="42"/>
      <c r="D26" s="43"/>
      <c r="E26" s="44"/>
      <c r="F26" s="45"/>
      <c r="G26" s="50"/>
      <c r="H26" s="95"/>
    </row>
    <row r="27" spans="1:8" ht="15" customHeight="1">
      <c r="A27" s="3">
        <v>2</v>
      </c>
      <c r="B27" s="151">
        <v>18</v>
      </c>
      <c r="C27" s="152" t="s">
        <v>65</v>
      </c>
      <c r="D27" s="153" t="s">
        <v>177</v>
      </c>
      <c r="E27" s="154" t="s">
        <v>178</v>
      </c>
      <c r="F27" s="155" t="s">
        <v>504</v>
      </c>
      <c r="G27" s="50"/>
      <c r="H27" s="95">
        <v>9.61</v>
      </c>
    </row>
    <row r="28" spans="1:8" ht="15" customHeight="1">
      <c r="A28" s="3">
        <v>3</v>
      </c>
      <c r="B28" s="151">
        <v>27</v>
      </c>
      <c r="C28" s="152" t="s">
        <v>121</v>
      </c>
      <c r="D28" s="153" t="s">
        <v>361</v>
      </c>
      <c r="E28" s="154">
        <v>37759</v>
      </c>
      <c r="F28" s="158" t="s">
        <v>362</v>
      </c>
      <c r="G28" s="51"/>
      <c r="H28" s="95">
        <v>8.39</v>
      </c>
    </row>
    <row r="29" spans="1:8" ht="15" customHeight="1">
      <c r="A29" s="3">
        <v>4</v>
      </c>
      <c r="B29" s="151">
        <v>26</v>
      </c>
      <c r="C29" s="152" t="s">
        <v>167</v>
      </c>
      <c r="D29" s="153" t="s">
        <v>165</v>
      </c>
      <c r="E29" s="154">
        <v>37645</v>
      </c>
      <c r="F29" s="155" t="s">
        <v>28</v>
      </c>
      <c r="G29" s="50"/>
      <c r="H29" s="95">
        <v>7.85</v>
      </c>
    </row>
    <row r="30" spans="1:8" ht="15" customHeight="1">
      <c r="A30" s="3">
        <v>5</v>
      </c>
      <c r="B30" s="151">
        <v>13</v>
      </c>
      <c r="C30" s="152" t="s">
        <v>230</v>
      </c>
      <c r="D30" s="153" t="s">
        <v>266</v>
      </c>
      <c r="E30" s="154">
        <v>37637</v>
      </c>
      <c r="F30" s="155" t="s">
        <v>25</v>
      </c>
      <c r="G30" s="50"/>
      <c r="H30" s="95">
        <v>10.19</v>
      </c>
    </row>
    <row r="31" spans="1:8" ht="15" customHeight="1">
      <c r="A31" s="3">
        <v>6</v>
      </c>
      <c r="B31" s="53"/>
      <c r="C31" s="46"/>
      <c r="D31" s="47"/>
      <c r="E31" s="48"/>
      <c r="F31" s="49"/>
      <c r="G31" s="51"/>
      <c r="H31" s="95"/>
    </row>
  </sheetData>
  <sheetProtection/>
  <mergeCells count="24">
    <mergeCell ref="A24:A25"/>
    <mergeCell ref="B24:B25"/>
    <mergeCell ref="C24:C25"/>
    <mergeCell ref="D24:D25"/>
    <mergeCell ref="E24:E25"/>
    <mergeCell ref="F24:F25"/>
    <mergeCell ref="G6:G7"/>
    <mergeCell ref="G15:G16"/>
    <mergeCell ref="H15:H16"/>
    <mergeCell ref="H6:H7"/>
    <mergeCell ref="G24:G25"/>
    <mergeCell ref="H24:H25"/>
    <mergeCell ref="D15:D16"/>
    <mergeCell ref="E15:E16"/>
    <mergeCell ref="F15:F16"/>
    <mergeCell ref="D6:D7"/>
    <mergeCell ref="E6:E7"/>
    <mergeCell ref="F6:F7"/>
    <mergeCell ref="A6:A7"/>
    <mergeCell ref="B6:B7"/>
    <mergeCell ref="C6:C7"/>
    <mergeCell ref="A15:A16"/>
    <mergeCell ref="B15:B16"/>
    <mergeCell ref="C15:C16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5" sqref="A5"/>
    </sheetView>
  </sheetViews>
  <sheetFormatPr defaultColWidth="9.140625" defaultRowHeight="15"/>
  <cols>
    <col min="1" max="2" width="5.57421875" style="79" customWidth="1"/>
    <col min="3" max="3" width="10.28125" style="79" customWidth="1"/>
    <col min="4" max="4" width="14.421875" style="79" customWidth="1"/>
    <col min="5" max="5" width="10.421875" style="79" customWidth="1"/>
    <col min="6" max="6" width="16.140625" style="79" bestFit="1" customWidth="1"/>
    <col min="7" max="7" width="22.57421875" style="79" bestFit="1" customWidth="1"/>
    <col min="8" max="8" width="9.140625" style="93" customWidth="1"/>
    <col min="9" max="16384" width="9.140625" style="79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4" s="75" customFormat="1" ht="12" customHeight="1">
      <c r="A3" s="70"/>
      <c r="B3" s="70"/>
      <c r="C3" s="70"/>
      <c r="D3" s="70"/>
      <c r="E3" s="71"/>
      <c r="F3" s="7"/>
      <c r="G3" s="73"/>
      <c r="H3" s="73"/>
      <c r="I3" s="74"/>
      <c r="J3" s="74"/>
      <c r="K3" s="74"/>
      <c r="L3" s="74"/>
      <c r="M3" s="18"/>
      <c r="N3" s="19"/>
    </row>
    <row r="4" spans="4:14" s="76" customFormat="1" ht="15">
      <c r="D4" s="5" t="s">
        <v>14</v>
      </c>
      <c r="E4" s="5"/>
      <c r="F4" s="6" t="s">
        <v>15</v>
      </c>
      <c r="G4" s="77"/>
      <c r="H4" s="34" t="s">
        <v>12</v>
      </c>
      <c r="I4" s="78"/>
      <c r="J4" s="78"/>
      <c r="K4" s="78"/>
      <c r="L4" s="78"/>
      <c r="M4" s="26"/>
      <c r="N4" s="8"/>
    </row>
    <row r="5" spans="3:4" ht="15.75" thickBot="1">
      <c r="C5" s="90">
        <v>1</v>
      </c>
      <c r="D5" s="90" t="s">
        <v>38</v>
      </c>
    </row>
    <row r="6" spans="1:8" s="80" customFormat="1" ht="15" customHeight="1">
      <c r="A6" s="234" t="s">
        <v>37</v>
      </c>
      <c r="B6" s="236" t="s">
        <v>34</v>
      </c>
      <c r="C6" s="238" t="s">
        <v>2</v>
      </c>
      <c r="D6" s="240" t="s">
        <v>3</v>
      </c>
      <c r="E6" s="232" t="s">
        <v>11</v>
      </c>
      <c r="F6" s="232" t="s">
        <v>4</v>
      </c>
      <c r="G6" s="245" t="s">
        <v>40</v>
      </c>
      <c r="H6" s="230" t="s">
        <v>9</v>
      </c>
    </row>
    <row r="7" spans="1:8" s="81" customFormat="1" ht="15" customHeight="1" thickBot="1">
      <c r="A7" s="235"/>
      <c r="B7" s="237"/>
      <c r="C7" s="239"/>
      <c r="D7" s="241"/>
      <c r="E7" s="233"/>
      <c r="F7" s="233"/>
      <c r="G7" s="246"/>
      <c r="H7" s="231"/>
    </row>
    <row r="8" spans="1:8" ht="15" customHeight="1">
      <c r="A8" s="3">
        <v>1</v>
      </c>
      <c r="B8" s="159">
        <v>19</v>
      </c>
      <c r="C8" s="160" t="s">
        <v>62</v>
      </c>
      <c r="D8" s="161" t="s">
        <v>208</v>
      </c>
      <c r="E8" s="162">
        <v>38000</v>
      </c>
      <c r="F8" s="163" t="s">
        <v>36</v>
      </c>
      <c r="G8" s="165" t="s">
        <v>209</v>
      </c>
      <c r="H8" s="96" t="s">
        <v>539</v>
      </c>
    </row>
    <row r="9" spans="1:8" ht="15" customHeight="1">
      <c r="A9" s="3">
        <v>2</v>
      </c>
      <c r="B9" s="159">
        <v>20</v>
      </c>
      <c r="C9" s="160" t="s">
        <v>296</v>
      </c>
      <c r="D9" s="161" t="s">
        <v>185</v>
      </c>
      <c r="E9" s="162">
        <v>38282</v>
      </c>
      <c r="F9" s="163" t="s">
        <v>36</v>
      </c>
      <c r="G9" s="165" t="s">
        <v>209</v>
      </c>
      <c r="H9" s="96" t="s">
        <v>540</v>
      </c>
    </row>
    <row r="10" spans="1:8" ht="15" customHeight="1">
      <c r="A10" s="3">
        <v>3</v>
      </c>
      <c r="B10" s="151">
        <v>11</v>
      </c>
      <c r="C10" s="152" t="s">
        <v>66</v>
      </c>
      <c r="D10" s="153" t="s">
        <v>257</v>
      </c>
      <c r="E10" s="154">
        <v>38132</v>
      </c>
      <c r="F10" s="155" t="s">
        <v>25</v>
      </c>
      <c r="G10" s="157" t="s">
        <v>258</v>
      </c>
      <c r="H10" s="96" t="s">
        <v>541</v>
      </c>
    </row>
    <row r="11" spans="1:8" ht="15" customHeight="1">
      <c r="A11" s="3">
        <v>4</v>
      </c>
      <c r="B11" s="151">
        <v>18</v>
      </c>
      <c r="C11" s="152" t="s">
        <v>65</v>
      </c>
      <c r="D11" s="153" t="s">
        <v>177</v>
      </c>
      <c r="E11" s="154" t="s">
        <v>178</v>
      </c>
      <c r="F11" s="155" t="s">
        <v>504</v>
      </c>
      <c r="G11" s="157" t="s">
        <v>90</v>
      </c>
      <c r="H11" s="96" t="s">
        <v>542</v>
      </c>
    </row>
    <row r="12" spans="1:8" ht="15" customHeight="1">
      <c r="A12" s="3">
        <v>5</v>
      </c>
      <c r="B12" s="151">
        <v>29</v>
      </c>
      <c r="C12" s="152" t="s">
        <v>372</v>
      </c>
      <c r="D12" s="153" t="s">
        <v>373</v>
      </c>
      <c r="E12" s="154" t="s">
        <v>374</v>
      </c>
      <c r="F12" s="155" t="s">
        <v>29</v>
      </c>
      <c r="G12" s="157" t="s">
        <v>369</v>
      </c>
      <c r="H12" s="96" t="s">
        <v>543</v>
      </c>
    </row>
    <row r="13" spans="1:8" ht="15" customHeight="1">
      <c r="A13" s="3">
        <v>6</v>
      </c>
      <c r="B13" s="151">
        <v>16</v>
      </c>
      <c r="C13" s="152" t="s">
        <v>286</v>
      </c>
      <c r="D13" s="153" t="s">
        <v>287</v>
      </c>
      <c r="E13" s="154" t="s">
        <v>288</v>
      </c>
      <c r="F13" s="155" t="s">
        <v>504</v>
      </c>
      <c r="G13" s="157" t="s">
        <v>151</v>
      </c>
      <c r="H13" s="96" t="s">
        <v>544</v>
      </c>
    </row>
    <row r="14" spans="1:8" ht="15" customHeight="1">
      <c r="A14" s="3">
        <v>7</v>
      </c>
      <c r="B14" s="151">
        <v>13</v>
      </c>
      <c r="C14" s="152" t="s">
        <v>230</v>
      </c>
      <c r="D14" s="153" t="s">
        <v>266</v>
      </c>
      <c r="E14" s="154">
        <v>37637</v>
      </c>
      <c r="F14" s="155" t="s">
        <v>25</v>
      </c>
      <c r="G14" s="157" t="s">
        <v>173</v>
      </c>
      <c r="H14" s="96" t="s">
        <v>545</v>
      </c>
    </row>
    <row r="15" spans="3:4" ht="15" customHeight="1" thickBot="1">
      <c r="C15" s="90">
        <v>2</v>
      </c>
      <c r="D15" s="90" t="s">
        <v>38</v>
      </c>
    </row>
    <row r="16" spans="1:8" s="80" customFormat="1" ht="15" customHeight="1">
      <c r="A16" s="234" t="s">
        <v>37</v>
      </c>
      <c r="B16" s="236" t="s">
        <v>34</v>
      </c>
      <c r="C16" s="238" t="s">
        <v>2</v>
      </c>
      <c r="D16" s="240" t="s">
        <v>3</v>
      </c>
      <c r="E16" s="232" t="s">
        <v>11</v>
      </c>
      <c r="F16" s="232" t="s">
        <v>4</v>
      </c>
      <c r="G16" s="245" t="s">
        <v>40</v>
      </c>
      <c r="H16" s="230" t="s">
        <v>9</v>
      </c>
    </row>
    <row r="17" spans="1:8" s="81" customFormat="1" ht="15" customHeight="1" thickBot="1">
      <c r="A17" s="235"/>
      <c r="B17" s="237"/>
      <c r="C17" s="239"/>
      <c r="D17" s="241"/>
      <c r="E17" s="233"/>
      <c r="F17" s="233"/>
      <c r="G17" s="246"/>
      <c r="H17" s="231"/>
    </row>
    <row r="18" spans="1:8" ht="15" customHeight="1">
      <c r="A18" s="3">
        <v>1</v>
      </c>
      <c r="B18" s="151">
        <v>26</v>
      </c>
      <c r="C18" s="152" t="s">
        <v>167</v>
      </c>
      <c r="D18" s="153" t="s">
        <v>165</v>
      </c>
      <c r="E18" s="154">
        <v>37645</v>
      </c>
      <c r="F18" s="155" t="s">
        <v>28</v>
      </c>
      <c r="G18" s="157" t="s">
        <v>174</v>
      </c>
      <c r="H18" s="96" t="s">
        <v>546</v>
      </c>
    </row>
    <row r="19" spans="1:8" ht="15" customHeight="1">
      <c r="A19" s="3">
        <v>2</v>
      </c>
      <c r="B19" s="151">
        <v>21</v>
      </c>
      <c r="C19" s="152" t="s">
        <v>166</v>
      </c>
      <c r="D19" s="153" t="s">
        <v>301</v>
      </c>
      <c r="E19" s="154" t="s">
        <v>302</v>
      </c>
      <c r="F19" s="155" t="s">
        <v>303</v>
      </c>
      <c r="G19" s="157" t="s">
        <v>311</v>
      </c>
      <c r="H19" s="96" t="s">
        <v>547</v>
      </c>
    </row>
    <row r="20" spans="1:8" ht="15" customHeight="1">
      <c r="A20" s="3">
        <v>3</v>
      </c>
      <c r="B20" s="159">
        <v>32</v>
      </c>
      <c r="C20" s="160" t="s">
        <v>181</v>
      </c>
      <c r="D20" s="161" t="s">
        <v>182</v>
      </c>
      <c r="E20" s="162" t="s">
        <v>183</v>
      </c>
      <c r="F20" s="163" t="s">
        <v>30</v>
      </c>
      <c r="G20" s="165" t="s">
        <v>155</v>
      </c>
      <c r="H20" s="96" t="s">
        <v>548</v>
      </c>
    </row>
    <row r="21" spans="1:8" ht="15" customHeight="1">
      <c r="A21" s="3">
        <v>4</v>
      </c>
      <c r="B21" s="151">
        <v>25</v>
      </c>
      <c r="C21" s="152" t="s">
        <v>179</v>
      </c>
      <c r="D21" s="153" t="s">
        <v>180</v>
      </c>
      <c r="E21" s="154">
        <v>37958</v>
      </c>
      <c r="F21" s="155" t="s">
        <v>28</v>
      </c>
      <c r="G21" s="157" t="s">
        <v>174</v>
      </c>
      <c r="H21" s="96" t="s">
        <v>549</v>
      </c>
    </row>
    <row r="22" spans="1:8" ht="15" customHeight="1">
      <c r="A22" s="3">
        <v>5</v>
      </c>
      <c r="B22" s="159">
        <v>33</v>
      </c>
      <c r="C22" s="160" t="s">
        <v>181</v>
      </c>
      <c r="D22" s="161" t="s">
        <v>441</v>
      </c>
      <c r="E22" s="162" t="s">
        <v>442</v>
      </c>
      <c r="F22" s="163" t="s">
        <v>30</v>
      </c>
      <c r="G22" s="165" t="s">
        <v>443</v>
      </c>
      <c r="H22" s="96" t="s">
        <v>550</v>
      </c>
    </row>
    <row r="23" spans="1:8" ht="15" customHeight="1">
      <c r="A23" s="3">
        <v>6</v>
      </c>
      <c r="B23" s="151">
        <v>27</v>
      </c>
      <c r="C23" s="152" t="s">
        <v>121</v>
      </c>
      <c r="D23" s="153" t="s">
        <v>361</v>
      </c>
      <c r="E23" s="154">
        <v>37759</v>
      </c>
      <c r="F23" s="158" t="s">
        <v>362</v>
      </c>
      <c r="G23" s="157" t="s">
        <v>363</v>
      </c>
      <c r="H23" s="96" t="s">
        <v>551</v>
      </c>
    </row>
    <row r="24" spans="1:8" ht="15" customHeight="1">
      <c r="A24" s="3">
        <v>7</v>
      </c>
      <c r="B24" s="151">
        <v>41</v>
      </c>
      <c r="C24" s="152" t="s">
        <v>479</v>
      </c>
      <c r="D24" s="153" t="s">
        <v>480</v>
      </c>
      <c r="E24" s="154" t="s">
        <v>481</v>
      </c>
      <c r="F24" s="155" t="s">
        <v>32</v>
      </c>
      <c r="G24" s="157" t="s">
        <v>157</v>
      </c>
      <c r="H24" s="96" t="s">
        <v>552</v>
      </c>
    </row>
  </sheetData>
  <sheetProtection/>
  <mergeCells count="16">
    <mergeCell ref="H16:H17"/>
    <mergeCell ref="A6:A7"/>
    <mergeCell ref="B6:B7"/>
    <mergeCell ref="C6:C7"/>
    <mergeCell ref="D6:D7"/>
    <mergeCell ref="E6:E7"/>
    <mergeCell ref="F6:F7"/>
    <mergeCell ref="G6:G7"/>
    <mergeCell ref="H6:H7"/>
    <mergeCell ref="A16:A17"/>
    <mergeCell ref="B16:B17"/>
    <mergeCell ref="C16:C17"/>
    <mergeCell ref="D16:D17"/>
    <mergeCell ref="E16:E17"/>
    <mergeCell ref="F16:F17"/>
    <mergeCell ref="G16:G1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O2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3.00390625" style="1" customWidth="1"/>
    <col min="4" max="4" width="13.7109375" style="1" customWidth="1"/>
    <col min="5" max="5" width="10.421875" style="1" customWidth="1"/>
    <col min="6" max="6" width="11.57421875" style="1" bestFit="1" customWidth="1"/>
    <col min="7" max="7" width="22.57421875" style="1" bestFit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</row>
    <row r="4" spans="4:15" s="21" customFormat="1" ht="15">
      <c r="D4" s="22" t="s">
        <v>13</v>
      </c>
      <c r="E4" s="5"/>
      <c r="F4" s="23"/>
      <c r="G4" s="24"/>
      <c r="H4" s="221" t="s">
        <v>16</v>
      </c>
      <c r="I4" s="221"/>
      <c r="J4" s="221"/>
      <c r="K4" s="221"/>
      <c r="L4" s="221"/>
      <c r="M4" s="221"/>
      <c r="N4" s="5"/>
      <c r="O4" s="5"/>
    </row>
    <row r="5" ht="13.5" thickBot="1"/>
    <row r="6" spans="1:15" s="2" customFormat="1" ht="15" customHeight="1">
      <c r="A6" s="213" t="s">
        <v>1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22" t="s">
        <v>6</v>
      </c>
      <c r="I6" s="223"/>
      <c r="J6" s="222" t="s">
        <v>18</v>
      </c>
      <c r="K6" s="223"/>
      <c r="L6" s="222" t="s">
        <v>19</v>
      </c>
      <c r="M6" s="223"/>
      <c r="N6" s="224" t="s">
        <v>10</v>
      </c>
      <c r="O6" s="217" t="s">
        <v>8</v>
      </c>
    </row>
    <row r="7" spans="1:15" s="4" customFormat="1" ht="15" customHeight="1" thickBot="1">
      <c r="A7" s="214"/>
      <c r="B7" s="216"/>
      <c r="C7" s="212"/>
      <c r="D7" s="229"/>
      <c r="E7" s="227"/>
      <c r="F7" s="227"/>
      <c r="G7" s="220"/>
      <c r="H7" s="32" t="s">
        <v>33</v>
      </c>
      <c r="I7" s="32" t="s">
        <v>8</v>
      </c>
      <c r="J7" s="32" t="s">
        <v>33</v>
      </c>
      <c r="K7" s="32" t="s">
        <v>8</v>
      </c>
      <c r="L7" s="32" t="s">
        <v>33</v>
      </c>
      <c r="M7" s="32" t="s">
        <v>8</v>
      </c>
      <c r="N7" s="225"/>
      <c r="O7" s="218"/>
    </row>
    <row r="8" spans="1:15" ht="15" customHeight="1">
      <c r="A8" s="3">
        <v>1</v>
      </c>
      <c r="B8" s="52"/>
      <c r="C8" s="185" t="s">
        <v>108</v>
      </c>
      <c r="D8" s="186" t="s">
        <v>109</v>
      </c>
      <c r="E8" s="187" t="s">
        <v>314</v>
      </c>
      <c r="F8" s="188" t="s">
        <v>26</v>
      </c>
      <c r="G8" s="189" t="s">
        <v>99</v>
      </c>
      <c r="H8" s="66">
        <v>7.94</v>
      </c>
      <c r="I8" s="3">
        <f aca="true" t="shared" si="0" ref="I8:I23">IF(ISBLANK(H8),"",TRUNC(17.22*(H8-15.4)^2))</f>
        <v>958</v>
      </c>
      <c r="J8" s="65">
        <v>1.25</v>
      </c>
      <c r="K8" s="3">
        <f aca="true" t="shared" si="1" ref="K8:K23">IF(ISBLANK(J8),"",TRUNC(41.34*(J8+10.248)^2)-5000)</f>
        <v>465</v>
      </c>
      <c r="L8" s="33">
        <v>5.46</v>
      </c>
      <c r="M8" s="3">
        <f aca="true" t="shared" si="2" ref="M8:M22">IF(ISBLANK(L8),"",TRUNC(1.9265*(L8+49.75)^2)-5000)</f>
        <v>872</v>
      </c>
      <c r="N8" s="175">
        <f aca="true" t="shared" si="3" ref="N8:N22">SUM(I8:M8)-J8-L8</f>
        <v>2295</v>
      </c>
      <c r="O8" s="190">
        <v>18</v>
      </c>
    </row>
    <row r="9" spans="1:15" ht="15" customHeight="1">
      <c r="A9" s="3">
        <v>2</v>
      </c>
      <c r="B9" s="52"/>
      <c r="C9" s="185" t="s">
        <v>107</v>
      </c>
      <c r="D9" s="186" t="s">
        <v>136</v>
      </c>
      <c r="E9" s="187">
        <v>37822</v>
      </c>
      <c r="F9" s="188" t="s">
        <v>28</v>
      </c>
      <c r="G9" s="189" t="s">
        <v>367</v>
      </c>
      <c r="H9" s="66">
        <v>8.28</v>
      </c>
      <c r="I9" s="3">
        <f t="shared" si="0"/>
        <v>872</v>
      </c>
      <c r="J9" s="65">
        <v>1.4</v>
      </c>
      <c r="K9" s="3">
        <f t="shared" si="1"/>
        <v>608</v>
      </c>
      <c r="L9" s="33">
        <v>5.19</v>
      </c>
      <c r="M9" s="3">
        <f t="shared" si="2"/>
        <v>814</v>
      </c>
      <c r="N9" s="175">
        <f t="shared" si="3"/>
        <v>2294</v>
      </c>
      <c r="O9" s="190">
        <v>16</v>
      </c>
    </row>
    <row r="10" spans="1:15" ht="15" customHeight="1">
      <c r="A10" s="3">
        <v>3</v>
      </c>
      <c r="B10" s="52"/>
      <c r="C10" s="185" t="s">
        <v>70</v>
      </c>
      <c r="D10" s="186" t="s">
        <v>488</v>
      </c>
      <c r="E10" s="187" t="s">
        <v>489</v>
      </c>
      <c r="F10" s="188" t="s">
        <v>32</v>
      </c>
      <c r="G10" s="189" t="s">
        <v>158</v>
      </c>
      <c r="H10" s="66">
        <v>8.55</v>
      </c>
      <c r="I10" s="3">
        <f t="shared" si="0"/>
        <v>808</v>
      </c>
      <c r="J10" s="65">
        <v>1.35</v>
      </c>
      <c r="K10" s="3">
        <f t="shared" si="1"/>
        <v>560</v>
      </c>
      <c r="L10" s="33">
        <v>4.84</v>
      </c>
      <c r="M10" s="3">
        <f t="shared" si="2"/>
        <v>741</v>
      </c>
      <c r="N10" s="175">
        <f t="shared" si="3"/>
        <v>2108.9999999999995</v>
      </c>
      <c r="O10" s="190">
        <v>14</v>
      </c>
    </row>
    <row r="11" spans="1:15" ht="15" customHeight="1">
      <c r="A11" s="3">
        <v>4</v>
      </c>
      <c r="B11" s="52"/>
      <c r="C11" s="185" t="s">
        <v>105</v>
      </c>
      <c r="D11" s="186" t="s">
        <v>346</v>
      </c>
      <c r="E11" s="187">
        <v>37843</v>
      </c>
      <c r="F11" s="188" t="s">
        <v>79</v>
      </c>
      <c r="G11" s="189" t="s">
        <v>347</v>
      </c>
      <c r="H11" s="66">
        <v>8.8</v>
      </c>
      <c r="I11" s="3">
        <f t="shared" si="0"/>
        <v>750</v>
      </c>
      <c r="J11" s="65">
        <v>1.52</v>
      </c>
      <c r="K11" s="3">
        <f t="shared" si="1"/>
        <v>725</v>
      </c>
      <c r="L11" s="33">
        <v>4.28</v>
      </c>
      <c r="M11" s="3">
        <f t="shared" si="2"/>
        <v>623</v>
      </c>
      <c r="N11" s="175">
        <f t="shared" si="3"/>
        <v>2098</v>
      </c>
      <c r="O11" s="190">
        <v>13</v>
      </c>
    </row>
    <row r="12" spans="1:15" ht="15" customHeight="1">
      <c r="A12" s="3">
        <v>5</v>
      </c>
      <c r="B12" s="52"/>
      <c r="C12" s="178" t="s">
        <v>227</v>
      </c>
      <c r="D12" s="179" t="s">
        <v>228</v>
      </c>
      <c r="E12" s="180" t="s">
        <v>229</v>
      </c>
      <c r="F12" s="181" t="s">
        <v>30</v>
      </c>
      <c r="G12" s="182" t="s">
        <v>226</v>
      </c>
      <c r="H12" s="66">
        <v>8.91</v>
      </c>
      <c r="I12" s="3">
        <f t="shared" si="0"/>
        <v>725</v>
      </c>
      <c r="J12" s="65">
        <v>1.49</v>
      </c>
      <c r="K12" s="3">
        <f t="shared" si="1"/>
        <v>695</v>
      </c>
      <c r="L12" s="33">
        <v>4.52</v>
      </c>
      <c r="M12" s="3">
        <f t="shared" si="2"/>
        <v>673</v>
      </c>
      <c r="N12" s="175">
        <f t="shared" si="3"/>
        <v>2093.0000000000005</v>
      </c>
      <c r="O12" s="190">
        <v>12</v>
      </c>
    </row>
    <row r="13" spans="1:15" ht="15" customHeight="1">
      <c r="A13" s="3">
        <v>6</v>
      </c>
      <c r="B13" s="52"/>
      <c r="C13" s="185" t="s">
        <v>428</v>
      </c>
      <c r="D13" s="186" t="s">
        <v>484</v>
      </c>
      <c r="E13" s="187" t="s">
        <v>485</v>
      </c>
      <c r="F13" s="188" t="s">
        <v>32</v>
      </c>
      <c r="G13" s="189" t="s">
        <v>176</v>
      </c>
      <c r="H13" s="66">
        <v>8.85</v>
      </c>
      <c r="I13" s="3">
        <f t="shared" si="0"/>
        <v>738</v>
      </c>
      <c r="J13" s="65">
        <v>1.4</v>
      </c>
      <c r="K13" s="3">
        <f t="shared" si="1"/>
        <v>608</v>
      </c>
      <c r="L13" s="33">
        <v>4.02</v>
      </c>
      <c r="M13" s="3">
        <f t="shared" si="2"/>
        <v>569</v>
      </c>
      <c r="N13" s="175">
        <f t="shared" si="3"/>
        <v>1915</v>
      </c>
      <c r="O13" s="190">
        <v>11</v>
      </c>
    </row>
    <row r="14" spans="1:15" ht="15" customHeight="1">
      <c r="A14" s="3">
        <v>7</v>
      </c>
      <c r="B14" s="52"/>
      <c r="C14" s="185" t="s">
        <v>71</v>
      </c>
      <c r="D14" s="186" t="s">
        <v>332</v>
      </c>
      <c r="E14" s="187" t="s">
        <v>144</v>
      </c>
      <c r="F14" s="188" t="s">
        <v>26</v>
      </c>
      <c r="G14" s="189" t="s">
        <v>203</v>
      </c>
      <c r="H14" s="66">
        <v>8.98</v>
      </c>
      <c r="I14" s="3">
        <f t="shared" si="0"/>
        <v>709</v>
      </c>
      <c r="J14" s="65">
        <v>1.3</v>
      </c>
      <c r="K14" s="3">
        <f t="shared" si="1"/>
        <v>512</v>
      </c>
      <c r="L14" s="33">
        <v>4.59</v>
      </c>
      <c r="M14" s="3">
        <f t="shared" si="2"/>
        <v>688</v>
      </c>
      <c r="N14" s="175">
        <f t="shared" si="3"/>
        <v>1909</v>
      </c>
      <c r="O14" s="190">
        <v>10</v>
      </c>
    </row>
    <row r="15" spans="1:15" ht="15" customHeight="1">
      <c r="A15" s="3">
        <v>8</v>
      </c>
      <c r="B15" s="52"/>
      <c r="C15" s="178" t="s">
        <v>201</v>
      </c>
      <c r="D15" s="179" t="s">
        <v>422</v>
      </c>
      <c r="E15" s="180" t="s">
        <v>423</v>
      </c>
      <c r="F15" s="181" t="s">
        <v>30</v>
      </c>
      <c r="G15" s="182" t="s">
        <v>101</v>
      </c>
      <c r="H15" s="66">
        <v>9.18</v>
      </c>
      <c r="I15" s="3">
        <f t="shared" si="0"/>
        <v>666</v>
      </c>
      <c r="J15" s="65">
        <v>1.4</v>
      </c>
      <c r="K15" s="3">
        <f t="shared" si="1"/>
        <v>608</v>
      </c>
      <c r="L15" s="33">
        <v>4.3</v>
      </c>
      <c r="M15" s="3">
        <f t="shared" si="2"/>
        <v>628</v>
      </c>
      <c r="N15" s="175">
        <f t="shared" si="3"/>
        <v>1902</v>
      </c>
      <c r="O15" s="190">
        <v>9</v>
      </c>
    </row>
    <row r="16" spans="1:15" ht="15" customHeight="1">
      <c r="A16" s="3">
        <v>9</v>
      </c>
      <c r="B16" s="52"/>
      <c r="C16" s="185" t="s">
        <v>212</v>
      </c>
      <c r="D16" s="186" t="s">
        <v>348</v>
      </c>
      <c r="E16" s="187">
        <v>38561</v>
      </c>
      <c r="F16" s="188" t="s">
        <v>79</v>
      </c>
      <c r="G16" s="189" t="s">
        <v>347</v>
      </c>
      <c r="H16" s="66">
        <v>8.92</v>
      </c>
      <c r="I16" s="3">
        <f t="shared" si="0"/>
        <v>723</v>
      </c>
      <c r="J16" s="65">
        <v>1.35</v>
      </c>
      <c r="K16" s="3">
        <f t="shared" si="1"/>
        <v>560</v>
      </c>
      <c r="L16" s="33">
        <v>4.24</v>
      </c>
      <c r="M16" s="3">
        <f t="shared" si="2"/>
        <v>615</v>
      </c>
      <c r="N16" s="175">
        <f t="shared" si="3"/>
        <v>1898</v>
      </c>
      <c r="O16" s="190" t="s">
        <v>97</v>
      </c>
    </row>
    <row r="17" spans="1:15" ht="15" customHeight="1">
      <c r="A17" s="3">
        <v>10</v>
      </c>
      <c r="B17" s="52"/>
      <c r="C17" s="185" t="s">
        <v>377</v>
      </c>
      <c r="D17" s="186" t="s">
        <v>378</v>
      </c>
      <c r="E17" s="187" t="s">
        <v>379</v>
      </c>
      <c r="F17" s="188" t="s">
        <v>29</v>
      </c>
      <c r="G17" s="189" t="s">
        <v>369</v>
      </c>
      <c r="H17" s="66">
        <v>9.02</v>
      </c>
      <c r="I17" s="3">
        <f t="shared" si="0"/>
        <v>700</v>
      </c>
      <c r="J17" s="65">
        <v>1.4</v>
      </c>
      <c r="K17" s="3">
        <f t="shared" si="1"/>
        <v>608</v>
      </c>
      <c r="L17" s="33">
        <v>4.07</v>
      </c>
      <c r="M17" s="3">
        <f t="shared" si="2"/>
        <v>580</v>
      </c>
      <c r="N17" s="175">
        <f t="shared" si="3"/>
        <v>1888</v>
      </c>
      <c r="O17" s="190">
        <v>8</v>
      </c>
    </row>
    <row r="18" spans="1:15" ht="15" customHeight="1">
      <c r="A18" s="3">
        <v>11</v>
      </c>
      <c r="B18" s="52"/>
      <c r="C18" s="185" t="s">
        <v>111</v>
      </c>
      <c r="D18" s="186" t="s">
        <v>112</v>
      </c>
      <c r="E18" s="187">
        <v>37960</v>
      </c>
      <c r="F18" s="188" t="s">
        <v>79</v>
      </c>
      <c r="G18" s="189" t="s">
        <v>92</v>
      </c>
      <c r="H18" s="66">
        <v>9.26</v>
      </c>
      <c r="I18" s="3">
        <f t="shared" si="0"/>
        <v>649</v>
      </c>
      <c r="J18" s="65">
        <v>1.46</v>
      </c>
      <c r="K18" s="3">
        <f t="shared" si="1"/>
        <v>666</v>
      </c>
      <c r="L18" s="33">
        <v>4</v>
      </c>
      <c r="M18" s="3">
        <f t="shared" si="2"/>
        <v>565</v>
      </c>
      <c r="N18" s="175">
        <f t="shared" si="3"/>
        <v>1880</v>
      </c>
      <c r="O18" s="190">
        <v>7</v>
      </c>
    </row>
    <row r="19" spans="1:15" ht="15" customHeight="1">
      <c r="A19" s="3">
        <v>12</v>
      </c>
      <c r="B19" s="53"/>
      <c r="C19" s="185" t="s">
        <v>329</v>
      </c>
      <c r="D19" s="186" t="s">
        <v>330</v>
      </c>
      <c r="E19" s="187" t="s">
        <v>331</v>
      </c>
      <c r="F19" s="188" t="s">
        <v>26</v>
      </c>
      <c r="G19" s="189" t="s">
        <v>100</v>
      </c>
      <c r="H19" s="66">
        <v>8.77</v>
      </c>
      <c r="I19" s="3">
        <f t="shared" si="0"/>
        <v>756</v>
      </c>
      <c r="J19" s="65">
        <v>1.3</v>
      </c>
      <c r="K19" s="3">
        <f t="shared" si="1"/>
        <v>512</v>
      </c>
      <c r="L19" s="33">
        <v>4.03</v>
      </c>
      <c r="M19" s="3">
        <f t="shared" si="2"/>
        <v>571</v>
      </c>
      <c r="N19" s="175">
        <f t="shared" si="3"/>
        <v>1839</v>
      </c>
      <c r="O19" s="190">
        <v>6</v>
      </c>
    </row>
    <row r="20" spans="1:15" ht="15" customHeight="1">
      <c r="A20" s="3">
        <v>13</v>
      </c>
      <c r="B20" s="52"/>
      <c r="C20" s="185" t="s">
        <v>340</v>
      </c>
      <c r="D20" s="186" t="s">
        <v>341</v>
      </c>
      <c r="E20" s="187" t="s">
        <v>342</v>
      </c>
      <c r="F20" s="188" t="s">
        <v>52</v>
      </c>
      <c r="G20" s="189" t="s">
        <v>152</v>
      </c>
      <c r="H20" s="66">
        <v>9.07</v>
      </c>
      <c r="I20" s="3">
        <f t="shared" si="0"/>
        <v>689</v>
      </c>
      <c r="J20" s="65">
        <v>1.2</v>
      </c>
      <c r="K20" s="3">
        <f t="shared" si="1"/>
        <v>417</v>
      </c>
      <c r="L20" s="33">
        <v>4.43</v>
      </c>
      <c r="M20" s="3">
        <f t="shared" si="2"/>
        <v>655</v>
      </c>
      <c r="N20" s="175">
        <f t="shared" si="3"/>
        <v>1761</v>
      </c>
      <c r="O20" s="190">
        <v>5</v>
      </c>
    </row>
    <row r="21" spans="1:15" ht="15" customHeight="1">
      <c r="A21" s="3">
        <v>14</v>
      </c>
      <c r="B21" s="52"/>
      <c r="C21" s="178" t="s">
        <v>440</v>
      </c>
      <c r="D21" s="179" t="s">
        <v>438</v>
      </c>
      <c r="E21" s="180" t="s">
        <v>204</v>
      </c>
      <c r="F21" s="181" t="s">
        <v>30</v>
      </c>
      <c r="G21" s="182" t="s">
        <v>439</v>
      </c>
      <c r="H21" s="66">
        <v>9.79</v>
      </c>
      <c r="I21" s="3">
        <f t="shared" si="0"/>
        <v>541</v>
      </c>
      <c r="J21" s="65">
        <v>1.3</v>
      </c>
      <c r="K21" s="3">
        <f t="shared" si="1"/>
        <v>512</v>
      </c>
      <c r="L21" s="33">
        <v>3.9</v>
      </c>
      <c r="M21" s="3">
        <f t="shared" si="2"/>
        <v>545</v>
      </c>
      <c r="N21" s="175">
        <f t="shared" si="3"/>
        <v>1598</v>
      </c>
      <c r="O21" s="184" t="s">
        <v>97</v>
      </c>
    </row>
    <row r="22" spans="1:15" ht="15" customHeight="1">
      <c r="A22" s="3">
        <v>15</v>
      </c>
      <c r="B22" s="52"/>
      <c r="C22" s="185" t="s">
        <v>267</v>
      </c>
      <c r="D22" s="186" t="s">
        <v>268</v>
      </c>
      <c r="E22" s="187">
        <v>38562</v>
      </c>
      <c r="F22" s="188" t="s">
        <v>25</v>
      </c>
      <c r="G22" s="189" t="s">
        <v>98</v>
      </c>
      <c r="H22" s="66">
        <v>10.16</v>
      </c>
      <c r="I22" s="3">
        <f t="shared" si="0"/>
        <v>472</v>
      </c>
      <c r="J22" s="65">
        <v>1.3</v>
      </c>
      <c r="K22" s="3">
        <f t="shared" si="1"/>
        <v>512</v>
      </c>
      <c r="L22" s="33">
        <v>3.37</v>
      </c>
      <c r="M22" s="3">
        <f t="shared" si="2"/>
        <v>436</v>
      </c>
      <c r="N22" s="175">
        <f t="shared" si="3"/>
        <v>1420.0000000000002</v>
      </c>
      <c r="O22" s="190" t="s">
        <v>97</v>
      </c>
    </row>
    <row r="23" spans="1:15" ht="15" customHeight="1">
      <c r="A23" s="3"/>
      <c r="B23" s="52"/>
      <c r="C23" s="185" t="s">
        <v>269</v>
      </c>
      <c r="D23" s="186" t="s">
        <v>270</v>
      </c>
      <c r="E23" s="187">
        <v>38543</v>
      </c>
      <c r="F23" s="188" t="s">
        <v>25</v>
      </c>
      <c r="G23" s="189" t="s">
        <v>98</v>
      </c>
      <c r="H23" s="66">
        <v>10.73</v>
      </c>
      <c r="I23" s="3">
        <f t="shared" si="0"/>
        <v>375</v>
      </c>
      <c r="J23" s="65">
        <v>1.25</v>
      </c>
      <c r="K23" s="3">
        <f t="shared" si="1"/>
        <v>465</v>
      </c>
      <c r="L23" s="33" t="s">
        <v>521</v>
      </c>
      <c r="M23" s="3"/>
      <c r="N23" s="175"/>
      <c r="O23" s="190" t="s">
        <v>97</v>
      </c>
    </row>
    <row r="24" ht="15" customHeight="1"/>
  </sheetData>
  <sheetProtection/>
  <mergeCells count="13">
    <mergeCell ref="H4:M4"/>
    <mergeCell ref="A6:A7"/>
    <mergeCell ref="C6:C7"/>
    <mergeCell ref="D6:D7"/>
    <mergeCell ref="E6:E7"/>
    <mergeCell ref="F6:F7"/>
    <mergeCell ref="G6:G7"/>
    <mergeCell ref="H6:I6"/>
    <mergeCell ref="J6:K6"/>
    <mergeCell ref="L6:M6"/>
    <mergeCell ref="N6:N7"/>
    <mergeCell ref="O6:O7"/>
    <mergeCell ref="B6:B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1.28125" style="1" bestFit="1" customWidth="1"/>
    <col min="4" max="4" width="14.421875" style="1" customWidth="1"/>
    <col min="5" max="5" width="10.421875" style="1" customWidth="1"/>
    <col min="6" max="6" width="11.57421875" style="1" bestFit="1" customWidth="1"/>
    <col min="7" max="7" width="22.57421875" style="1" bestFit="1" customWidth="1"/>
    <col min="8" max="8" width="9.421875" style="93" bestFit="1" customWidth="1"/>
    <col min="9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4" s="20" customFormat="1" ht="12" customHeight="1">
      <c r="A3" s="12"/>
      <c r="B3" s="12"/>
      <c r="C3" s="12"/>
      <c r="D3" s="12"/>
      <c r="E3" s="13"/>
      <c r="F3" s="14"/>
      <c r="G3" s="15"/>
      <c r="H3" s="73"/>
      <c r="I3" s="17"/>
      <c r="J3" s="17"/>
      <c r="K3" s="17"/>
      <c r="L3" s="17"/>
      <c r="M3" s="18"/>
      <c r="N3" s="19"/>
    </row>
    <row r="4" spans="3:14" s="21" customFormat="1" ht="15">
      <c r="C4" s="76"/>
      <c r="D4" s="5" t="s">
        <v>13</v>
      </c>
      <c r="E4" s="5"/>
      <c r="F4" s="6" t="s">
        <v>6</v>
      </c>
      <c r="G4" s="24"/>
      <c r="H4" s="34" t="s">
        <v>16</v>
      </c>
      <c r="I4" s="25"/>
      <c r="J4" s="25"/>
      <c r="K4" s="25"/>
      <c r="L4" s="25"/>
      <c r="M4" s="26"/>
      <c r="N4" s="8"/>
    </row>
    <row r="5" spans="3:8" ht="15.75" thickBot="1">
      <c r="C5" s="90">
        <v>1</v>
      </c>
      <c r="D5" s="90" t="s">
        <v>38</v>
      </c>
      <c r="E5" s="89"/>
      <c r="F5" s="89"/>
      <c r="H5" s="90"/>
    </row>
    <row r="6" spans="1:8" s="2" customFormat="1" ht="15" customHeight="1">
      <c r="A6" s="213" t="s">
        <v>39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30" t="s">
        <v>9</v>
      </c>
    </row>
    <row r="7" spans="1:8" s="4" customFormat="1" ht="15" customHeight="1" thickBot="1">
      <c r="A7" s="214"/>
      <c r="B7" s="216"/>
      <c r="C7" s="212"/>
      <c r="D7" s="229"/>
      <c r="E7" s="227"/>
      <c r="F7" s="227"/>
      <c r="G7" s="220"/>
      <c r="H7" s="231"/>
    </row>
    <row r="8" spans="1:8" ht="15" customHeight="1">
      <c r="A8" s="3">
        <v>1</v>
      </c>
      <c r="B8" s="52"/>
      <c r="C8" s="42"/>
      <c r="D8" s="43"/>
      <c r="E8" s="44"/>
      <c r="F8" s="45"/>
      <c r="G8" s="50"/>
      <c r="H8" s="91"/>
    </row>
    <row r="9" spans="1:8" ht="15" customHeight="1">
      <c r="A9" s="3">
        <v>2</v>
      </c>
      <c r="B9" s="52"/>
      <c r="C9" s="185" t="s">
        <v>267</v>
      </c>
      <c r="D9" s="186" t="s">
        <v>268</v>
      </c>
      <c r="E9" s="187">
        <v>38562</v>
      </c>
      <c r="F9" s="188" t="s">
        <v>25</v>
      </c>
      <c r="G9" s="189" t="s">
        <v>98</v>
      </c>
      <c r="H9" s="91">
        <v>10.16</v>
      </c>
    </row>
    <row r="10" spans="1:8" ht="15" customHeight="1">
      <c r="A10" s="3">
        <v>3</v>
      </c>
      <c r="B10" s="52"/>
      <c r="C10" s="185" t="s">
        <v>212</v>
      </c>
      <c r="D10" s="186" t="s">
        <v>348</v>
      </c>
      <c r="E10" s="187">
        <v>38561</v>
      </c>
      <c r="F10" s="188" t="s">
        <v>79</v>
      </c>
      <c r="G10" s="189" t="s">
        <v>347</v>
      </c>
      <c r="H10" s="91">
        <v>8.92</v>
      </c>
    </row>
    <row r="11" spans="1:8" ht="15" customHeight="1">
      <c r="A11" s="3">
        <v>4</v>
      </c>
      <c r="B11" s="52"/>
      <c r="C11" s="185"/>
      <c r="D11" s="186"/>
      <c r="E11" s="187"/>
      <c r="F11" s="188"/>
      <c r="G11" s="189"/>
      <c r="H11" s="91"/>
    </row>
    <row r="12" spans="1:8" ht="15" customHeight="1">
      <c r="A12" s="3">
        <v>5</v>
      </c>
      <c r="B12" s="53"/>
      <c r="C12" s="185" t="s">
        <v>269</v>
      </c>
      <c r="D12" s="186" t="s">
        <v>270</v>
      </c>
      <c r="E12" s="187">
        <v>38543</v>
      </c>
      <c r="F12" s="188" t="s">
        <v>25</v>
      </c>
      <c r="G12" s="189" t="s">
        <v>98</v>
      </c>
      <c r="H12" s="91">
        <v>10.73</v>
      </c>
    </row>
    <row r="13" spans="1:8" ht="15" customHeight="1">
      <c r="A13" s="3">
        <v>6</v>
      </c>
      <c r="B13" s="52"/>
      <c r="C13" s="178" t="s">
        <v>440</v>
      </c>
      <c r="D13" s="179" t="s">
        <v>438</v>
      </c>
      <c r="E13" s="180" t="s">
        <v>204</v>
      </c>
      <c r="F13" s="181" t="s">
        <v>30</v>
      </c>
      <c r="G13" s="182" t="s">
        <v>439</v>
      </c>
      <c r="H13" s="91">
        <v>9.79</v>
      </c>
    </row>
    <row r="14" spans="3:8" ht="15" customHeight="1" thickBot="1">
      <c r="C14" s="90">
        <v>2</v>
      </c>
      <c r="D14" s="90" t="s">
        <v>38</v>
      </c>
      <c r="E14" s="89"/>
      <c r="F14" s="89"/>
      <c r="H14" s="90"/>
    </row>
    <row r="15" spans="1:8" s="2" customFormat="1" ht="15" customHeight="1">
      <c r="A15" s="213" t="s">
        <v>39</v>
      </c>
      <c r="B15" s="215" t="s">
        <v>34</v>
      </c>
      <c r="C15" s="211" t="s">
        <v>2</v>
      </c>
      <c r="D15" s="228" t="s">
        <v>3</v>
      </c>
      <c r="E15" s="226" t="s">
        <v>11</v>
      </c>
      <c r="F15" s="226" t="s">
        <v>4</v>
      </c>
      <c r="G15" s="219" t="s">
        <v>40</v>
      </c>
      <c r="H15" s="230" t="s">
        <v>9</v>
      </c>
    </row>
    <row r="16" spans="1:8" s="4" customFormat="1" ht="15" customHeight="1" thickBot="1">
      <c r="A16" s="214"/>
      <c r="B16" s="216"/>
      <c r="C16" s="212"/>
      <c r="D16" s="229"/>
      <c r="E16" s="227"/>
      <c r="F16" s="227"/>
      <c r="G16" s="220"/>
      <c r="H16" s="231"/>
    </row>
    <row r="17" spans="1:8" ht="15" customHeight="1">
      <c r="A17" s="3">
        <v>1</v>
      </c>
      <c r="B17" s="52"/>
      <c r="C17" s="42"/>
      <c r="D17" s="43"/>
      <c r="E17" s="44"/>
      <c r="F17" s="45"/>
      <c r="G17" s="50"/>
      <c r="H17" s="91"/>
    </row>
    <row r="18" spans="1:8" ht="15" customHeight="1">
      <c r="A18" s="3">
        <v>2</v>
      </c>
      <c r="B18" s="52"/>
      <c r="C18" s="185" t="s">
        <v>340</v>
      </c>
      <c r="D18" s="186" t="s">
        <v>341</v>
      </c>
      <c r="E18" s="187" t="s">
        <v>342</v>
      </c>
      <c r="F18" s="188" t="s">
        <v>52</v>
      </c>
      <c r="G18" s="189" t="s">
        <v>152</v>
      </c>
      <c r="H18" s="91">
        <v>9.07</v>
      </c>
    </row>
    <row r="19" spans="1:8" ht="15" customHeight="1">
      <c r="A19" s="3">
        <v>3</v>
      </c>
      <c r="B19" s="52"/>
      <c r="C19" s="185" t="s">
        <v>70</v>
      </c>
      <c r="D19" s="186" t="s">
        <v>488</v>
      </c>
      <c r="E19" s="187" t="s">
        <v>489</v>
      </c>
      <c r="F19" s="188" t="s">
        <v>32</v>
      </c>
      <c r="G19" s="189" t="s">
        <v>158</v>
      </c>
      <c r="H19" s="91">
        <v>8.55</v>
      </c>
    </row>
    <row r="20" spans="1:8" ht="15" customHeight="1">
      <c r="A20" s="3">
        <v>4</v>
      </c>
      <c r="B20" s="52"/>
      <c r="C20" s="185" t="s">
        <v>428</v>
      </c>
      <c r="D20" s="186" t="s">
        <v>484</v>
      </c>
      <c r="E20" s="187" t="s">
        <v>485</v>
      </c>
      <c r="F20" s="188" t="s">
        <v>32</v>
      </c>
      <c r="G20" s="189" t="s">
        <v>176</v>
      </c>
      <c r="H20" s="91">
        <v>8.85</v>
      </c>
    </row>
    <row r="21" spans="1:8" ht="15" customHeight="1">
      <c r="A21" s="3">
        <v>5</v>
      </c>
      <c r="B21" s="52"/>
      <c r="C21" s="185" t="s">
        <v>377</v>
      </c>
      <c r="D21" s="186" t="s">
        <v>378</v>
      </c>
      <c r="E21" s="187" t="s">
        <v>379</v>
      </c>
      <c r="F21" s="188" t="s">
        <v>29</v>
      </c>
      <c r="G21" s="189" t="s">
        <v>369</v>
      </c>
      <c r="H21" s="91">
        <v>9.02</v>
      </c>
    </row>
    <row r="22" spans="1:8" ht="15" customHeight="1">
      <c r="A22" s="3">
        <v>6</v>
      </c>
      <c r="B22" s="52"/>
      <c r="C22" s="185" t="s">
        <v>71</v>
      </c>
      <c r="D22" s="186" t="s">
        <v>332</v>
      </c>
      <c r="E22" s="187" t="s">
        <v>144</v>
      </c>
      <c r="F22" s="188" t="s">
        <v>26</v>
      </c>
      <c r="G22" s="189" t="s">
        <v>203</v>
      </c>
      <c r="H22" s="91">
        <v>8.98</v>
      </c>
    </row>
    <row r="23" spans="3:8" ht="15" customHeight="1" thickBot="1">
      <c r="C23" s="90">
        <v>3</v>
      </c>
      <c r="D23" s="90" t="s">
        <v>38</v>
      </c>
      <c r="E23" s="89"/>
      <c r="F23" s="89"/>
      <c r="H23" s="90"/>
    </row>
    <row r="24" spans="1:8" s="2" customFormat="1" ht="15" customHeight="1">
      <c r="A24" s="213" t="s">
        <v>39</v>
      </c>
      <c r="B24" s="215" t="s">
        <v>34</v>
      </c>
      <c r="C24" s="211" t="s">
        <v>2</v>
      </c>
      <c r="D24" s="228" t="s">
        <v>3</v>
      </c>
      <c r="E24" s="226" t="s">
        <v>11</v>
      </c>
      <c r="F24" s="226" t="s">
        <v>4</v>
      </c>
      <c r="G24" s="219" t="s">
        <v>40</v>
      </c>
      <c r="H24" s="230" t="s">
        <v>9</v>
      </c>
    </row>
    <row r="25" spans="1:8" s="4" customFormat="1" ht="15" customHeight="1" thickBot="1">
      <c r="A25" s="214"/>
      <c r="B25" s="216"/>
      <c r="C25" s="212"/>
      <c r="D25" s="229"/>
      <c r="E25" s="227"/>
      <c r="F25" s="227"/>
      <c r="G25" s="220"/>
      <c r="H25" s="231"/>
    </row>
    <row r="26" spans="1:8" ht="15" customHeight="1">
      <c r="A26" s="3">
        <v>1</v>
      </c>
      <c r="B26" s="52"/>
      <c r="C26" s="42"/>
      <c r="D26" s="43"/>
      <c r="E26" s="44"/>
      <c r="F26" s="45"/>
      <c r="G26" s="50"/>
      <c r="H26" s="91"/>
    </row>
    <row r="27" spans="1:8" ht="15" customHeight="1">
      <c r="A27" s="3">
        <v>2</v>
      </c>
      <c r="B27" s="52"/>
      <c r="C27" s="185"/>
      <c r="D27" s="186"/>
      <c r="E27" s="187"/>
      <c r="F27" s="188"/>
      <c r="G27" s="189"/>
      <c r="H27" s="91"/>
    </row>
    <row r="28" spans="1:8" ht="15" customHeight="1">
      <c r="A28" s="3">
        <v>3</v>
      </c>
      <c r="B28" s="52"/>
      <c r="C28" s="185" t="s">
        <v>111</v>
      </c>
      <c r="D28" s="186" t="s">
        <v>112</v>
      </c>
      <c r="E28" s="187">
        <v>37960</v>
      </c>
      <c r="F28" s="188" t="s">
        <v>79</v>
      </c>
      <c r="G28" s="189" t="s">
        <v>92</v>
      </c>
      <c r="H28" s="91">
        <v>9.26</v>
      </c>
    </row>
    <row r="29" spans="1:8" ht="15" customHeight="1">
      <c r="A29" s="3">
        <v>4</v>
      </c>
      <c r="B29" s="52"/>
      <c r="C29" s="185" t="s">
        <v>108</v>
      </c>
      <c r="D29" s="186" t="s">
        <v>109</v>
      </c>
      <c r="E29" s="187" t="s">
        <v>314</v>
      </c>
      <c r="F29" s="188" t="s">
        <v>26</v>
      </c>
      <c r="G29" s="189" t="s">
        <v>99</v>
      </c>
      <c r="H29" s="91">
        <v>7.94</v>
      </c>
    </row>
    <row r="30" spans="1:8" ht="15" customHeight="1">
      <c r="A30" s="3">
        <v>5</v>
      </c>
      <c r="B30" s="52"/>
      <c r="C30" s="185" t="s">
        <v>105</v>
      </c>
      <c r="D30" s="186" t="s">
        <v>346</v>
      </c>
      <c r="E30" s="187">
        <v>37843</v>
      </c>
      <c r="F30" s="188" t="s">
        <v>79</v>
      </c>
      <c r="G30" s="189" t="s">
        <v>347</v>
      </c>
      <c r="H30" s="91">
        <v>8.8</v>
      </c>
    </row>
    <row r="31" spans="1:8" ht="15" customHeight="1">
      <c r="A31" s="3">
        <v>6</v>
      </c>
      <c r="B31" s="52"/>
      <c r="C31" s="185" t="s">
        <v>329</v>
      </c>
      <c r="D31" s="186" t="s">
        <v>330</v>
      </c>
      <c r="E31" s="187" t="s">
        <v>331</v>
      </c>
      <c r="F31" s="188" t="s">
        <v>26</v>
      </c>
      <c r="G31" s="189" t="s">
        <v>100</v>
      </c>
      <c r="H31" s="91">
        <v>8.77</v>
      </c>
    </row>
    <row r="32" spans="3:8" ht="15" customHeight="1" thickBot="1">
      <c r="C32" s="90">
        <v>4</v>
      </c>
      <c r="D32" s="90" t="s">
        <v>38</v>
      </c>
      <c r="E32" s="89"/>
      <c r="F32" s="89"/>
      <c r="H32" s="90"/>
    </row>
    <row r="33" spans="1:8" s="2" customFormat="1" ht="15" customHeight="1">
      <c r="A33" s="213" t="s">
        <v>39</v>
      </c>
      <c r="B33" s="215" t="s">
        <v>34</v>
      </c>
      <c r="C33" s="211" t="s">
        <v>2</v>
      </c>
      <c r="D33" s="228" t="s">
        <v>3</v>
      </c>
      <c r="E33" s="226" t="s">
        <v>11</v>
      </c>
      <c r="F33" s="226" t="s">
        <v>4</v>
      </c>
      <c r="G33" s="219" t="s">
        <v>40</v>
      </c>
      <c r="H33" s="230" t="s">
        <v>9</v>
      </c>
    </row>
    <row r="34" spans="1:8" s="4" customFormat="1" ht="15" customHeight="1" thickBot="1">
      <c r="A34" s="214"/>
      <c r="B34" s="216"/>
      <c r="C34" s="212"/>
      <c r="D34" s="229"/>
      <c r="E34" s="227"/>
      <c r="F34" s="227"/>
      <c r="G34" s="220"/>
      <c r="H34" s="231"/>
    </row>
    <row r="35" spans="1:8" ht="15" customHeight="1">
      <c r="A35" s="3">
        <v>1</v>
      </c>
      <c r="B35" s="52"/>
      <c r="C35" s="42"/>
      <c r="D35" s="43"/>
      <c r="E35" s="44"/>
      <c r="F35" s="45"/>
      <c r="G35" s="50"/>
      <c r="H35" s="91"/>
    </row>
    <row r="36" spans="1:8" ht="15" customHeight="1">
      <c r="A36" s="3">
        <v>2</v>
      </c>
      <c r="B36" s="54"/>
      <c r="C36" s="185" t="s">
        <v>107</v>
      </c>
      <c r="D36" s="186" t="s">
        <v>136</v>
      </c>
      <c r="E36" s="187">
        <v>37822</v>
      </c>
      <c r="F36" s="188" t="s">
        <v>28</v>
      </c>
      <c r="G36" s="189" t="s">
        <v>367</v>
      </c>
      <c r="H36" s="91">
        <v>8.28</v>
      </c>
    </row>
    <row r="37" spans="1:8" ht="15" customHeight="1">
      <c r="A37" s="3">
        <v>3</v>
      </c>
      <c r="B37" s="52"/>
      <c r="C37" s="178"/>
      <c r="D37" s="179"/>
      <c r="E37" s="180"/>
      <c r="F37" s="181"/>
      <c r="G37" s="182"/>
      <c r="H37" s="91"/>
    </row>
    <row r="38" spans="1:8" ht="15" customHeight="1">
      <c r="A38" s="3">
        <v>4</v>
      </c>
      <c r="B38" s="52"/>
      <c r="C38" s="178" t="s">
        <v>227</v>
      </c>
      <c r="D38" s="179" t="s">
        <v>228</v>
      </c>
      <c r="E38" s="180" t="s">
        <v>229</v>
      </c>
      <c r="F38" s="181" t="s">
        <v>30</v>
      </c>
      <c r="G38" s="182" t="s">
        <v>226</v>
      </c>
      <c r="H38" s="91">
        <v>8.91</v>
      </c>
    </row>
    <row r="39" spans="1:8" ht="15" customHeight="1">
      <c r="A39" s="3">
        <v>5</v>
      </c>
      <c r="B39" s="52"/>
      <c r="C39" s="178" t="s">
        <v>201</v>
      </c>
      <c r="D39" s="179" t="s">
        <v>422</v>
      </c>
      <c r="E39" s="180" t="s">
        <v>423</v>
      </c>
      <c r="F39" s="181" t="s">
        <v>30</v>
      </c>
      <c r="G39" s="182" t="s">
        <v>101</v>
      </c>
      <c r="H39" s="91">
        <v>9.18</v>
      </c>
    </row>
    <row r="40" spans="1:8" ht="15" customHeight="1">
      <c r="A40" s="3">
        <v>6</v>
      </c>
      <c r="B40" s="52"/>
      <c r="C40" s="42"/>
      <c r="D40" s="43"/>
      <c r="E40" s="44"/>
      <c r="F40" s="45"/>
      <c r="G40" s="50"/>
      <c r="H40" s="91"/>
    </row>
  </sheetData>
  <sheetProtection/>
  <mergeCells count="32">
    <mergeCell ref="F6:F7"/>
    <mergeCell ref="G6:G7"/>
    <mergeCell ref="A15:A16"/>
    <mergeCell ref="B15:B16"/>
    <mergeCell ref="H6:H7"/>
    <mergeCell ref="H15:H16"/>
    <mergeCell ref="H24:H25"/>
    <mergeCell ref="A6:A7"/>
    <mergeCell ref="B6:B7"/>
    <mergeCell ref="C6:C7"/>
    <mergeCell ref="D6:D7"/>
    <mergeCell ref="E6:E7"/>
    <mergeCell ref="A33:A34"/>
    <mergeCell ref="B33:B34"/>
    <mergeCell ref="C33:C34"/>
    <mergeCell ref="D33:D34"/>
    <mergeCell ref="E33:E34"/>
    <mergeCell ref="G15:G16"/>
    <mergeCell ref="A24:A25"/>
    <mergeCell ref="B24:B25"/>
    <mergeCell ref="C24:C25"/>
    <mergeCell ref="D24:D25"/>
    <mergeCell ref="H33:H34"/>
    <mergeCell ref="G33:G34"/>
    <mergeCell ref="F33:F34"/>
    <mergeCell ref="C15:C16"/>
    <mergeCell ref="D15:D16"/>
    <mergeCell ref="E15:E16"/>
    <mergeCell ref="F15:F16"/>
    <mergeCell ref="E24:E25"/>
    <mergeCell ref="F24:F25"/>
    <mergeCell ref="G24:G25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9.57421875" style="1" customWidth="1"/>
    <col min="4" max="4" width="12.140625" style="1" customWidth="1"/>
    <col min="5" max="5" width="10.28125" style="1" customWidth="1"/>
    <col min="6" max="6" width="11.57421875" style="1" bestFit="1" customWidth="1"/>
    <col min="7" max="7" width="22.57421875" style="1" bestFit="1" customWidth="1"/>
    <col min="8" max="23" width="4.7109375" style="1" customWidth="1"/>
    <col min="24" max="24" width="8.28125" style="1" customWidth="1"/>
    <col min="25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21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  <c r="P3" s="17"/>
      <c r="Q3" s="17"/>
      <c r="R3" s="17"/>
      <c r="S3" s="17"/>
      <c r="T3" s="18"/>
      <c r="U3" s="19"/>
    </row>
    <row r="4" spans="4:21" s="21" customFormat="1" ht="15.75" thickBot="1">
      <c r="D4" s="22" t="s">
        <v>13</v>
      </c>
      <c r="E4" s="5"/>
      <c r="F4" s="6" t="s">
        <v>18</v>
      </c>
      <c r="G4" s="24"/>
      <c r="H4" s="221" t="s">
        <v>16</v>
      </c>
      <c r="I4" s="221"/>
      <c r="J4" s="221"/>
      <c r="K4" s="221"/>
      <c r="L4" s="221"/>
      <c r="M4" s="221"/>
      <c r="N4" s="5"/>
      <c r="O4" s="5"/>
      <c r="P4" s="25"/>
      <c r="Q4" s="25"/>
      <c r="R4" s="25"/>
      <c r="S4" s="25"/>
      <c r="T4" s="26"/>
      <c r="U4" s="8"/>
    </row>
    <row r="5" spans="8:23" s="79" customFormat="1" ht="15" customHeight="1" thickBot="1">
      <c r="H5" s="247" t="s">
        <v>53</v>
      </c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9"/>
    </row>
    <row r="6" spans="1:24" s="80" customFormat="1" ht="15" customHeight="1" thickBot="1">
      <c r="A6" s="133" t="s">
        <v>37</v>
      </c>
      <c r="B6" s="134" t="s">
        <v>34</v>
      </c>
      <c r="C6" s="135" t="s">
        <v>2</v>
      </c>
      <c r="D6" s="136" t="s">
        <v>3</v>
      </c>
      <c r="E6" s="137" t="s">
        <v>11</v>
      </c>
      <c r="F6" s="137" t="s">
        <v>4</v>
      </c>
      <c r="G6" s="138" t="s">
        <v>40</v>
      </c>
      <c r="H6" s="131">
        <v>1.1</v>
      </c>
      <c r="I6" s="131">
        <v>1.15</v>
      </c>
      <c r="J6" s="131">
        <v>1.2</v>
      </c>
      <c r="K6" s="131">
        <v>1.25</v>
      </c>
      <c r="L6" s="131">
        <v>1.3</v>
      </c>
      <c r="M6" s="131">
        <v>1.35</v>
      </c>
      <c r="N6" s="131">
        <v>1.4</v>
      </c>
      <c r="O6" s="131">
        <v>1.43</v>
      </c>
      <c r="P6" s="131">
        <v>1.46</v>
      </c>
      <c r="Q6" s="131">
        <v>1.49</v>
      </c>
      <c r="R6" s="131">
        <v>1.52</v>
      </c>
      <c r="S6" s="131">
        <v>1.55</v>
      </c>
      <c r="T6" s="131"/>
      <c r="U6" s="131"/>
      <c r="V6" s="131"/>
      <c r="W6" s="131"/>
      <c r="X6" s="139" t="s">
        <v>9</v>
      </c>
    </row>
    <row r="7" spans="1:24" ht="15" customHeight="1">
      <c r="A7" s="3">
        <v>1</v>
      </c>
      <c r="B7" s="69"/>
      <c r="C7" s="185" t="s">
        <v>269</v>
      </c>
      <c r="D7" s="186" t="s">
        <v>270</v>
      </c>
      <c r="E7" s="187">
        <v>38543</v>
      </c>
      <c r="F7" s="188" t="s">
        <v>25</v>
      </c>
      <c r="G7" s="189" t="s">
        <v>98</v>
      </c>
      <c r="H7" s="132"/>
      <c r="I7" s="132" t="s">
        <v>555</v>
      </c>
      <c r="J7" s="132" t="s">
        <v>554</v>
      </c>
      <c r="K7" s="132" t="s">
        <v>554</v>
      </c>
      <c r="L7" s="132" t="s">
        <v>556</v>
      </c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44" t="s">
        <v>557</v>
      </c>
    </row>
    <row r="8" spans="1:24" ht="15" customHeight="1">
      <c r="A8" s="3">
        <v>2</v>
      </c>
      <c r="B8" s="52"/>
      <c r="C8" s="185" t="s">
        <v>267</v>
      </c>
      <c r="D8" s="186" t="s">
        <v>268</v>
      </c>
      <c r="E8" s="187">
        <v>38562</v>
      </c>
      <c r="F8" s="188" t="s">
        <v>25</v>
      </c>
      <c r="G8" s="189" t="s">
        <v>98</v>
      </c>
      <c r="H8" s="132"/>
      <c r="I8" s="132" t="s">
        <v>554</v>
      </c>
      <c r="J8" s="132" t="s">
        <v>554</v>
      </c>
      <c r="K8" s="132" t="s">
        <v>555</v>
      </c>
      <c r="L8" s="132" t="s">
        <v>558</v>
      </c>
      <c r="M8" s="132" t="s">
        <v>556</v>
      </c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45" t="s">
        <v>566</v>
      </c>
    </row>
    <row r="9" spans="1:24" s="79" customFormat="1" ht="15" customHeight="1">
      <c r="A9" s="3">
        <v>3</v>
      </c>
      <c r="B9" s="54"/>
      <c r="C9" s="178" t="s">
        <v>440</v>
      </c>
      <c r="D9" s="179" t="s">
        <v>438</v>
      </c>
      <c r="E9" s="180" t="s">
        <v>204</v>
      </c>
      <c r="F9" s="181" t="s">
        <v>30</v>
      </c>
      <c r="G9" s="182" t="s">
        <v>439</v>
      </c>
      <c r="H9" s="132" t="s">
        <v>554</v>
      </c>
      <c r="I9" s="132" t="s">
        <v>554</v>
      </c>
      <c r="J9" s="132" t="s">
        <v>554</v>
      </c>
      <c r="K9" s="132" t="s">
        <v>554</v>
      </c>
      <c r="L9" s="132" t="s">
        <v>558</v>
      </c>
      <c r="M9" s="132" t="s">
        <v>556</v>
      </c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45" t="s">
        <v>566</v>
      </c>
    </row>
    <row r="10" spans="1:24" ht="15" customHeight="1">
      <c r="A10" s="3">
        <v>4</v>
      </c>
      <c r="B10" s="83"/>
      <c r="C10" s="185" t="s">
        <v>111</v>
      </c>
      <c r="D10" s="186" t="s">
        <v>112</v>
      </c>
      <c r="E10" s="187">
        <v>37960</v>
      </c>
      <c r="F10" s="188" t="s">
        <v>79</v>
      </c>
      <c r="G10" s="189" t="s">
        <v>92</v>
      </c>
      <c r="H10" s="132"/>
      <c r="I10" s="132"/>
      <c r="J10" s="132"/>
      <c r="K10" s="132"/>
      <c r="L10" s="132" t="s">
        <v>554</v>
      </c>
      <c r="M10" s="132" t="s">
        <v>554</v>
      </c>
      <c r="N10" s="132" t="s">
        <v>555</v>
      </c>
      <c r="O10" s="132" t="s">
        <v>554</v>
      </c>
      <c r="P10" s="132" t="s">
        <v>554</v>
      </c>
      <c r="Q10" s="132" t="s">
        <v>556</v>
      </c>
      <c r="R10" s="132"/>
      <c r="S10" s="132"/>
      <c r="T10" s="132"/>
      <c r="U10" s="132"/>
      <c r="V10" s="132"/>
      <c r="W10" s="132"/>
      <c r="X10" s="145" t="s">
        <v>567</v>
      </c>
    </row>
    <row r="11" spans="1:24" s="79" customFormat="1" ht="15" customHeight="1">
      <c r="A11" s="3">
        <v>5</v>
      </c>
      <c r="B11" s="52"/>
      <c r="C11" s="178" t="s">
        <v>201</v>
      </c>
      <c r="D11" s="179" t="s">
        <v>422</v>
      </c>
      <c r="E11" s="180" t="s">
        <v>423</v>
      </c>
      <c r="F11" s="181" t="s">
        <v>30</v>
      </c>
      <c r="G11" s="182" t="s">
        <v>101</v>
      </c>
      <c r="H11" s="132"/>
      <c r="I11" s="132"/>
      <c r="J11" s="132" t="s">
        <v>554</v>
      </c>
      <c r="K11" s="132" t="s">
        <v>554</v>
      </c>
      <c r="L11" s="132" t="s">
        <v>554</v>
      </c>
      <c r="M11" s="132" t="s">
        <v>554</v>
      </c>
      <c r="N11" s="132" t="s">
        <v>554</v>
      </c>
      <c r="O11" s="132" t="s">
        <v>556</v>
      </c>
      <c r="P11" s="132"/>
      <c r="Q11" s="132"/>
      <c r="R11" s="132"/>
      <c r="S11" s="132"/>
      <c r="T11" s="132"/>
      <c r="U11" s="132"/>
      <c r="V11" s="132"/>
      <c r="W11" s="132"/>
      <c r="X11" s="145" t="s">
        <v>561</v>
      </c>
    </row>
    <row r="12" spans="1:24" ht="15" customHeight="1">
      <c r="A12" s="3">
        <v>6</v>
      </c>
      <c r="B12" s="83"/>
      <c r="C12" s="185" t="s">
        <v>340</v>
      </c>
      <c r="D12" s="186" t="s">
        <v>341</v>
      </c>
      <c r="E12" s="187" t="s">
        <v>342</v>
      </c>
      <c r="F12" s="188" t="s">
        <v>52</v>
      </c>
      <c r="G12" s="189" t="s">
        <v>152</v>
      </c>
      <c r="H12" s="132" t="s">
        <v>554</v>
      </c>
      <c r="I12" s="132" t="s">
        <v>554</v>
      </c>
      <c r="J12" s="132" t="s">
        <v>555</v>
      </c>
      <c r="K12" s="132" t="s">
        <v>556</v>
      </c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45" t="s">
        <v>568</v>
      </c>
    </row>
    <row r="13" spans="1:24" s="79" customFormat="1" ht="15" customHeight="1">
      <c r="A13" s="3">
        <v>7</v>
      </c>
      <c r="B13" s="83"/>
      <c r="C13" s="185" t="s">
        <v>377</v>
      </c>
      <c r="D13" s="186" t="s">
        <v>378</v>
      </c>
      <c r="E13" s="187" t="s">
        <v>379</v>
      </c>
      <c r="F13" s="188" t="s">
        <v>29</v>
      </c>
      <c r="G13" s="189" t="s">
        <v>369</v>
      </c>
      <c r="H13" s="132"/>
      <c r="I13" s="132"/>
      <c r="J13" s="132"/>
      <c r="K13" s="132"/>
      <c r="L13" s="132" t="s">
        <v>554</v>
      </c>
      <c r="M13" s="132" t="s">
        <v>554</v>
      </c>
      <c r="N13" s="132" t="s">
        <v>554</v>
      </c>
      <c r="O13" s="132" t="s">
        <v>556</v>
      </c>
      <c r="P13" s="132"/>
      <c r="Q13" s="132"/>
      <c r="R13" s="132"/>
      <c r="S13" s="132"/>
      <c r="T13" s="132"/>
      <c r="U13" s="132"/>
      <c r="V13" s="132"/>
      <c r="W13" s="132"/>
      <c r="X13" s="145" t="s">
        <v>561</v>
      </c>
    </row>
    <row r="14" spans="1:24" s="79" customFormat="1" ht="15" customHeight="1">
      <c r="A14" s="3">
        <v>8</v>
      </c>
      <c r="B14" s="52"/>
      <c r="C14" s="185" t="s">
        <v>71</v>
      </c>
      <c r="D14" s="186" t="s">
        <v>332</v>
      </c>
      <c r="E14" s="187" t="s">
        <v>144</v>
      </c>
      <c r="F14" s="188" t="s">
        <v>26</v>
      </c>
      <c r="G14" s="189" t="s">
        <v>203</v>
      </c>
      <c r="H14" s="132"/>
      <c r="I14" s="132" t="s">
        <v>554</v>
      </c>
      <c r="J14" s="132" t="s">
        <v>554</v>
      </c>
      <c r="K14" s="132" t="s">
        <v>554</v>
      </c>
      <c r="L14" s="132" t="s">
        <v>554</v>
      </c>
      <c r="M14" s="132" t="s">
        <v>556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45" t="s">
        <v>566</v>
      </c>
    </row>
    <row r="15" spans="1:24" s="79" customFormat="1" ht="15" customHeight="1">
      <c r="A15" s="3">
        <v>9</v>
      </c>
      <c r="B15" s="52"/>
      <c r="C15" s="185" t="s">
        <v>212</v>
      </c>
      <c r="D15" s="186" t="s">
        <v>348</v>
      </c>
      <c r="E15" s="187">
        <v>38561</v>
      </c>
      <c r="F15" s="188" t="s">
        <v>79</v>
      </c>
      <c r="G15" s="189" t="s">
        <v>347</v>
      </c>
      <c r="H15" s="132"/>
      <c r="I15" s="132"/>
      <c r="J15" s="132"/>
      <c r="K15" s="132"/>
      <c r="L15" s="132" t="s">
        <v>554</v>
      </c>
      <c r="M15" s="132" t="s">
        <v>554</v>
      </c>
      <c r="N15" s="132" t="s">
        <v>556</v>
      </c>
      <c r="O15" s="132"/>
      <c r="P15" s="132"/>
      <c r="Q15" s="132"/>
      <c r="R15" s="132"/>
      <c r="S15" s="132"/>
      <c r="T15" s="132"/>
      <c r="U15" s="132"/>
      <c r="V15" s="132"/>
      <c r="W15" s="132"/>
      <c r="X15" s="145" t="s">
        <v>560</v>
      </c>
    </row>
    <row r="16" spans="1:24" ht="15" customHeight="1">
      <c r="A16" s="3">
        <v>10</v>
      </c>
      <c r="B16" s="83"/>
      <c r="C16" s="178" t="s">
        <v>227</v>
      </c>
      <c r="D16" s="179" t="s">
        <v>228</v>
      </c>
      <c r="E16" s="180" t="s">
        <v>229</v>
      </c>
      <c r="F16" s="181" t="s">
        <v>30</v>
      </c>
      <c r="G16" s="182" t="s">
        <v>226</v>
      </c>
      <c r="H16" s="132"/>
      <c r="I16" s="132"/>
      <c r="J16" s="132"/>
      <c r="K16" s="132"/>
      <c r="L16" s="132"/>
      <c r="M16" s="132"/>
      <c r="N16" s="132" t="s">
        <v>554</v>
      </c>
      <c r="O16" s="132" t="s">
        <v>554</v>
      </c>
      <c r="P16" s="132" t="s">
        <v>554</v>
      </c>
      <c r="Q16" s="132" t="s">
        <v>554</v>
      </c>
      <c r="R16" s="132" t="s">
        <v>556</v>
      </c>
      <c r="S16" s="132"/>
      <c r="T16" s="132"/>
      <c r="U16" s="132"/>
      <c r="V16" s="132"/>
      <c r="W16" s="132"/>
      <c r="X16" s="145" t="s">
        <v>569</v>
      </c>
    </row>
    <row r="17" spans="1:24" ht="15" customHeight="1">
      <c r="A17" s="3">
        <v>11</v>
      </c>
      <c r="B17" s="83"/>
      <c r="C17" s="185" t="s">
        <v>428</v>
      </c>
      <c r="D17" s="186" t="s">
        <v>484</v>
      </c>
      <c r="E17" s="187" t="s">
        <v>485</v>
      </c>
      <c r="F17" s="188" t="s">
        <v>32</v>
      </c>
      <c r="G17" s="189" t="s">
        <v>176</v>
      </c>
      <c r="H17" s="132"/>
      <c r="I17" s="132"/>
      <c r="J17" s="132"/>
      <c r="K17" s="132" t="s">
        <v>554</v>
      </c>
      <c r="L17" s="132" t="s">
        <v>554</v>
      </c>
      <c r="M17" s="132" t="s">
        <v>554</v>
      </c>
      <c r="N17" s="132" t="s">
        <v>555</v>
      </c>
      <c r="O17" s="132" t="s">
        <v>556</v>
      </c>
      <c r="P17" s="132"/>
      <c r="Q17" s="132"/>
      <c r="R17" s="132"/>
      <c r="S17" s="132"/>
      <c r="T17" s="132"/>
      <c r="U17" s="132"/>
      <c r="V17" s="132"/>
      <c r="W17" s="132"/>
      <c r="X17" s="145" t="s">
        <v>561</v>
      </c>
    </row>
    <row r="18" spans="1:24" s="79" customFormat="1" ht="15" customHeight="1">
      <c r="A18" s="3">
        <v>12</v>
      </c>
      <c r="B18" s="83"/>
      <c r="C18" s="185" t="s">
        <v>105</v>
      </c>
      <c r="D18" s="186" t="s">
        <v>346</v>
      </c>
      <c r="E18" s="187">
        <v>37843</v>
      </c>
      <c r="F18" s="188" t="s">
        <v>79</v>
      </c>
      <c r="G18" s="189" t="s">
        <v>347</v>
      </c>
      <c r="H18" s="132"/>
      <c r="I18" s="132"/>
      <c r="J18" s="132"/>
      <c r="K18" s="132"/>
      <c r="L18" s="132"/>
      <c r="M18" s="132"/>
      <c r="N18" s="132"/>
      <c r="O18" s="132" t="s">
        <v>554</v>
      </c>
      <c r="P18" s="132" t="s">
        <v>554</v>
      </c>
      <c r="Q18" s="132" t="s">
        <v>554</v>
      </c>
      <c r="R18" s="132" t="s">
        <v>558</v>
      </c>
      <c r="S18" s="132" t="s">
        <v>556</v>
      </c>
      <c r="T18" s="132"/>
      <c r="U18" s="132"/>
      <c r="V18" s="132"/>
      <c r="W18" s="132"/>
      <c r="X18" s="145" t="s">
        <v>570</v>
      </c>
    </row>
    <row r="19" spans="1:24" s="79" customFormat="1" ht="15" customHeight="1">
      <c r="A19" s="3">
        <v>13</v>
      </c>
      <c r="B19" s="52"/>
      <c r="C19" s="185" t="s">
        <v>329</v>
      </c>
      <c r="D19" s="186" t="s">
        <v>330</v>
      </c>
      <c r="E19" s="187" t="s">
        <v>331</v>
      </c>
      <c r="F19" s="188" t="s">
        <v>26</v>
      </c>
      <c r="G19" s="189" t="s">
        <v>100</v>
      </c>
      <c r="H19" s="132"/>
      <c r="I19" s="132" t="s">
        <v>554</v>
      </c>
      <c r="J19" s="132" t="s">
        <v>554</v>
      </c>
      <c r="K19" s="132" t="s">
        <v>555</v>
      </c>
      <c r="L19" s="132" t="s">
        <v>554</v>
      </c>
      <c r="M19" s="132" t="s">
        <v>556</v>
      </c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45" t="s">
        <v>566</v>
      </c>
    </row>
    <row r="20" spans="1:24" s="79" customFormat="1" ht="15" customHeight="1">
      <c r="A20" s="3">
        <v>14</v>
      </c>
      <c r="B20" s="83"/>
      <c r="C20" s="185" t="s">
        <v>70</v>
      </c>
      <c r="D20" s="186" t="s">
        <v>488</v>
      </c>
      <c r="E20" s="187" t="s">
        <v>489</v>
      </c>
      <c r="F20" s="188" t="s">
        <v>32</v>
      </c>
      <c r="G20" s="189" t="s">
        <v>158</v>
      </c>
      <c r="H20" s="132"/>
      <c r="I20" s="132" t="s">
        <v>554</v>
      </c>
      <c r="J20" s="132" t="s">
        <v>554</v>
      </c>
      <c r="K20" s="132" t="s">
        <v>554</v>
      </c>
      <c r="L20" s="132" t="s">
        <v>555</v>
      </c>
      <c r="M20" s="132" t="s">
        <v>555</v>
      </c>
      <c r="N20" s="132" t="s">
        <v>556</v>
      </c>
      <c r="O20" s="132"/>
      <c r="P20" s="132"/>
      <c r="Q20" s="132"/>
      <c r="R20" s="132"/>
      <c r="S20" s="132"/>
      <c r="T20" s="132"/>
      <c r="U20" s="132"/>
      <c r="V20" s="132"/>
      <c r="W20" s="132"/>
      <c r="X20" s="145" t="s">
        <v>560</v>
      </c>
    </row>
    <row r="21" spans="1:24" ht="15" customHeight="1">
      <c r="A21" s="3">
        <v>15</v>
      </c>
      <c r="B21" s="86"/>
      <c r="C21" s="185" t="s">
        <v>107</v>
      </c>
      <c r="D21" s="186" t="s">
        <v>136</v>
      </c>
      <c r="E21" s="187">
        <v>37822</v>
      </c>
      <c r="F21" s="188" t="s">
        <v>28</v>
      </c>
      <c r="G21" s="189" t="s">
        <v>367</v>
      </c>
      <c r="H21" s="132"/>
      <c r="I21" s="132"/>
      <c r="J21" s="132"/>
      <c r="K21" s="132"/>
      <c r="L21" s="132"/>
      <c r="M21" s="132" t="s">
        <v>554</v>
      </c>
      <c r="N21" s="132" t="s">
        <v>554</v>
      </c>
      <c r="O21" s="132" t="s">
        <v>556</v>
      </c>
      <c r="P21" s="132"/>
      <c r="Q21" s="132"/>
      <c r="R21" s="132"/>
      <c r="S21" s="132"/>
      <c r="T21" s="132"/>
      <c r="U21" s="132"/>
      <c r="V21" s="132"/>
      <c r="W21" s="132"/>
      <c r="X21" s="145" t="s">
        <v>561</v>
      </c>
    </row>
    <row r="22" spans="1:24" ht="15" customHeight="1">
      <c r="A22" s="3">
        <v>16</v>
      </c>
      <c r="B22" s="52"/>
      <c r="C22" s="185" t="s">
        <v>108</v>
      </c>
      <c r="D22" s="186" t="s">
        <v>109</v>
      </c>
      <c r="E22" s="187" t="s">
        <v>314</v>
      </c>
      <c r="F22" s="188" t="s">
        <v>26</v>
      </c>
      <c r="G22" s="189" t="s">
        <v>99</v>
      </c>
      <c r="H22" s="132"/>
      <c r="I22" s="132"/>
      <c r="J22" s="132" t="s">
        <v>554</v>
      </c>
      <c r="K22" s="132" t="s">
        <v>555</v>
      </c>
      <c r="L22" s="132" t="s">
        <v>556</v>
      </c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45" t="s">
        <v>557</v>
      </c>
    </row>
    <row r="25" ht="15" customHeight="1"/>
    <row r="26" ht="15" customHeight="1"/>
    <row r="27" ht="15" customHeight="1"/>
    <row r="28" ht="15" customHeight="1"/>
    <row r="29" ht="15" customHeight="1"/>
  </sheetData>
  <sheetProtection/>
  <mergeCells count="2">
    <mergeCell ref="H4:M4"/>
    <mergeCell ref="H5:W5"/>
  </mergeCells>
  <printOptions horizontalCentered="1"/>
  <pageMargins left="0.35433070866141736" right="0.35433070866141736" top="0.31496062992125984" bottom="0.4330708661417323" header="0.1968503937007874" footer="0.35433070866141736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79" customWidth="1"/>
    <col min="2" max="2" width="5.57421875" style="79" hidden="1" customWidth="1"/>
    <col min="3" max="3" width="11.421875" style="79" customWidth="1"/>
    <col min="4" max="4" width="12.421875" style="79" bestFit="1" customWidth="1"/>
    <col min="5" max="5" width="10.421875" style="79" customWidth="1"/>
    <col min="6" max="6" width="14.28125" style="79" bestFit="1" customWidth="1"/>
    <col min="7" max="7" width="22.57421875" style="79" bestFit="1" customWidth="1"/>
    <col min="8" max="10" width="8.7109375" style="79" customWidth="1"/>
    <col min="11" max="16384" width="9.140625" style="79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3" s="75" customFormat="1" ht="12" customHeight="1">
      <c r="A3" s="70"/>
      <c r="B3" s="70"/>
      <c r="C3" s="70"/>
      <c r="D3" s="70"/>
      <c r="E3" s="71"/>
      <c r="F3" s="72"/>
      <c r="G3" s="73"/>
      <c r="H3" s="73"/>
      <c r="I3" s="73"/>
      <c r="J3" s="97"/>
      <c r="K3" s="74"/>
      <c r="L3" s="18"/>
      <c r="M3" s="19"/>
    </row>
    <row r="4" spans="4:13" s="76" customFormat="1" ht="15.75" thickBot="1">
      <c r="D4" s="5" t="s">
        <v>13</v>
      </c>
      <c r="E4" s="5"/>
      <c r="F4" s="6" t="s">
        <v>19</v>
      </c>
      <c r="G4" s="77"/>
      <c r="H4" s="221" t="s">
        <v>16</v>
      </c>
      <c r="I4" s="221"/>
      <c r="J4" s="221"/>
      <c r="K4" s="221"/>
      <c r="L4" s="26"/>
      <c r="M4" s="8"/>
    </row>
    <row r="5" spans="8:10" s="1" customFormat="1" ht="15" customHeight="1" thickBot="1">
      <c r="H5" s="250" t="s">
        <v>53</v>
      </c>
      <c r="I5" s="251"/>
      <c r="J5" s="252"/>
    </row>
    <row r="6" spans="1:11" s="2" customFormat="1" ht="15" customHeight="1" thickBot="1">
      <c r="A6" s="124" t="s">
        <v>37</v>
      </c>
      <c r="B6" s="125" t="s">
        <v>34</v>
      </c>
      <c r="C6" s="126" t="s">
        <v>2</v>
      </c>
      <c r="D6" s="127" t="s">
        <v>3</v>
      </c>
      <c r="E6" s="140" t="s">
        <v>11</v>
      </c>
      <c r="F6" s="140" t="s">
        <v>4</v>
      </c>
      <c r="G6" s="128" t="s">
        <v>40</v>
      </c>
      <c r="H6" s="140">
        <v>1</v>
      </c>
      <c r="I6" s="140">
        <v>2</v>
      </c>
      <c r="J6" s="130">
        <v>3</v>
      </c>
      <c r="K6" s="141" t="s">
        <v>9</v>
      </c>
    </row>
    <row r="7" spans="1:11" s="1" customFormat="1" ht="15" customHeight="1">
      <c r="A7" s="3">
        <v>1</v>
      </c>
      <c r="B7" s="69"/>
      <c r="C7" s="185" t="s">
        <v>269</v>
      </c>
      <c r="D7" s="186" t="s">
        <v>270</v>
      </c>
      <c r="E7" s="187">
        <v>38543</v>
      </c>
      <c r="F7" s="188" t="s">
        <v>25</v>
      </c>
      <c r="G7" s="189" t="s">
        <v>98</v>
      </c>
      <c r="H7" s="33"/>
      <c r="I7" s="33"/>
      <c r="J7" s="33"/>
      <c r="K7" s="191" t="s">
        <v>521</v>
      </c>
    </row>
    <row r="8" spans="1:11" ht="15" customHeight="1">
      <c r="A8" s="3">
        <v>2</v>
      </c>
      <c r="B8" s="52"/>
      <c r="C8" s="185" t="s">
        <v>267</v>
      </c>
      <c r="D8" s="186" t="s">
        <v>268</v>
      </c>
      <c r="E8" s="187">
        <v>38562</v>
      </c>
      <c r="F8" s="188" t="s">
        <v>25</v>
      </c>
      <c r="G8" s="189" t="s">
        <v>98</v>
      </c>
      <c r="H8" s="68" t="s">
        <v>565</v>
      </c>
      <c r="I8" s="68">
        <v>3.37</v>
      </c>
      <c r="J8" s="129">
        <v>3.23</v>
      </c>
      <c r="K8" s="191">
        <f aca="true" t="shared" si="0" ref="K8:K22">MAX(H8:J8)</f>
        <v>3.37</v>
      </c>
    </row>
    <row r="9" spans="1:11" s="1" customFormat="1" ht="15" customHeight="1">
      <c r="A9" s="3">
        <v>3</v>
      </c>
      <c r="B9" s="52"/>
      <c r="C9" s="178" t="s">
        <v>440</v>
      </c>
      <c r="D9" s="179" t="s">
        <v>438</v>
      </c>
      <c r="E9" s="180" t="s">
        <v>204</v>
      </c>
      <c r="F9" s="181" t="s">
        <v>30</v>
      </c>
      <c r="G9" s="182" t="s">
        <v>439</v>
      </c>
      <c r="H9" s="68">
        <v>3.9</v>
      </c>
      <c r="I9" s="68">
        <v>3.88</v>
      </c>
      <c r="J9" s="68" t="s">
        <v>565</v>
      </c>
      <c r="K9" s="191">
        <f t="shared" si="0"/>
        <v>3.9</v>
      </c>
    </row>
    <row r="10" spans="1:11" s="1" customFormat="1" ht="15" customHeight="1">
      <c r="A10" s="3">
        <v>4</v>
      </c>
      <c r="B10" s="52"/>
      <c r="C10" s="185" t="s">
        <v>428</v>
      </c>
      <c r="D10" s="186" t="s">
        <v>484</v>
      </c>
      <c r="E10" s="187" t="s">
        <v>485</v>
      </c>
      <c r="F10" s="188" t="s">
        <v>32</v>
      </c>
      <c r="G10" s="189" t="s">
        <v>176</v>
      </c>
      <c r="H10" s="68">
        <v>3.51</v>
      </c>
      <c r="I10" s="68">
        <v>3.96</v>
      </c>
      <c r="J10" s="68">
        <v>4.02</v>
      </c>
      <c r="K10" s="191">
        <f t="shared" si="0"/>
        <v>4.02</v>
      </c>
    </row>
    <row r="11" spans="1:11" s="1" customFormat="1" ht="15" customHeight="1">
      <c r="A11" s="3">
        <v>5</v>
      </c>
      <c r="B11" s="52"/>
      <c r="C11" s="185" t="s">
        <v>111</v>
      </c>
      <c r="D11" s="186" t="s">
        <v>112</v>
      </c>
      <c r="E11" s="187">
        <v>37960</v>
      </c>
      <c r="F11" s="188" t="s">
        <v>79</v>
      </c>
      <c r="G11" s="189" t="s">
        <v>92</v>
      </c>
      <c r="H11" s="68">
        <v>3.8</v>
      </c>
      <c r="I11" s="68">
        <v>4</v>
      </c>
      <c r="J11" s="129">
        <v>3.98</v>
      </c>
      <c r="K11" s="191">
        <f t="shared" si="0"/>
        <v>4</v>
      </c>
    </row>
    <row r="12" spans="1:11" s="1" customFormat="1" ht="15" customHeight="1">
      <c r="A12" s="3">
        <v>6</v>
      </c>
      <c r="B12" s="52"/>
      <c r="C12" s="185" t="s">
        <v>212</v>
      </c>
      <c r="D12" s="186" t="s">
        <v>348</v>
      </c>
      <c r="E12" s="187">
        <v>38561</v>
      </c>
      <c r="F12" s="188" t="s">
        <v>79</v>
      </c>
      <c r="G12" s="189" t="s">
        <v>347</v>
      </c>
      <c r="H12" s="68">
        <v>4.24</v>
      </c>
      <c r="I12" s="68">
        <v>3.93</v>
      </c>
      <c r="J12" s="129">
        <v>4.11</v>
      </c>
      <c r="K12" s="191">
        <f t="shared" si="0"/>
        <v>4.24</v>
      </c>
    </row>
    <row r="13" spans="1:11" s="1" customFormat="1" ht="15" customHeight="1">
      <c r="A13" s="3">
        <v>7</v>
      </c>
      <c r="B13" s="52"/>
      <c r="C13" s="185" t="s">
        <v>71</v>
      </c>
      <c r="D13" s="186" t="s">
        <v>332</v>
      </c>
      <c r="E13" s="187" t="s">
        <v>144</v>
      </c>
      <c r="F13" s="188" t="s">
        <v>26</v>
      </c>
      <c r="G13" s="189" t="s">
        <v>203</v>
      </c>
      <c r="H13" s="68">
        <v>4.32</v>
      </c>
      <c r="I13" s="68">
        <v>4.35</v>
      </c>
      <c r="J13" s="129">
        <v>4.59</v>
      </c>
      <c r="K13" s="191">
        <f t="shared" si="0"/>
        <v>4.59</v>
      </c>
    </row>
    <row r="14" spans="1:11" ht="15" customHeight="1">
      <c r="A14" s="3">
        <v>8</v>
      </c>
      <c r="B14" s="52"/>
      <c r="C14" s="185" t="s">
        <v>340</v>
      </c>
      <c r="D14" s="186" t="s">
        <v>341</v>
      </c>
      <c r="E14" s="187" t="s">
        <v>342</v>
      </c>
      <c r="F14" s="188" t="s">
        <v>52</v>
      </c>
      <c r="G14" s="189" t="s">
        <v>152</v>
      </c>
      <c r="H14" s="68">
        <v>4.01</v>
      </c>
      <c r="I14" s="68">
        <v>4.36</v>
      </c>
      <c r="J14" s="129">
        <v>4.43</v>
      </c>
      <c r="K14" s="191">
        <f t="shared" si="0"/>
        <v>4.43</v>
      </c>
    </row>
    <row r="15" spans="1:11" s="1" customFormat="1" ht="15" customHeight="1">
      <c r="A15" s="3">
        <v>9</v>
      </c>
      <c r="B15" s="52"/>
      <c r="C15" s="185" t="s">
        <v>70</v>
      </c>
      <c r="D15" s="186" t="s">
        <v>488</v>
      </c>
      <c r="E15" s="187" t="s">
        <v>489</v>
      </c>
      <c r="F15" s="188" t="s">
        <v>32</v>
      </c>
      <c r="G15" s="189" t="s">
        <v>158</v>
      </c>
      <c r="H15" s="68">
        <v>4.1</v>
      </c>
      <c r="I15" s="68">
        <v>4.84</v>
      </c>
      <c r="J15" s="68">
        <v>4.7</v>
      </c>
      <c r="K15" s="191">
        <f t="shared" si="0"/>
        <v>4.84</v>
      </c>
    </row>
    <row r="16" spans="1:11" s="1" customFormat="1" ht="15" customHeight="1">
      <c r="A16" s="3">
        <v>10</v>
      </c>
      <c r="B16" s="52"/>
      <c r="C16" s="178" t="s">
        <v>227</v>
      </c>
      <c r="D16" s="179" t="s">
        <v>228</v>
      </c>
      <c r="E16" s="180" t="s">
        <v>229</v>
      </c>
      <c r="F16" s="181" t="s">
        <v>30</v>
      </c>
      <c r="G16" s="182" t="s">
        <v>226</v>
      </c>
      <c r="H16" s="68" t="s">
        <v>565</v>
      </c>
      <c r="I16" s="68">
        <v>4.48</v>
      </c>
      <c r="J16" s="68">
        <v>4.52</v>
      </c>
      <c r="K16" s="191">
        <f t="shared" si="0"/>
        <v>4.52</v>
      </c>
    </row>
    <row r="17" spans="1:11" s="1" customFormat="1" ht="15" customHeight="1">
      <c r="A17" s="3">
        <v>11</v>
      </c>
      <c r="B17" s="52"/>
      <c r="C17" s="185" t="s">
        <v>105</v>
      </c>
      <c r="D17" s="186" t="s">
        <v>346</v>
      </c>
      <c r="E17" s="187">
        <v>37843</v>
      </c>
      <c r="F17" s="188" t="s">
        <v>79</v>
      </c>
      <c r="G17" s="189" t="s">
        <v>347</v>
      </c>
      <c r="H17" s="68">
        <v>3.97</v>
      </c>
      <c r="I17" s="68">
        <v>4.28</v>
      </c>
      <c r="J17" s="68">
        <v>4.11</v>
      </c>
      <c r="K17" s="191">
        <f t="shared" si="0"/>
        <v>4.28</v>
      </c>
    </row>
    <row r="18" spans="1:11" s="1" customFormat="1" ht="15" customHeight="1">
      <c r="A18" s="3">
        <v>12</v>
      </c>
      <c r="B18" s="52"/>
      <c r="C18" s="185" t="s">
        <v>107</v>
      </c>
      <c r="D18" s="186" t="s">
        <v>136</v>
      </c>
      <c r="E18" s="187">
        <v>37822</v>
      </c>
      <c r="F18" s="188" t="s">
        <v>28</v>
      </c>
      <c r="G18" s="189" t="s">
        <v>367</v>
      </c>
      <c r="H18" s="68">
        <v>5.09</v>
      </c>
      <c r="I18" s="68">
        <v>5.19</v>
      </c>
      <c r="J18" s="68">
        <v>5.11</v>
      </c>
      <c r="K18" s="191">
        <f t="shared" si="0"/>
        <v>5.19</v>
      </c>
    </row>
    <row r="19" spans="1:11" s="1" customFormat="1" ht="15" customHeight="1">
      <c r="A19" s="3">
        <v>13</v>
      </c>
      <c r="B19" s="52"/>
      <c r="C19" s="178" t="s">
        <v>201</v>
      </c>
      <c r="D19" s="179" t="s">
        <v>422</v>
      </c>
      <c r="E19" s="180" t="s">
        <v>423</v>
      </c>
      <c r="F19" s="181" t="s">
        <v>30</v>
      </c>
      <c r="G19" s="182" t="s">
        <v>101</v>
      </c>
      <c r="H19" s="68">
        <v>4.3</v>
      </c>
      <c r="I19" s="68">
        <v>4.03</v>
      </c>
      <c r="J19" s="129">
        <v>4.01</v>
      </c>
      <c r="K19" s="191">
        <f t="shared" si="0"/>
        <v>4.3</v>
      </c>
    </row>
    <row r="20" spans="1:11" s="1" customFormat="1" ht="15" customHeight="1">
      <c r="A20" s="3">
        <v>14</v>
      </c>
      <c r="B20" s="52"/>
      <c r="C20" s="185" t="s">
        <v>377</v>
      </c>
      <c r="D20" s="186" t="s">
        <v>378</v>
      </c>
      <c r="E20" s="187" t="s">
        <v>379</v>
      </c>
      <c r="F20" s="188" t="s">
        <v>29</v>
      </c>
      <c r="G20" s="189" t="s">
        <v>369</v>
      </c>
      <c r="H20" s="68">
        <v>4.07</v>
      </c>
      <c r="I20" s="68">
        <v>3.65</v>
      </c>
      <c r="J20" s="129">
        <v>3.88</v>
      </c>
      <c r="K20" s="191">
        <f t="shared" si="0"/>
        <v>4.07</v>
      </c>
    </row>
    <row r="21" spans="1:11" s="1" customFormat="1" ht="15" customHeight="1">
      <c r="A21" s="3">
        <v>15</v>
      </c>
      <c r="B21" s="52"/>
      <c r="C21" s="185" t="s">
        <v>329</v>
      </c>
      <c r="D21" s="186" t="s">
        <v>330</v>
      </c>
      <c r="E21" s="187" t="s">
        <v>331</v>
      </c>
      <c r="F21" s="188" t="s">
        <v>26</v>
      </c>
      <c r="G21" s="189" t="s">
        <v>100</v>
      </c>
      <c r="H21" s="68">
        <v>3.74</v>
      </c>
      <c r="I21" s="68">
        <v>4.03</v>
      </c>
      <c r="J21" s="129" t="s">
        <v>565</v>
      </c>
      <c r="K21" s="191">
        <f t="shared" si="0"/>
        <v>4.03</v>
      </c>
    </row>
    <row r="22" spans="1:11" s="1" customFormat="1" ht="15" customHeight="1">
      <c r="A22" s="3">
        <v>16</v>
      </c>
      <c r="B22" s="52"/>
      <c r="C22" s="185" t="s">
        <v>108</v>
      </c>
      <c r="D22" s="186" t="s">
        <v>109</v>
      </c>
      <c r="E22" s="187" t="s">
        <v>314</v>
      </c>
      <c r="F22" s="188" t="s">
        <v>26</v>
      </c>
      <c r="G22" s="189" t="s">
        <v>99</v>
      </c>
      <c r="H22" s="68">
        <v>5.42</v>
      </c>
      <c r="I22" s="68" t="s">
        <v>565</v>
      </c>
      <c r="J22" s="68">
        <v>5.46</v>
      </c>
      <c r="K22" s="191">
        <f t="shared" si="0"/>
        <v>5.46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/>
  <mergeCells count="2">
    <mergeCell ref="H4:K4"/>
    <mergeCell ref="H5:J5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6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3.7109375" style="1" bestFit="1" customWidth="1"/>
    <col min="7" max="7" width="23.00390625" style="1" bestFit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</row>
    <row r="4" spans="4:15" s="21" customFormat="1" ht="15">
      <c r="D4" s="22" t="s">
        <v>13</v>
      </c>
      <c r="E4" s="5"/>
      <c r="F4" s="23"/>
      <c r="G4" s="24"/>
      <c r="H4" s="221" t="s">
        <v>0</v>
      </c>
      <c r="I4" s="221"/>
      <c r="J4" s="221"/>
      <c r="K4" s="221"/>
      <c r="L4" s="221"/>
      <c r="M4" s="221"/>
      <c r="N4" s="5"/>
      <c r="O4" s="5"/>
    </row>
    <row r="5" ht="13.5" thickBot="1"/>
    <row r="6" spans="1:15" s="2" customFormat="1" ht="15" customHeight="1">
      <c r="A6" s="213" t="s">
        <v>1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22" t="s">
        <v>5</v>
      </c>
      <c r="I6" s="223"/>
      <c r="J6" s="222" t="s">
        <v>6</v>
      </c>
      <c r="K6" s="223"/>
      <c r="L6" s="222" t="s">
        <v>7</v>
      </c>
      <c r="M6" s="223"/>
      <c r="N6" s="224" t="s">
        <v>10</v>
      </c>
      <c r="O6" s="217" t="s">
        <v>8</v>
      </c>
    </row>
    <row r="7" spans="1:15" s="4" customFormat="1" ht="15" customHeight="1" thickBot="1">
      <c r="A7" s="214"/>
      <c r="B7" s="216"/>
      <c r="C7" s="212"/>
      <c r="D7" s="229"/>
      <c r="E7" s="227"/>
      <c r="F7" s="227"/>
      <c r="G7" s="220"/>
      <c r="H7" s="32" t="s">
        <v>33</v>
      </c>
      <c r="I7" s="32" t="s">
        <v>8</v>
      </c>
      <c r="J7" s="32" t="s">
        <v>33</v>
      </c>
      <c r="K7" s="32" t="s">
        <v>8</v>
      </c>
      <c r="L7" s="32" t="s">
        <v>33</v>
      </c>
      <c r="M7" s="32" t="s">
        <v>8</v>
      </c>
      <c r="N7" s="225"/>
      <c r="O7" s="218"/>
    </row>
    <row r="8" spans="1:15" ht="15" customHeight="1">
      <c r="A8" s="27">
        <v>1</v>
      </c>
      <c r="B8" s="52"/>
      <c r="C8" s="152" t="s">
        <v>358</v>
      </c>
      <c r="D8" s="153" t="s">
        <v>359</v>
      </c>
      <c r="E8" s="154" t="s">
        <v>360</v>
      </c>
      <c r="F8" s="155" t="s">
        <v>51</v>
      </c>
      <c r="G8" s="157" t="s">
        <v>205</v>
      </c>
      <c r="H8" s="84">
        <v>4.77</v>
      </c>
      <c r="I8" s="31">
        <f aca="true" t="shared" si="0" ref="I8:I37">IF(ISBLANK(H8),"",TRUNC(6.45*(H8-15.4)^2))</f>
        <v>728</v>
      </c>
      <c r="J8" s="84">
        <v>8.11</v>
      </c>
      <c r="K8" s="27">
        <f aca="true" t="shared" si="1" ref="K8:K37">IF(ISBLANK(J8),"",TRUNC(17.22*(J8-15.4)^2))</f>
        <v>915</v>
      </c>
      <c r="L8" s="87">
        <v>27.61</v>
      </c>
      <c r="M8" s="27">
        <f aca="true" t="shared" si="2" ref="M8:M37">IF(ISBLANK(L8),"",TRUNC(1.502*(L8-51)^2))</f>
        <v>821</v>
      </c>
      <c r="N8" s="170">
        <f aca="true" t="shared" si="3" ref="N8:N37">SUM(I8:M8)-J8-L8</f>
        <v>2464</v>
      </c>
      <c r="O8" s="156" t="s">
        <v>97</v>
      </c>
    </row>
    <row r="9" spans="1:15" ht="15" customHeight="1">
      <c r="A9" s="3">
        <v>2</v>
      </c>
      <c r="B9" s="52"/>
      <c r="C9" s="152" t="s">
        <v>127</v>
      </c>
      <c r="D9" s="153" t="s">
        <v>128</v>
      </c>
      <c r="E9" s="154">
        <v>37910</v>
      </c>
      <c r="F9" s="155" t="s">
        <v>26</v>
      </c>
      <c r="G9" s="157" t="s">
        <v>100</v>
      </c>
      <c r="H9" s="84">
        <v>4.75</v>
      </c>
      <c r="I9" s="31">
        <f t="shared" si="0"/>
        <v>731</v>
      </c>
      <c r="J9" s="84">
        <v>8.23</v>
      </c>
      <c r="K9" s="27">
        <f t="shared" si="1"/>
        <v>885</v>
      </c>
      <c r="L9" s="87">
        <v>27.37</v>
      </c>
      <c r="M9" s="27">
        <f t="shared" si="2"/>
        <v>838</v>
      </c>
      <c r="N9" s="170">
        <f t="shared" si="3"/>
        <v>2454</v>
      </c>
      <c r="O9" s="156">
        <v>18</v>
      </c>
    </row>
    <row r="10" spans="1:15" ht="15" customHeight="1">
      <c r="A10" s="27">
        <v>3</v>
      </c>
      <c r="B10" s="52"/>
      <c r="C10" s="152" t="s">
        <v>147</v>
      </c>
      <c r="D10" s="153" t="s">
        <v>148</v>
      </c>
      <c r="E10" s="154" t="s">
        <v>149</v>
      </c>
      <c r="F10" s="155" t="s">
        <v>32</v>
      </c>
      <c r="G10" s="157" t="s">
        <v>158</v>
      </c>
      <c r="H10" s="84">
        <v>4.85</v>
      </c>
      <c r="I10" s="31">
        <f t="shared" si="0"/>
        <v>717</v>
      </c>
      <c r="J10" s="84">
        <v>8.34</v>
      </c>
      <c r="K10" s="27">
        <f t="shared" si="1"/>
        <v>858</v>
      </c>
      <c r="L10" s="87">
        <v>27.14</v>
      </c>
      <c r="M10" s="27">
        <f t="shared" si="2"/>
        <v>855</v>
      </c>
      <c r="N10" s="170">
        <f t="shared" si="3"/>
        <v>2430.0000000000005</v>
      </c>
      <c r="O10" s="156">
        <v>16</v>
      </c>
    </row>
    <row r="11" spans="1:15" ht="15" customHeight="1">
      <c r="A11" s="3">
        <v>4</v>
      </c>
      <c r="B11" s="52"/>
      <c r="C11" s="152" t="s">
        <v>132</v>
      </c>
      <c r="D11" s="153" t="s">
        <v>133</v>
      </c>
      <c r="E11" s="154">
        <v>37866</v>
      </c>
      <c r="F11" s="155" t="s">
        <v>79</v>
      </c>
      <c r="G11" s="157" t="s">
        <v>92</v>
      </c>
      <c r="H11" s="87">
        <v>4.82</v>
      </c>
      <c r="I11" s="29">
        <f t="shared" si="0"/>
        <v>721</v>
      </c>
      <c r="J11" s="84">
        <v>8.38</v>
      </c>
      <c r="K11" s="27">
        <f t="shared" si="1"/>
        <v>848</v>
      </c>
      <c r="L11" s="87">
        <v>27.92</v>
      </c>
      <c r="M11" s="27">
        <f t="shared" si="2"/>
        <v>800</v>
      </c>
      <c r="N11" s="170">
        <f t="shared" si="3"/>
        <v>2369</v>
      </c>
      <c r="O11" s="156">
        <v>14</v>
      </c>
    </row>
    <row r="12" spans="1:15" ht="15" customHeight="1">
      <c r="A12" s="27">
        <v>5</v>
      </c>
      <c r="B12" s="52"/>
      <c r="C12" s="152" t="s">
        <v>358</v>
      </c>
      <c r="D12" s="153" t="s">
        <v>388</v>
      </c>
      <c r="E12" s="154" t="s">
        <v>389</v>
      </c>
      <c r="F12" s="155" t="s">
        <v>404</v>
      </c>
      <c r="G12" s="157" t="s">
        <v>508</v>
      </c>
      <c r="H12" s="84">
        <v>4.74</v>
      </c>
      <c r="I12" s="31">
        <f t="shared" si="0"/>
        <v>732</v>
      </c>
      <c r="J12" s="84">
        <v>8.42</v>
      </c>
      <c r="K12" s="27">
        <f t="shared" si="1"/>
        <v>838</v>
      </c>
      <c r="L12" s="87">
        <v>28.77</v>
      </c>
      <c r="M12" s="27">
        <f t="shared" si="2"/>
        <v>742</v>
      </c>
      <c r="N12" s="170">
        <f t="shared" si="3"/>
        <v>2312</v>
      </c>
      <c r="O12" s="156">
        <v>13</v>
      </c>
    </row>
    <row r="13" spans="1:15" ht="15" customHeight="1">
      <c r="A13" s="3">
        <v>6</v>
      </c>
      <c r="B13" s="52"/>
      <c r="C13" s="152" t="s">
        <v>407</v>
      </c>
      <c r="D13" s="153" t="s">
        <v>408</v>
      </c>
      <c r="E13" s="154">
        <v>37838</v>
      </c>
      <c r="F13" s="155" t="s">
        <v>505</v>
      </c>
      <c r="G13" s="157" t="s">
        <v>154</v>
      </c>
      <c r="H13" s="87">
        <v>4.72</v>
      </c>
      <c r="I13" s="29">
        <f t="shared" si="0"/>
        <v>735</v>
      </c>
      <c r="J13" s="84">
        <v>8.29</v>
      </c>
      <c r="K13" s="27">
        <f t="shared" si="1"/>
        <v>870</v>
      </c>
      <c r="L13" s="87">
        <v>29.34</v>
      </c>
      <c r="M13" s="27">
        <f t="shared" si="2"/>
        <v>704</v>
      </c>
      <c r="N13" s="170">
        <f t="shared" si="3"/>
        <v>2309</v>
      </c>
      <c r="O13" s="156">
        <v>12</v>
      </c>
    </row>
    <row r="14" spans="1:15" ht="15" customHeight="1">
      <c r="A14" s="27">
        <v>7</v>
      </c>
      <c r="B14" s="52"/>
      <c r="C14" s="152" t="s">
        <v>198</v>
      </c>
      <c r="D14" s="153" t="s">
        <v>486</v>
      </c>
      <c r="E14" s="154" t="s">
        <v>487</v>
      </c>
      <c r="F14" s="155" t="s">
        <v>32</v>
      </c>
      <c r="G14" s="157" t="s">
        <v>158</v>
      </c>
      <c r="H14" s="84">
        <v>4.77</v>
      </c>
      <c r="I14" s="31">
        <f t="shared" si="0"/>
        <v>728</v>
      </c>
      <c r="J14" s="84">
        <v>8.48</v>
      </c>
      <c r="K14" s="27">
        <f t="shared" si="1"/>
        <v>824</v>
      </c>
      <c r="L14" s="87">
        <v>28.69</v>
      </c>
      <c r="M14" s="27">
        <f t="shared" si="2"/>
        <v>747</v>
      </c>
      <c r="N14" s="170">
        <f t="shared" si="3"/>
        <v>2299</v>
      </c>
      <c r="O14" s="156">
        <v>11</v>
      </c>
    </row>
    <row r="15" spans="1:15" ht="15" customHeight="1">
      <c r="A15" s="3">
        <v>8</v>
      </c>
      <c r="B15" s="52"/>
      <c r="C15" s="152" t="s">
        <v>130</v>
      </c>
      <c r="D15" s="153" t="s">
        <v>131</v>
      </c>
      <c r="E15" s="154" t="s">
        <v>343</v>
      </c>
      <c r="F15" s="155" t="s">
        <v>52</v>
      </c>
      <c r="G15" s="157" t="s">
        <v>152</v>
      </c>
      <c r="H15" s="84">
        <v>4.9</v>
      </c>
      <c r="I15" s="31">
        <f t="shared" si="0"/>
        <v>711</v>
      </c>
      <c r="J15" s="84">
        <v>8.47</v>
      </c>
      <c r="K15" s="27">
        <f t="shared" si="1"/>
        <v>826</v>
      </c>
      <c r="L15" s="87">
        <v>29.08</v>
      </c>
      <c r="M15" s="27">
        <f t="shared" si="2"/>
        <v>721</v>
      </c>
      <c r="N15" s="170">
        <f t="shared" si="3"/>
        <v>2258.0000000000005</v>
      </c>
      <c r="O15" s="156">
        <v>10</v>
      </c>
    </row>
    <row r="16" spans="1:15" ht="15" customHeight="1">
      <c r="A16" s="27">
        <v>9</v>
      </c>
      <c r="B16" s="52"/>
      <c r="C16" s="152" t="s">
        <v>71</v>
      </c>
      <c r="D16" s="153" t="s">
        <v>364</v>
      </c>
      <c r="E16" s="154">
        <v>37789</v>
      </c>
      <c r="F16" s="158" t="s">
        <v>362</v>
      </c>
      <c r="G16" s="157" t="s">
        <v>365</v>
      </c>
      <c r="H16" s="84">
        <v>4.9</v>
      </c>
      <c r="I16" s="31">
        <f t="shared" si="0"/>
        <v>711</v>
      </c>
      <c r="J16" s="84">
        <v>8.65</v>
      </c>
      <c r="K16" s="27">
        <f t="shared" si="1"/>
        <v>784</v>
      </c>
      <c r="L16" s="87">
        <v>28.55</v>
      </c>
      <c r="M16" s="27">
        <f t="shared" si="2"/>
        <v>757</v>
      </c>
      <c r="N16" s="170">
        <f t="shared" si="3"/>
        <v>2251.9999999999995</v>
      </c>
      <c r="O16" s="156">
        <v>9</v>
      </c>
    </row>
    <row r="17" spans="1:15" ht="15" customHeight="1">
      <c r="A17" s="3">
        <v>10</v>
      </c>
      <c r="B17" s="52"/>
      <c r="C17" s="152" t="s">
        <v>105</v>
      </c>
      <c r="D17" s="153" t="s">
        <v>214</v>
      </c>
      <c r="E17" s="154" t="s">
        <v>316</v>
      </c>
      <c r="F17" s="155" t="s">
        <v>26</v>
      </c>
      <c r="G17" s="157" t="s">
        <v>100</v>
      </c>
      <c r="H17" s="87">
        <v>4.85</v>
      </c>
      <c r="I17" s="29">
        <f t="shared" si="0"/>
        <v>717</v>
      </c>
      <c r="J17" s="84">
        <v>8.36</v>
      </c>
      <c r="K17" s="27">
        <f t="shared" si="1"/>
        <v>853</v>
      </c>
      <c r="L17" s="87">
        <v>29.94</v>
      </c>
      <c r="M17" s="27">
        <f t="shared" si="2"/>
        <v>666</v>
      </c>
      <c r="N17" s="170">
        <f t="shared" si="3"/>
        <v>2236</v>
      </c>
      <c r="O17" s="156">
        <v>8</v>
      </c>
    </row>
    <row r="18" spans="1:15" ht="15" customHeight="1">
      <c r="A18" s="27">
        <v>11</v>
      </c>
      <c r="B18" s="52"/>
      <c r="C18" s="152" t="s">
        <v>272</v>
      </c>
      <c r="D18" s="153" t="s">
        <v>273</v>
      </c>
      <c r="E18" s="154">
        <v>38145</v>
      </c>
      <c r="F18" s="155" t="s">
        <v>504</v>
      </c>
      <c r="G18" s="157" t="s">
        <v>151</v>
      </c>
      <c r="H18" s="84">
        <v>4.93</v>
      </c>
      <c r="I18" s="31">
        <f t="shared" si="0"/>
        <v>707</v>
      </c>
      <c r="J18" s="84">
        <v>8.69</v>
      </c>
      <c r="K18" s="27">
        <f t="shared" si="1"/>
        <v>775</v>
      </c>
      <c r="L18" s="87">
        <v>28.61</v>
      </c>
      <c r="M18" s="27">
        <f t="shared" si="2"/>
        <v>752</v>
      </c>
      <c r="N18" s="170">
        <f t="shared" si="3"/>
        <v>2234</v>
      </c>
      <c r="O18" s="156">
        <v>7</v>
      </c>
    </row>
    <row r="19" spans="1:15" ht="15" customHeight="1">
      <c r="A19" s="3">
        <v>12</v>
      </c>
      <c r="B19" s="27"/>
      <c r="C19" s="152" t="s">
        <v>74</v>
      </c>
      <c r="D19" s="153" t="s">
        <v>490</v>
      </c>
      <c r="E19" s="154" t="s">
        <v>491</v>
      </c>
      <c r="F19" s="155" t="s">
        <v>32</v>
      </c>
      <c r="G19" s="157" t="s">
        <v>104</v>
      </c>
      <c r="H19" s="87">
        <v>4.91</v>
      </c>
      <c r="I19" s="29">
        <f t="shared" si="0"/>
        <v>709</v>
      </c>
      <c r="J19" s="84">
        <v>8.62</v>
      </c>
      <c r="K19" s="27">
        <f t="shared" si="1"/>
        <v>791</v>
      </c>
      <c r="L19" s="87">
        <v>29</v>
      </c>
      <c r="M19" s="27">
        <f t="shared" si="2"/>
        <v>726</v>
      </c>
      <c r="N19" s="170">
        <f t="shared" si="3"/>
        <v>2226</v>
      </c>
      <c r="O19" s="156">
        <v>6</v>
      </c>
    </row>
    <row r="20" spans="1:15" ht="15" customHeight="1">
      <c r="A20" s="27">
        <v>13</v>
      </c>
      <c r="B20" s="27"/>
      <c r="C20" s="160" t="s">
        <v>520</v>
      </c>
      <c r="D20" s="161" t="s">
        <v>138</v>
      </c>
      <c r="E20" s="162" t="s">
        <v>139</v>
      </c>
      <c r="F20" s="163" t="s">
        <v>30</v>
      </c>
      <c r="G20" s="165" t="s">
        <v>155</v>
      </c>
      <c r="H20" s="84">
        <v>4.91</v>
      </c>
      <c r="I20" s="31">
        <f t="shared" si="0"/>
        <v>709</v>
      </c>
      <c r="J20" s="84">
        <v>8.58</v>
      </c>
      <c r="K20" s="27">
        <f t="shared" si="1"/>
        <v>800</v>
      </c>
      <c r="L20" s="87">
        <v>29.24</v>
      </c>
      <c r="M20" s="27">
        <f t="shared" si="2"/>
        <v>711</v>
      </c>
      <c r="N20" s="170">
        <f t="shared" si="3"/>
        <v>2220</v>
      </c>
      <c r="O20" s="156">
        <v>5</v>
      </c>
    </row>
    <row r="21" spans="1:15" ht="15" customHeight="1">
      <c r="A21" s="3">
        <v>14</v>
      </c>
      <c r="B21" s="69"/>
      <c r="C21" s="152" t="s">
        <v>474</v>
      </c>
      <c r="D21" s="153" t="s">
        <v>475</v>
      </c>
      <c r="E21" s="154" t="s">
        <v>476</v>
      </c>
      <c r="F21" s="155" t="s">
        <v>32</v>
      </c>
      <c r="G21" s="157" t="s">
        <v>157</v>
      </c>
      <c r="H21" s="87">
        <v>4.9</v>
      </c>
      <c r="I21" s="29">
        <f t="shared" si="0"/>
        <v>711</v>
      </c>
      <c r="J21" s="84">
        <v>8.67</v>
      </c>
      <c r="K21" s="27">
        <f t="shared" si="1"/>
        <v>779</v>
      </c>
      <c r="L21" s="87">
        <v>28.96</v>
      </c>
      <c r="M21" s="27">
        <f t="shared" si="2"/>
        <v>729</v>
      </c>
      <c r="N21" s="170">
        <f t="shared" si="3"/>
        <v>2219</v>
      </c>
      <c r="O21" s="156">
        <v>4</v>
      </c>
    </row>
    <row r="22" spans="1:15" ht="15" customHeight="1">
      <c r="A22" s="27">
        <v>15</v>
      </c>
      <c r="B22" s="27"/>
      <c r="C22" s="152" t="s">
        <v>142</v>
      </c>
      <c r="D22" s="153" t="s">
        <v>215</v>
      </c>
      <c r="E22" s="154" t="s">
        <v>336</v>
      </c>
      <c r="F22" s="155" t="s">
        <v>26</v>
      </c>
      <c r="G22" s="157" t="s">
        <v>335</v>
      </c>
      <c r="H22" s="84">
        <v>5.05</v>
      </c>
      <c r="I22" s="31">
        <f t="shared" si="0"/>
        <v>690</v>
      </c>
      <c r="J22" s="84">
        <v>8.85</v>
      </c>
      <c r="K22" s="27">
        <f t="shared" si="1"/>
        <v>738</v>
      </c>
      <c r="L22" s="87">
        <v>28.34</v>
      </c>
      <c r="M22" s="27">
        <f t="shared" si="2"/>
        <v>771</v>
      </c>
      <c r="N22" s="170">
        <f t="shared" si="3"/>
        <v>2198.9999999999995</v>
      </c>
      <c r="O22" s="156">
        <v>3</v>
      </c>
    </row>
    <row r="23" spans="1:15" ht="15" customHeight="1">
      <c r="A23" s="3">
        <v>16</v>
      </c>
      <c r="B23" s="52"/>
      <c r="C23" s="152" t="s">
        <v>496</v>
      </c>
      <c r="D23" s="153" t="s">
        <v>497</v>
      </c>
      <c r="E23" s="154" t="s">
        <v>498</v>
      </c>
      <c r="F23" s="155" t="s">
        <v>32</v>
      </c>
      <c r="G23" s="157" t="s">
        <v>103</v>
      </c>
      <c r="H23" s="84">
        <v>4.9</v>
      </c>
      <c r="I23" s="31">
        <f t="shared" si="0"/>
        <v>711</v>
      </c>
      <c r="J23" s="84">
        <v>8.68</v>
      </c>
      <c r="K23" s="27">
        <f t="shared" si="1"/>
        <v>777</v>
      </c>
      <c r="L23" s="87">
        <v>29.26</v>
      </c>
      <c r="M23" s="27">
        <f t="shared" si="2"/>
        <v>709</v>
      </c>
      <c r="N23" s="170">
        <f t="shared" si="3"/>
        <v>2196.9999999999995</v>
      </c>
      <c r="O23" s="156">
        <v>2</v>
      </c>
    </row>
    <row r="24" spans="1:15" ht="15" customHeight="1">
      <c r="A24" s="27">
        <v>17</v>
      </c>
      <c r="B24" s="27"/>
      <c r="C24" s="160" t="s">
        <v>142</v>
      </c>
      <c r="D24" s="161" t="s">
        <v>143</v>
      </c>
      <c r="E24" s="162" t="s">
        <v>144</v>
      </c>
      <c r="F24" s="163" t="s">
        <v>30</v>
      </c>
      <c r="G24" s="165" t="s">
        <v>226</v>
      </c>
      <c r="H24" s="84">
        <v>4.9</v>
      </c>
      <c r="I24" s="31">
        <f t="shared" si="0"/>
        <v>711</v>
      </c>
      <c r="J24" s="84">
        <v>8.73</v>
      </c>
      <c r="K24" s="27">
        <f t="shared" si="1"/>
        <v>766</v>
      </c>
      <c r="L24" s="87">
        <v>29.42</v>
      </c>
      <c r="M24" s="27">
        <f t="shared" si="2"/>
        <v>699</v>
      </c>
      <c r="N24" s="170">
        <f t="shared" si="3"/>
        <v>2176</v>
      </c>
      <c r="O24" s="156">
        <v>1</v>
      </c>
    </row>
    <row r="25" spans="1:15" ht="15" customHeight="1">
      <c r="A25" s="3">
        <v>18</v>
      </c>
      <c r="B25" s="3"/>
      <c r="C25" s="160" t="s">
        <v>106</v>
      </c>
      <c r="D25" s="161" t="s">
        <v>140</v>
      </c>
      <c r="E25" s="162" t="s">
        <v>141</v>
      </c>
      <c r="F25" s="163" t="s">
        <v>30</v>
      </c>
      <c r="G25" s="165" t="s">
        <v>226</v>
      </c>
      <c r="H25" s="87">
        <v>4.98</v>
      </c>
      <c r="I25" s="29">
        <f t="shared" si="0"/>
        <v>700</v>
      </c>
      <c r="J25" s="84">
        <v>8.73</v>
      </c>
      <c r="K25" s="27">
        <f t="shared" si="1"/>
        <v>766</v>
      </c>
      <c r="L25" s="87">
        <v>29.92</v>
      </c>
      <c r="M25" s="27">
        <f t="shared" si="2"/>
        <v>667</v>
      </c>
      <c r="N25" s="170">
        <f t="shared" si="3"/>
        <v>2133</v>
      </c>
      <c r="O25" s="164" t="s">
        <v>97</v>
      </c>
    </row>
    <row r="26" spans="1:15" ht="15" customHeight="1">
      <c r="A26" s="27">
        <v>19</v>
      </c>
      <c r="B26" s="3"/>
      <c r="C26" s="152" t="s">
        <v>340</v>
      </c>
      <c r="D26" s="153" t="s">
        <v>368</v>
      </c>
      <c r="E26" s="154">
        <v>38177</v>
      </c>
      <c r="F26" s="155" t="s">
        <v>29</v>
      </c>
      <c r="G26" s="157" t="s">
        <v>369</v>
      </c>
      <c r="H26" s="87">
        <v>4.97</v>
      </c>
      <c r="I26" s="29">
        <f t="shared" si="0"/>
        <v>701</v>
      </c>
      <c r="J26" s="84">
        <v>8.82</v>
      </c>
      <c r="K26" s="27">
        <f t="shared" si="1"/>
        <v>745</v>
      </c>
      <c r="L26" s="87">
        <v>29.62</v>
      </c>
      <c r="M26" s="27">
        <f t="shared" si="2"/>
        <v>686</v>
      </c>
      <c r="N26" s="170">
        <f t="shared" si="3"/>
        <v>2132</v>
      </c>
      <c r="O26" s="156"/>
    </row>
    <row r="27" spans="1:15" ht="15" customHeight="1">
      <c r="A27" s="3">
        <v>20</v>
      </c>
      <c r="B27" s="27"/>
      <c r="C27" s="152" t="s">
        <v>124</v>
      </c>
      <c r="D27" s="153" t="s">
        <v>125</v>
      </c>
      <c r="E27" s="154" t="s">
        <v>126</v>
      </c>
      <c r="F27" s="155" t="s">
        <v>504</v>
      </c>
      <c r="G27" s="157" t="s">
        <v>151</v>
      </c>
      <c r="H27" s="84">
        <v>5.02</v>
      </c>
      <c r="I27" s="31">
        <f t="shared" si="0"/>
        <v>694</v>
      </c>
      <c r="J27" s="84">
        <v>8.74</v>
      </c>
      <c r="K27" s="27">
        <f t="shared" si="1"/>
        <v>763</v>
      </c>
      <c r="L27" s="87">
        <v>30.08</v>
      </c>
      <c r="M27" s="27">
        <f t="shared" si="2"/>
        <v>657</v>
      </c>
      <c r="N27" s="170">
        <f t="shared" si="3"/>
        <v>2114</v>
      </c>
      <c r="O27" s="156"/>
    </row>
    <row r="28" spans="1:15" ht="15" customHeight="1">
      <c r="A28" s="27">
        <v>21</v>
      </c>
      <c r="B28" s="27"/>
      <c r="C28" s="152" t="s">
        <v>370</v>
      </c>
      <c r="D28" s="153" t="s">
        <v>371</v>
      </c>
      <c r="E28" s="154">
        <v>38236</v>
      </c>
      <c r="F28" s="155" t="s">
        <v>29</v>
      </c>
      <c r="G28" s="157" t="s">
        <v>369</v>
      </c>
      <c r="H28" s="84">
        <v>4.98</v>
      </c>
      <c r="I28" s="31">
        <f t="shared" si="0"/>
        <v>700</v>
      </c>
      <c r="J28" s="84">
        <v>8.83</v>
      </c>
      <c r="K28" s="27">
        <f t="shared" si="1"/>
        <v>743</v>
      </c>
      <c r="L28" s="87">
        <v>29.98</v>
      </c>
      <c r="M28" s="27">
        <f t="shared" si="2"/>
        <v>663</v>
      </c>
      <c r="N28" s="170">
        <f t="shared" si="3"/>
        <v>2106</v>
      </c>
      <c r="O28" s="156"/>
    </row>
    <row r="29" spans="1:15" ht="15" customHeight="1">
      <c r="A29" s="3">
        <v>22</v>
      </c>
      <c r="B29" s="3"/>
      <c r="C29" s="152" t="s">
        <v>201</v>
      </c>
      <c r="D29" s="153" t="s">
        <v>238</v>
      </c>
      <c r="E29" s="154">
        <v>38313</v>
      </c>
      <c r="F29" s="155" t="s">
        <v>25</v>
      </c>
      <c r="G29" s="157" t="s">
        <v>239</v>
      </c>
      <c r="H29" s="87">
        <v>4.94</v>
      </c>
      <c r="I29" s="29">
        <f t="shared" si="0"/>
        <v>705</v>
      </c>
      <c r="J29" s="84">
        <v>8.82</v>
      </c>
      <c r="K29" s="27">
        <f t="shared" si="1"/>
        <v>745</v>
      </c>
      <c r="L29" s="87">
        <v>30.27</v>
      </c>
      <c r="M29" s="27">
        <f t="shared" si="2"/>
        <v>645</v>
      </c>
      <c r="N29" s="170">
        <f t="shared" si="3"/>
        <v>2095</v>
      </c>
      <c r="O29" s="156"/>
    </row>
    <row r="30" spans="1:15" ht="15" customHeight="1">
      <c r="A30" s="27">
        <v>23</v>
      </c>
      <c r="B30" s="27"/>
      <c r="C30" s="152" t="s">
        <v>137</v>
      </c>
      <c r="D30" s="153" t="s">
        <v>499</v>
      </c>
      <c r="E30" s="154" t="s">
        <v>500</v>
      </c>
      <c r="F30" s="155" t="s">
        <v>32</v>
      </c>
      <c r="G30" s="157" t="s">
        <v>501</v>
      </c>
      <c r="H30" s="87">
        <v>5.06</v>
      </c>
      <c r="I30" s="29">
        <f t="shared" si="0"/>
        <v>689</v>
      </c>
      <c r="J30" s="84">
        <v>8.99</v>
      </c>
      <c r="K30" s="27">
        <f t="shared" si="1"/>
        <v>707</v>
      </c>
      <c r="L30" s="87">
        <v>30.39</v>
      </c>
      <c r="M30" s="27">
        <f t="shared" si="2"/>
        <v>638</v>
      </c>
      <c r="N30" s="170">
        <f t="shared" si="3"/>
        <v>2034.0000000000002</v>
      </c>
      <c r="O30" s="164"/>
    </row>
    <row r="31" spans="1:15" ht="15" customHeight="1">
      <c r="A31" s="3">
        <v>24</v>
      </c>
      <c r="B31" s="3"/>
      <c r="C31" s="152" t="s">
        <v>470</v>
      </c>
      <c r="D31" s="153" t="s">
        <v>471</v>
      </c>
      <c r="E31" s="154" t="s">
        <v>385</v>
      </c>
      <c r="F31" s="155" t="s">
        <v>31</v>
      </c>
      <c r="G31" s="157" t="s">
        <v>156</v>
      </c>
      <c r="H31" s="84">
        <v>5.01</v>
      </c>
      <c r="I31" s="31">
        <f t="shared" si="0"/>
        <v>696</v>
      </c>
      <c r="J31" s="84">
        <v>8.96</v>
      </c>
      <c r="K31" s="27">
        <f t="shared" si="1"/>
        <v>714</v>
      </c>
      <c r="L31" s="87">
        <v>31.29</v>
      </c>
      <c r="M31" s="27">
        <f t="shared" si="2"/>
        <v>583</v>
      </c>
      <c r="N31" s="170">
        <f t="shared" si="3"/>
        <v>1993</v>
      </c>
      <c r="O31" s="156"/>
    </row>
    <row r="32" spans="1:15" ht="15" customHeight="1">
      <c r="A32" s="27">
        <v>25</v>
      </c>
      <c r="B32" s="52"/>
      <c r="C32" s="152" t="s">
        <v>135</v>
      </c>
      <c r="D32" s="153" t="s">
        <v>382</v>
      </c>
      <c r="E32" s="154" t="s">
        <v>383</v>
      </c>
      <c r="F32" s="155" t="s">
        <v>29</v>
      </c>
      <c r="G32" s="157" t="s">
        <v>93</v>
      </c>
      <c r="H32" s="87">
        <v>5.32</v>
      </c>
      <c r="I32" s="29">
        <f t="shared" si="0"/>
        <v>655</v>
      </c>
      <c r="J32" s="84">
        <v>9.12</v>
      </c>
      <c r="K32" s="27">
        <f t="shared" si="1"/>
        <v>679</v>
      </c>
      <c r="L32" s="87">
        <v>30.09</v>
      </c>
      <c r="M32" s="27">
        <f t="shared" si="2"/>
        <v>656</v>
      </c>
      <c r="N32" s="170">
        <f t="shared" si="3"/>
        <v>1990</v>
      </c>
      <c r="O32" s="156"/>
    </row>
    <row r="33" spans="1:15" ht="15" customHeight="1">
      <c r="A33" s="3">
        <v>26</v>
      </c>
      <c r="B33" s="27"/>
      <c r="C33" s="152" t="s">
        <v>82</v>
      </c>
      <c r="D33" s="153" t="s">
        <v>240</v>
      </c>
      <c r="E33" s="154">
        <v>38083</v>
      </c>
      <c r="F33" s="155" t="s">
        <v>25</v>
      </c>
      <c r="G33" s="157" t="s">
        <v>239</v>
      </c>
      <c r="H33" s="84">
        <v>5.03</v>
      </c>
      <c r="I33" s="31">
        <f t="shared" si="0"/>
        <v>693</v>
      </c>
      <c r="J33" s="84">
        <v>8.94</v>
      </c>
      <c r="K33" s="27">
        <f t="shared" si="1"/>
        <v>718</v>
      </c>
      <c r="L33" s="87">
        <v>31.56</v>
      </c>
      <c r="M33" s="27">
        <f t="shared" si="2"/>
        <v>567</v>
      </c>
      <c r="N33" s="170">
        <f t="shared" si="3"/>
        <v>1978</v>
      </c>
      <c r="O33" s="156"/>
    </row>
    <row r="34" spans="1:15" ht="15" customHeight="1">
      <c r="A34" s="27">
        <v>27</v>
      </c>
      <c r="B34" s="27"/>
      <c r="C34" s="160" t="s">
        <v>428</v>
      </c>
      <c r="D34" s="161" t="s">
        <v>429</v>
      </c>
      <c r="E34" s="162" t="s">
        <v>430</v>
      </c>
      <c r="F34" s="163" t="s">
        <v>30</v>
      </c>
      <c r="G34" s="165" t="s">
        <v>123</v>
      </c>
      <c r="H34" s="87">
        <v>5.26</v>
      </c>
      <c r="I34" s="29">
        <f t="shared" si="0"/>
        <v>663</v>
      </c>
      <c r="J34" s="84">
        <v>9.16</v>
      </c>
      <c r="K34" s="27">
        <f t="shared" si="1"/>
        <v>670</v>
      </c>
      <c r="L34" s="87">
        <v>30.34</v>
      </c>
      <c r="M34" s="27">
        <f t="shared" si="2"/>
        <v>641</v>
      </c>
      <c r="N34" s="170">
        <f t="shared" si="3"/>
        <v>1973.9999999999998</v>
      </c>
      <c r="O34" s="164" t="s">
        <v>97</v>
      </c>
    </row>
    <row r="35" spans="1:15" ht="15" customHeight="1">
      <c r="A35" s="3">
        <v>28</v>
      </c>
      <c r="B35" s="3"/>
      <c r="C35" s="152" t="s">
        <v>246</v>
      </c>
      <c r="D35" s="153" t="s">
        <v>247</v>
      </c>
      <c r="E35" s="154">
        <v>38168</v>
      </c>
      <c r="F35" s="155" t="s">
        <v>25</v>
      </c>
      <c r="G35" s="157" t="s">
        <v>239</v>
      </c>
      <c r="H35" s="84">
        <v>5.21</v>
      </c>
      <c r="I35" s="31">
        <f t="shared" si="0"/>
        <v>669</v>
      </c>
      <c r="J35" s="84">
        <v>9.12</v>
      </c>
      <c r="K35" s="27">
        <f t="shared" si="1"/>
        <v>679</v>
      </c>
      <c r="L35" s="87">
        <v>30.65</v>
      </c>
      <c r="M35" s="27">
        <f t="shared" si="2"/>
        <v>622</v>
      </c>
      <c r="N35" s="170">
        <f t="shared" si="3"/>
        <v>1970</v>
      </c>
      <c r="O35" s="156"/>
    </row>
    <row r="36" spans="1:15" ht="15" customHeight="1">
      <c r="A36" s="27">
        <v>29</v>
      </c>
      <c r="B36" s="27"/>
      <c r="C36" s="152" t="s">
        <v>390</v>
      </c>
      <c r="D36" s="153" t="s">
        <v>391</v>
      </c>
      <c r="E36" s="154" t="s">
        <v>392</v>
      </c>
      <c r="F36" s="155" t="s">
        <v>404</v>
      </c>
      <c r="G36" s="157" t="s">
        <v>508</v>
      </c>
      <c r="H36" s="87">
        <v>5.12</v>
      </c>
      <c r="I36" s="29">
        <f t="shared" si="0"/>
        <v>681</v>
      </c>
      <c r="J36" s="84">
        <v>9.03</v>
      </c>
      <c r="K36" s="27">
        <f t="shared" si="1"/>
        <v>698</v>
      </c>
      <c r="L36" s="87">
        <v>31.77</v>
      </c>
      <c r="M36" s="27">
        <f t="shared" si="2"/>
        <v>555</v>
      </c>
      <c r="N36" s="170">
        <f t="shared" si="3"/>
        <v>1934</v>
      </c>
      <c r="O36" s="156"/>
    </row>
    <row r="37" spans="1:15" ht="15" customHeight="1">
      <c r="A37" s="3">
        <v>30</v>
      </c>
      <c r="B37" s="3"/>
      <c r="C37" s="152" t="s">
        <v>248</v>
      </c>
      <c r="D37" s="153" t="s">
        <v>249</v>
      </c>
      <c r="E37" s="154">
        <v>38674</v>
      </c>
      <c r="F37" s="155" t="s">
        <v>25</v>
      </c>
      <c r="G37" s="157" t="s">
        <v>239</v>
      </c>
      <c r="H37" s="87">
        <v>5.21</v>
      </c>
      <c r="I37" s="29">
        <f t="shared" si="0"/>
        <v>669</v>
      </c>
      <c r="J37" s="84">
        <v>9.12</v>
      </c>
      <c r="K37" s="27">
        <f t="shared" si="1"/>
        <v>679</v>
      </c>
      <c r="L37" s="87">
        <v>31.35</v>
      </c>
      <c r="M37" s="27">
        <f t="shared" si="2"/>
        <v>579</v>
      </c>
      <c r="N37" s="170">
        <f t="shared" si="3"/>
        <v>1927</v>
      </c>
      <c r="O37" s="156" t="s">
        <v>97</v>
      </c>
    </row>
    <row r="38" spans="1:15" s="5" customFormat="1" ht="15">
      <c r="A38" s="5" t="s">
        <v>41</v>
      </c>
      <c r="E38" s="6"/>
      <c r="F38" s="7"/>
      <c r="G38" s="7"/>
      <c r="H38" s="7"/>
      <c r="I38" s="7"/>
      <c r="J38" s="7"/>
      <c r="K38" s="34"/>
      <c r="L38" s="34"/>
      <c r="M38" s="8"/>
      <c r="N38" s="9"/>
      <c r="O38" s="9"/>
    </row>
    <row r="39" spans="1:15" s="5" customFormat="1" ht="15">
      <c r="A39" s="5" t="s">
        <v>237</v>
      </c>
      <c r="E39" s="6"/>
      <c r="F39" s="7"/>
      <c r="G39" s="7"/>
      <c r="H39" s="7"/>
      <c r="I39" s="7"/>
      <c r="J39" s="34"/>
      <c r="K39" s="34"/>
      <c r="L39" s="34"/>
      <c r="M39" s="8"/>
      <c r="N39" s="10"/>
      <c r="O39" s="10"/>
    </row>
    <row r="40" spans="1:15" s="20" customFormat="1" ht="12" customHeight="1">
      <c r="A40" s="12"/>
      <c r="B40" s="12"/>
      <c r="C40" s="12"/>
      <c r="D40" s="12"/>
      <c r="E40" s="13"/>
      <c r="F40" s="14"/>
      <c r="G40" s="15"/>
      <c r="H40" s="15"/>
      <c r="I40" s="15"/>
      <c r="J40" s="15"/>
      <c r="K40" s="16"/>
      <c r="L40" s="16"/>
      <c r="M40" s="17"/>
      <c r="N40" s="17"/>
      <c r="O40" s="17"/>
    </row>
    <row r="41" spans="4:15" s="21" customFormat="1" ht="15">
      <c r="D41" s="22" t="s">
        <v>13</v>
      </c>
      <c r="E41" s="5"/>
      <c r="F41" s="23"/>
      <c r="G41" s="24"/>
      <c r="H41" s="221" t="s">
        <v>0</v>
      </c>
      <c r="I41" s="221"/>
      <c r="J41" s="221"/>
      <c r="K41" s="221"/>
      <c r="L41" s="221"/>
      <c r="M41" s="221"/>
      <c r="N41" s="5"/>
      <c r="O41" s="5"/>
    </row>
    <row r="42" ht="13.5" thickBot="1"/>
    <row r="43" spans="1:15" s="2" customFormat="1" ht="15" customHeight="1">
      <c r="A43" s="213" t="s">
        <v>1</v>
      </c>
      <c r="B43" s="215" t="s">
        <v>34</v>
      </c>
      <c r="C43" s="211" t="s">
        <v>2</v>
      </c>
      <c r="D43" s="228" t="s">
        <v>3</v>
      </c>
      <c r="E43" s="226" t="s">
        <v>11</v>
      </c>
      <c r="F43" s="226" t="s">
        <v>4</v>
      </c>
      <c r="G43" s="219" t="s">
        <v>40</v>
      </c>
      <c r="H43" s="222" t="s">
        <v>5</v>
      </c>
      <c r="I43" s="223"/>
      <c r="J43" s="222" t="s">
        <v>6</v>
      </c>
      <c r="K43" s="223"/>
      <c r="L43" s="222" t="s">
        <v>7</v>
      </c>
      <c r="M43" s="223"/>
      <c r="N43" s="224" t="s">
        <v>10</v>
      </c>
      <c r="O43" s="217" t="s">
        <v>8</v>
      </c>
    </row>
    <row r="44" spans="1:15" s="4" customFormat="1" ht="15" customHeight="1" thickBot="1">
      <c r="A44" s="214"/>
      <c r="B44" s="216"/>
      <c r="C44" s="212"/>
      <c r="D44" s="229"/>
      <c r="E44" s="227"/>
      <c r="F44" s="227"/>
      <c r="G44" s="220"/>
      <c r="H44" s="32" t="s">
        <v>33</v>
      </c>
      <c r="I44" s="32" t="s">
        <v>8</v>
      </c>
      <c r="J44" s="32" t="s">
        <v>33</v>
      </c>
      <c r="K44" s="32" t="s">
        <v>8</v>
      </c>
      <c r="L44" s="32" t="s">
        <v>33</v>
      </c>
      <c r="M44" s="32" t="s">
        <v>8</v>
      </c>
      <c r="N44" s="225"/>
      <c r="O44" s="218"/>
    </row>
    <row r="45" spans="1:15" ht="15" customHeight="1">
      <c r="A45" s="27">
        <v>31</v>
      </c>
      <c r="B45" s="54"/>
      <c r="C45" s="152" t="s">
        <v>409</v>
      </c>
      <c r="D45" s="153" t="s">
        <v>410</v>
      </c>
      <c r="E45" s="154">
        <v>37831</v>
      </c>
      <c r="F45" s="155" t="s">
        <v>505</v>
      </c>
      <c r="G45" s="157" t="s">
        <v>154</v>
      </c>
      <c r="H45" s="87">
        <v>5.04</v>
      </c>
      <c r="I45" s="29">
        <f aca="true" t="shared" si="4" ref="I45:I67">IF(ISBLANK(H45),"",TRUNC(6.45*(H45-15.4)^2))</f>
        <v>692</v>
      </c>
      <c r="J45" s="84">
        <v>9.06</v>
      </c>
      <c r="K45" s="27">
        <f aca="true" t="shared" si="5" ref="K45:K68">IF(ISBLANK(J45),"",TRUNC(17.22*(J45-15.4)^2))</f>
        <v>692</v>
      </c>
      <c r="L45" s="87">
        <v>32.78</v>
      </c>
      <c r="M45" s="27">
        <f aca="true" t="shared" si="6" ref="M45:M67">IF(ISBLANK(L45),"",TRUNC(1.502*(L45-51)^2))</f>
        <v>498</v>
      </c>
      <c r="N45" s="170">
        <f aca="true" t="shared" si="7" ref="N45:N67">SUM(I45:M45)-J45-L45</f>
        <v>1882</v>
      </c>
      <c r="O45" s="156"/>
    </row>
    <row r="46" spans="1:15" ht="15" customHeight="1">
      <c r="A46" s="3">
        <v>32</v>
      </c>
      <c r="B46" s="3"/>
      <c r="C46" s="152" t="s">
        <v>242</v>
      </c>
      <c r="D46" s="153" t="s">
        <v>380</v>
      </c>
      <c r="E46" s="154" t="s">
        <v>381</v>
      </c>
      <c r="F46" s="155" t="s">
        <v>29</v>
      </c>
      <c r="G46" s="157" t="s">
        <v>93</v>
      </c>
      <c r="H46" s="87">
        <v>5.16</v>
      </c>
      <c r="I46" s="29">
        <f t="shared" si="4"/>
        <v>676</v>
      </c>
      <c r="J46" s="84">
        <v>9.21</v>
      </c>
      <c r="K46" s="27">
        <f t="shared" si="5"/>
        <v>659</v>
      </c>
      <c r="L46" s="87">
        <v>31.94</v>
      </c>
      <c r="M46" s="27">
        <f t="shared" si="6"/>
        <v>545</v>
      </c>
      <c r="N46" s="170">
        <f t="shared" si="7"/>
        <v>1880</v>
      </c>
      <c r="O46" s="156"/>
    </row>
    <row r="47" spans="1:15" ht="15" customHeight="1">
      <c r="A47" s="27">
        <v>33</v>
      </c>
      <c r="B47" s="52"/>
      <c r="C47" s="160" t="s">
        <v>195</v>
      </c>
      <c r="D47" s="161" t="s">
        <v>196</v>
      </c>
      <c r="E47" s="162" t="s">
        <v>197</v>
      </c>
      <c r="F47" s="163" t="s">
        <v>30</v>
      </c>
      <c r="G47" s="165" t="s">
        <v>155</v>
      </c>
      <c r="H47" s="87">
        <v>5.33</v>
      </c>
      <c r="I47" s="29">
        <f t="shared" si="4"/>
        <v>654</v>
      </c>
      <c r="J47" s="84">
        <v>9.42</v>
      </c>
      <c r="K47" s="27">
        <f t="shared" si="5"/>
        <v>615</v>
      </c>
      <c r="L47" s="87">
        <v>31.06</v>
      </c>
      <c r="M47" s="27">
        <f t="shared" si="6"/>
        <v>597</v>
      </c>
      <c r="N47" s="170">
        <f t="shared" si="7"/>
        <v>1866</v>
      </c>
      <c r="O47" s="164" t="s">
        <v>97</v>
      </c>
    </row>
    <row r="48" spans="1:15" ht="15" customHeight="1">
      <c r="A48" s="3">
        <v>34</v>
      </c>
      <c r="B48" s="52"/>
      <c r="C48" s="152" t="s">
        <v>75</v>
      </c>
      <c r="D48" s="153" t="s">
        <v>276</v>
      </c>
      <c r="E48" s="154" t="s">
        <v>277</v>
      </c>
      <c r="F48" s="155" t="s">
        <v>504</v>
      </c>
      <c r="G48" s="157" t="s">
        <v>151</v>
      </c>
      <c r="H48" s="87">
        <v>5.2</v>
      </c>
      <c r="I48" s="29">
        <f t="shared" si="4"/>
        <v>671</v>
      </c>
      <c r="J48" s="84">
        <v>9.3</v>
      </c>
      <c r="K48" s="27">
        <f t="shared" si="5"/>
        <v>640</v>
      </c>
      <c r="L48" s="87">
        <v>32.48</v>
      </c>
      <c r="M48" s="27">
        <f t="shared" si="6"/>
        <v>515</v>
      </c>
      <c r="N48" s="170">
        <f t="shared" si="7"/>
        <v>1826</v>
      </c>
      <c r="O48" s="156"/>
    </row>
    <row r="49" spans="1:15" ht="15" customHeight="1">
      <c r="A49" s="27">
        <v>35</v>
      </c>
      <c r="B49" s="52"/>
      <c r="C49" s="152" t="s">
        <v>198</v>
      </c>
      <c r="D49" s="153" t="s">
        <v>281</v>
      </c>
      <c r="E49" s="154" t="s">
        <v>282</v>
      </c>
      <c r="F49" s="155" t="s">
        <v>504</v>
      </c>
      <c r="G49" s="157" t="s">
        <v>151</v>
      </c>
      <c r="H49" s="87">
        <v>5.19</v>
      </c>
      <c r="I49" s="29">
        <f t="shared" si="4"/>
        <v>672</v>
      </c>
      <c r="J49" s="84">
        <v>9.26</v>
      </c>
      <c r="K49" s="27">
        <f t="shared" si="5"/>
        <v>649</v>
      </c>
      <c r="L49" s="87">
        <v>32.71</v>
      </c>
      <c r="M49" s="27">
        <f t="shared" si="6"/>
        <v>502</v>
      </c>
      <c r="N49" s="170">
        <f t="shared" si="7"/>
        <v>1823</v>
      </c>
      <c r="O49" s="156" t="s">
        <v>97</v>
      </c>
    </row>
    <row r="50" spans="1:15" ht="12.75">
      <c r="A50" s="3">
        <v>36</v>
      </c>
      <c r="B50" s="52"/>
      <c r="C50" s="152" t="s">
        <v>242</v>
      </c>
      <c r="D50" s="153" t="s">
        <v>253</v>
      </c>
      <c r="E50" s="154">
        <v>37897</v>
      </c>
      <c r="F50" s="155" t="s">
        <v>25</v>
      </c>
      <c r="G50" s="157" t="s">
        <v>239</v>
      </c>
      <c r="H50" s="87">
        <v>5.26</v>
      </c>
      <c r="I50" s="29">
        <f t="shared" si="4"/>
        <v>663</v>
      </c>
      <c r="J50" s="84">
        <v>9.44</v>
      </c>
      <c r="K50" s="27">
        <f t="shared" si="5"/>
        <v>611</v>
      </c>
      <c r="L50" s="87">
        <v>32.63</v>
      </c>
      <c r="M50" s="27">
        <f t="shared" si="6"/>
        <v>506</v>
      </c>
      <c r="N50" s="170">
        <f t="shared" si="7"/>
        <v>1780</v>
      </c>
      <c r="O50" s="156"/>
    </row>
    <row r="51" spans="1:15" ht="15" customHeight="1">
      <c r="A51" s="27">
        <v>37</v>
      </c>
      <c r="B51" s="52"/>
      <c r="C51" s="152" t="s">
        <v>201</v>
      </c>
      <c r="D51" s="153" t="s">
        <v>289</v>
      </c>
      <c r="E51" s="154" t="s">
        <v>290</v>
      </c>
      <c r="F51" s="155" t="s">
        <v>504</v>
      </c>
      <c r="G51" s="157" t="s">
        <v>90</v>
      </c>
      <c r="H51" s="87">
        <v>5.25</v>
      </c>
      <c r="I51" s="29">
        <f t="shared" si="4"/>
        <v>664</v>
      </c>
      <c r="J51" s="84">
        <v>9.5</v>
      </c>
      <c r="K51" s="27">
        <f t="shared" si="5"/>
        <v>599</v>
      </c>
      <c r="L51" s="87">
        <v>32.54</v>
      </c>
      <c r="M51" s="27">
        <f t="shared" si="6"/>
        <v>511</v>
      </c>
      <c r="N51" s="170">
        <f t="shared" si="7"/>
        <v>1774</v>
      </c>
      <c r="O51" s="156" t="s">
        <v>97</v>
      </c>
    </row>
    <row r="52" spans="1:15" ht="15" customHeight="1">
      <c r="A52" s="3">
        <v>38</v>
      </c>
      <c r="B52" s="52"/>
      <c r="C52" s="160" t="s">
        <v>110</v>
      </c>
      <c r="D52" s="161" t="s">
        <v>225</v>
      </c>
      <c r="E52" s="162" t="s">
        <v>424</v>
      </c>
      <c r="F52" s="163" t="s">
        <v>30</v>
      </c>
      <c r="G52" s="165" t="s">
        <v>101</v>
      </c>
      <c r="H52" s="87">
        <v>5.35</v>
      </c>
      <c r="I52" s="29">
        <f t="shared" si="4"/>
        <v>651</v>
      </c>
      <c r="J52" s="84">
        <v>9.4</v>
      </c>
      <c r="K52" s="27">
        <f t="shared" si="5"/>
        <v>619</v>
      </c>
      <c r="L52" s="87">
        <v>32.7</v>
      </c>
      <c r="M52" s="27">
        <f t="shared" si="6"/>
        <v>503</v>
      </c>
      <c r="N52" s="170">
        <f t="shared" si="7"/>
        <v>1773</v>
      </c>
      <c r="O52" s="164" t="s">
        <v>97</v>
      </c>
    </row>
    <row r="53" spans="1:15" ht="15" customHeight="1">
      <c r="A53" s="27">
        <v>39</v>
      </c>
      <c r="B53" s="52"/>
      <c r="C53" s="160" t="s">
        <v>81</v>
      </c>
      <c r="D53" s="161" t="s">
        <v>445</v>
      </c>
      <c r="E53" s="162" t="s">
        <v>446</v>
      </c>
      <c r="F53" s="163" t="s">
        <v>30</v>
      </c>
      <c r="G53" s="165" t="s">
        <v>226</v>
      </c>
      <c r="H53" s="87">
        <v>5.31</v>
      </c>
      <c r="I53" s="29">
        <f t="shared" si="4"/>
        <v>656</v>
      </c>
      <c r="J53" s="84">
        <v>9.41</v>
      </c>
      <c r="K53" s="27">
        <f t="shared" si="5"/>
        <v>617</v>
      </c>
      <c r="L53" s="87">
        <v>32.78</v>
      </c>
      <c r="M53" s="27">
        <f t="shared" si="6"/>
        <v>498</v>
      </c>
      <c r="N53" s="170">
        <f t="shared" si="7"/>
        <v>1770.9999999999998</v>
      </c>
      <c r="O53" s="164" t="s">
        <v>97</v>
      </c>
    </row>
    <row r="54" spans="1:15" ht="15" customHeight="1">
      <c r="A54" s="3">
        <v>40</v>
      </c>
      <c r="B54" s="52"/>
      <c r="C54" s="152" t="s">
        <v>105</v>
      </c>
      <c r="D54" s="153" t="s">
        <v>468</v>
      </c>
      <c r="E54" s="154" t="s">
        <v>469</v>
      </c>
      <c r="F54" s="155" t="s">
        <v>31</v>
      </c>
      <c r="G54" s="157" t="s">
        <v>175</v>
      </c>
      <c r="H54" s="87">
        <v>5.1</v>
      </c>
      <c r="I54" s="29">
        <f t="shared" si="4"/>
        <v>684</v>
      </c>
      <c r="J54" s="84">
        <v>9.19</v>
      </c>
      <c r="K54" s="27">
        <f t="shared" si="5"/>
        <v>664</v>
      </c>
      <c r="L54" s="87">
        <v>34.32</v>
      </c>
      <c r="M54" s="27">
        <f t="shared" si="6"/>
        <v>417</v>
      </c>
      <c r="N54" s="170">
        <f t="shared" si="7"/>
        <v>1765</v>
      </c>
      <c r="O54" s="156"/>
    </row>
    <row r="55" spans="1:15" ht="15" customHeight="1">
      <c r="A55" s="27">
        <v>41</v>
      </c>
      <c r="B55" s="52"/>
      <c r="C55" s="152" t="s">
        <v>308</v>
      </c>
      <c r="D55" s="153" t="s">
        <v>309</v>
      </c>
      <c r="E55" s="154" t="s">
        <v>310</v>
      </c>
      <c r="F55" s="155" t="s">
        <v>303</v>
      </c>
      <c r="G55" s="157" t="s">
        <v>311</v>
      </c>
      <c r="H55" s="87">
        <v>5.22</v>
      </c>
      <c r="I55" s="29">
        <f t="shared" si="4"/>
        <v>668</v>
      </c>
      <c r="J55" s="84">
        <v>9.39</v>
      </c>
      <c r="K55" s="27">
        <f t="shared" si="5"/>
        <v>621</v>
      </c>
      <c r="L55" s="87">
        <v>33.41</v>
      </c>
      <c r="M55" s="27">
        <f t="shared" si="6"/>
        <v>464</v>
      </c>
      <c r="N55" s="170">
        <f t="shared" si="7"/>
        <v>1752.9999999999998</v>
      </c>
      <c r="O55" s="156"/>
    </row>
    <row r="56" spans="1:15" ht="15" customHeight="1">
      <c r="A56" s="3">
        <v>42</v>
      </c>
      <c r="B56" s="52"/>
      <c r="C56" s="152" t="s">
        <v>82</v>
      </c>
      <c r="D56" s="153" t="s">
        <v>241</v>
      </c>
      <c r="E56" s="154">
        <v>38086</v>
      </c>
      <c r="F56" s="155" t="s">
        <v>25</v>
      </c>
      <c r="G56" s="157" t="s">
        <v>239</v>
      </c>
      <c r="H56" s="87">
        <v>5.27</v>
      </c>
      <c r="I56" s="29">
        <f t="shared" si="4"/>
        <v>661</v>
      </c>
      <c r="J56" s="84">
        <v>9.24</v>
      </c>
      <c r="K56" s="27">
        <f t="shared" si="5"/>
        <v>653</v>
      </c>
      <c r="L56" s="87">
        <v>34.44</v>
      </c>
      <c r="M56" s="27">
        <f t="shared" si="6"/>
        <v>411</v>
      </c>
      <c r="N56" s="170">
        <f t="shared" si="7"/>
        <v>1725</v>
      </c>
      <c r="O56" s="156"/>
    </row>
    <row r="57" spans="1:15" ht="15" customHeight="1">
      <c r="A57" s="27">
        <v>43</v>
      </c>
      <c r="B57" s="52"/>
      <c r="C57" s="160" t="s">
        <v>452</v>
      </c>
      <c r="D57" s="161" t="s">
        <v>453</v>
      </c>
      <c r="E57" s="162" t="s">
        <v>454</v>
      </c>
      <c r="F57" s="163" t="s">
        <v>30</v>
      </c>
      <c r="G57" s="165" t="s">
        <v>455</v>
      </c>
      <c r="H57" s="87">
        <v>5.26</v>
      </c>
      <c r="I57" s="29">
        <f t="shared" si="4"/>
        <v>663</v>
      </c>
      <c r="J57" s="84">
        <v>9.59</v>
      </c>
      <c r="K57" s="27">
        <f t="shared" si="5"/>
        <v>581</v>
      </c>
      <c r="L57" s="87">
        <v>33.19</v>
      </c>
      <c r="M57" s="27">
        <f t="shared" si="6"/>
        <v>476</v>
      </c>
      <c r="N57" s="170">
        <f t="shared" si="7"/>
        <v>1720.0000000000002</v>
      </c>
      <c r="O57" s="164" t="s">
        <v>97</v>
      </c>
    </row>
    <row r="58" spans="1:15" ht="15" customHeight="1">
      <c r="A58" s="3">
        <v>44</v>
      </c>
      <c r="B58" s="52"/>
      <c r="C58" s="152" t="s">
        <v>515</v>
      </c>
      <c r="D58" s="153" t="s">
        <v>517</v>
      </c>
      <c r="E58" s="154">
        <v>37947</v>
      </c>
      <c r="F58" s="155" t="s">
        <v>32</v>
      </c>
      <c r="G58" s="157" t="s">
        <v>157</v>
      </c>
      <c r="H58" s="87">
        <v>5.35</v>
      </c>
      <c r="I58" s="29">
        <f t="shared" si="4"/>
        <v>651</v>
      </c>
      <c r="J58" s="84">
        <v>9.56</v>
      </c>
      <c r="K58" s="27">
        <f t="shared" si="5"/>
        <v>587</v>
      </c>
      <c r="L58" s="87">
        <v>33.32</v>
      </c>
      <c r="M58" s="27">
        <f t="shared" si="6"/>
        <v>469</v>
      </c>
      <c r="N58" s="170">
        <f t="shared" si="7"/>
        <v>1707</v>
      </c>
      <c r="O58" s="156"/>
    </row>
    <row r="59" spans="1:15" ht="15" customHeight="1">
      <c r="A59" s="27">
        <v>45</v>
      </c>
      <c r="B59" s="52"/>
      <c r="C59" s="152" t="s">
        <v>73</v>
      </c>
      <c r="D59" s="153" t="s">
        <v>510</v>
      </c>
      <c r="E59" s="154" t="s">
        <v>511</v>
      </c>
      <c r="F59" s="155" t="s">
        <v>31</v>
      </c>
      <c r="G59" s="157" t="s">
        <v>175</v>
      </c>
      <c r="H59" s="87">
        <v>5.23</v>
      </c>
      <c r="I59" s="29">
        <f t="shared" si="4"/>
        <v>667</v>
      </c>
      <c r="J59" s="84">
        <v>9.55</v>
      </c>
      <c r="K59" s="27">
        <f t="shared" si="5"/>
        <v>589</v>
      </c>
      <c r="L59" s="87">
        <v>34.28</v>
      </c>
      <c r="M59" s="27">
        <f t="shared" si="6"/>
        <v>419</v>
      </c>
      <c r="N59" s="170">
        <f t="shared" si="7"/>
        <v>1675</v>
      </c>
      <c r="O59" s="156"/>
    </row>
    <row r="60" spans="1:15" ht="15" customHeight="1">
      <c r="A60" s="3">
        <v>46</v>
      </c>
      <c r="B60" s="52"/>
      <c r="C60" s="152" t="s">
        <v>283</v>
      </c>
      <c r="D60" s="153" t="s">
        <v>284</v>
      </c>
      <c r="E60" s="154" t="s">
        <v>285</v>
      </c>
      <c r="F60" s="155" t="s">
        <v>504</v>
      </c>
      <c r="G60" s="157" t="s">
        <v>151</v>
      </c>
      <c r="H60" s="87">
        <v>5.31</v>
      </c>
      <c r="I60" s="29">
        <f t="shared" si="4"/>
        <v>656</v>
      </c>
      <c r="J60" s="84">
        <v>9.62</v>
      </c>
      <c r="K60" s="27">
        <f t="shared" si="5"/>
        <v>575</v>
      </c>
      <c r="L60" s="87">
        <v>34.01</v>
      </c>
      <c r="M60" s="27">
        <f t="shared" si="6"/>
        <v>433</v>
      </c>
      <c r="N60" s="170">
        <f t="shared" si="7"/>
        <v>1664</v>
      </c>
      <c r="O60" s="156"/>
    </row>
    <row r="61" spans="1:15" ht="15" customHeight="1">
      <c r="A61" s="27">
        <v>47</v>
      </c>
      <c r="B61" s="52"/>
      <c r="C61" s="160" t="s">
        <v>437</v>
      </c>
      <c r="D61" s="161" t="s">
        <v>438</v>
      </c>
      <c r="E61" s="162" t="s">
        <v>204</v>
      </c>
      <c r="F61" s="163" t="s">
        <v>30</v>
      </c>
      <c r="G61" s="165" t="s">
        <v>439</v>
      </c>
      <c r="H61" s="87">
        <v>5.49</v>
      </c>
      <c r="I61" s="29">
        <f t="shared" si="4"/>
        <v>633</v>
      </c>
      <c r="J61" s="84">
        <v>9.79</v>
      </c>
      <c r="K61" s="27">
        <f t="shared" si="5"/>
        <v>541</v>
      </c>
      <c r="L61" s="87">
        <v>33.5</v>
      </c>
      <c r="M61" s="27">
        <f t="shared" si="6"/>
        <v>459</v>
      </c>
      <c r="N61" s="170">
        <f t="shared" si="7"/>
        <v>1633</v>
      </c>
      <c r="O61" s="164" t="s">
        <v>97</v>
      </c>
    </row>
    <row r="62" spans="1:15" ht="15" customHeight="1">
      <c r="A62" s="3">
        <v>48</v>
      </c>
      <c r="B62" s="52"/>
      <c r="C62" s="152" t="s">
        <v>242</v>
      </c>
      <c r="D62" s="153" t="s">
        <v>243</v>
      </c>
      <c r="E62" s="154">
        <v>38015</v>
      </c>
      <c r="F62" s="155" t="s">
        <v>25</v>
      </c>
      <c r="G62" s="157" t="s">
        <v>239</v>
      </c>
      <c r="H62" s="87">
        <v>5.44</v>
      </c>
      <c r="I62" s="29">
        <f t="shared" si="4"/>
        <v>639</v>
      </c>
      <c r="J62" s="84">
        <v>9.56</v>
      </c>
      <c r="K62" s="27">
        <f t="shared" si="5"/>
        <v>587</v>
      </c>
      <c r="L62" s="87">
        <v>34.95</v>
      </c>
      <c r="M62" s="27">
        <f t="shared" si="6"/>
        <v>386</v>
      </c>
      <c r="N62" s="170">
        <f t="shared" si="7"/>
        <v>1612</v>
      </c>
      <c r="O62" s="156"/>
    </row>
    <row r="63" spans="1:15" ht="15" customHeight="1">
      <c r="A63" s="27">
        <v>49</v>
      </c>
      <c r="B63" s="52"/>
      <c r="C63" s="152" t="s">
        <v>106</v>
      </c>
      <c r="D63" s="153" t="s">
        <v>384</v>
      </c>
      <c r="E63" s="154" t="s">
        <v>385</v>
      </c>
      <c r="F63" s="155" t="s">
        <v>29</v>
      </c>
      <c r="G63" s="157" t="s">
        <v>93</v>
      </c>
      <c r="H63" s="87">
        <v>5.41</v>
      </c>
      <c r="I63" s="29">
        <f t="shared" si="4"/>
        <v>643</v>
      </c>
      <c r="J63" s="84">
        <v>9.8</v>
      </c>
      <c r="K63" s="27">
        <f t="shared" si="5"/>
        <v>540</v>
      </c>
      <c r="L63" s="87">
        <v>34.36</v>
      </c>
      <c r="M63" s="27">
        <f t="shared" si="6"/>
        <v>415</v>
      </c>
      <c r="N63" s="170">
        <f t="shared" si="7"/>
        <v>1598</v>
      </c>
      <c r="O63" s="156"/>
    </row>
    <row r="64" spans="1:15" ht="15" customHeight="1">
      <c r="A64" s="3">
        <v>50</v>
      </c>
      <c r="B64" s="52"/>
      <c r="C64" s="152" t="s">
        <v>244</v>
      </c>
      <c r="D64" s="153" t="s">
        <v>245</v>
      </c>
      <c r="E64" s="154">
        <v>38039</v>
      </c>
      <c r="F64" s="155" t="s">
        <v>25</v>
      </c>
      <c r="G64" s="157" t="s">
        <v>239</v>
      </c>
      <c r="H64" s="87">
        <v>5.45</v>
      </c>
      <c r="I64" s="29">
        <f t="shared" si="4"/>
        <v>638</v>
      </c>
      <c r="J64" s="84">
        <v>9.65</v>
      </c>
      <c r="K64" s="27">
        <f t="shared" si="5"/>
        <v>569</v>
      </c>
      <c r="L64" s="87">
        <v>35.01</v>
      </c>
      <c r="M64" s="27">
        <f t="shared" si="6"/>
        <v>384</v>
      </c>
      <c r="N64" s="170">
        <f t="shared" si="7"/>
        <v>1591</v>
      </c>
      <c r="O64" s="156"/>
    </row>
    <row r="65" spans="1:15" ht="15" customHeight="1">
      <c r="A65" s="27">
        <v>51</v>
      </c>
      <c r="B65" s="52"/>
      <c r="C65" s="152" t="s">
        <v>261</v>
      </c>
      <c r="D65" s="153" t="s">
        <v>262</v>
      </c>
      <c r="E65" s="154">
        <v>38128</v>
      </c>
      <c r="F65" s="155" t="s">
        <v>25</v>
      </c>
      <c r="G65" s="157" t="s">
        <v>258</v>
      </c>
      <c r="H65" s="87">
        <v>5.54</v>
      </c>
      <c r="I65" s="29">
        <f t="shared" si="4"/>
        <v>627</v>
      </c>
      <c r="J65" s="84">
        <v>10.03</v>
      </c>
      <c r="K65" s="27">
        <f t="shared" si="5"/>
        <v>496</v>
      </c>
      <c r="L65" s="87">
        <v>35.23</v>
      </c>
      <c r="M65" s="27">
        <f t="shared" si="6"/>
        <v>373</v>
      </c>
      <c r="N65" s="170">
        <f t="shared" si="7"/>
        <v>1496</v>
      </c>
      <c r="O65" s="156"/>
    </row>
    <row r="66" spans="1:15" ht="15" customHeight="1">
      <c r="A66" s="3">
        <v>52</v>
      </c>
      <c r="B66" s="52"/>
      <c r="C66" s="152" t="s">
        <v>114</v>
      </c>
      <c r="D66" s="153" t="s">
        <v>265</v>
      </c>
      <c r="E66" s="154">
        <v>38054</v>
      </c>
      <c r="F66" s="155" t="s">
        <v>25</v>
      </c>
      <c r="G66" s="157" t="s">
        <v>173</v>
      </c>
      <c r="H66" s="87">
        <v>5.71</v>
      </c>
      <c r="I66" s="29">
        <f t="shared" si="4"/>
        <v>605</v>
      </c>
      <c r="J66" s="84">
        <v>10.44</v>
      </c>
      <c r="K66" s="27">
        <f t="shared" si="5"/>
        <v>423</v>
      </c>
      <c r="L66" s="87">
        <v>36.74</v>
      </c>
      <c r="M66" s="27">
        <f t="shared" si="6"/>
        <v>305</v>
      </c>
      <c r="N66" s="170">
        <f t="shared" si="7"/>
        <v>1333</v>
      </c>
      <c r="O66" s="156" t="s">
        <v>97</v>
      </c>
    </row>
    <row r="67" spans="1:15" ht="15" customHeight="1">
      <c r="A67" s="27">
        <v>53</v>
      </c>
      <c r="B67" s="52"/>
      <c r="C67" s="160" t="s">
        <v>456</v>
      </c>
      <c r="D67" s="161" t="s">
        <v>457</v>
      </c>
      <c r="E67" s="162" t="s">
        <v>458</v>
      </c>
      <c r="F67" s="163" t="s">
        <v>30</v>
      </c>
      <c r="G67" s="165" t="s">
        <v>455</v>
      </c>
      <c r="H67" s="84">
        <v>5.88</v>
      </c>
      <c r="I67" s="29">
        <f t="shared" si="4"/>
        <v>584</v>
      </c>
      <c r="J67" s="84">
        <v>10.86</v>
      </c>
      <c r="K67" s="27">
        <f t="shared" si="5"/>
        <v>354</v>
      </c>
      <c r="L67" s="87">
        <v>39.07</v>
      </c>
      <c r="M67" s="27">
        <f t="shared" si="6"/>
        <v>213</v>
      </c>
      <c r="N67" s="170">
        <f t="shared" si="7"/>
        <v>1151.0000000000002</v>
      </c>
      <c r="O67" s="164" t="s">
        <v>97</v>
      </c>
    </row>
    <row r="68" spans="1:15" ht="15" customHeight="1">
      <c r="A68" s="27"/>
      <c r="B68" s="3"/>
      <c r="C68" s="160" t="s">
        <v>425</v>
      </c>
      <c r="D68" s="161" t="s">
        <v>426</v>
      </c>
      <c r="E68" s="162" t="s">
        <v>427</v>
      </c>
      <c r="F68" s="163" t="s">
        <v>30</v>
      </c>
      <c r="G68" s="165" t="s">
        <v>101</v>
      </c>
      <c r="H68" s="87" t="s">
        <v>519</v>
      </c>
      <c r="I68" s="29"/>
      <c r="J68" s="84">
        <v>8.69</v>
      </c>
      <c r="K68" s="27">
        <f t="shared" si="5"/>
        <v>775</v>
      </c>
      <c r="L68" s="87" t="s">
        <v>521</v>
      </c>
      <c r="M68" s="27"/>
      <c r="N68" s="170"/>
      <c r="O68" s="164" t="s">
        <v>97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mergeCells count="26">
    <mergeCell ref="A43:A44"/>
    <mergeCell ref="B43:B44"/>
    <mergeCell ref="C43:C44"/>
    <mergeCell ref="D43:D44"/>
    <mergeCell ref="E43:E44"/>
    <mergeCell ref="F43:F44"/>
    <mergeCell ref="F6:F7"/>
    <mergeCell ref="E6:E7"/>
    <mergeCell ref="D6:D7"/>
    <mergeCell ref="L43:M43"/>
    <mergeCell ref="N43:N44"/>
    <mergeCell ref="O43:O44"/>
    <mergeCell ref="H41:M41"/>
    <mergeCell ref="G43:G44"/>
    <mergeCell ref="H43:I43"/>
    <mergeCell ref="J43:K43"/>
    <mergeCell ref="C6:C7"/>
    <mergeCell ref="A6:A7"/>
    <mergeCell ref="B6:B7"/>
    <mergeCell ref="O6:O7"/>
    <mergeCell ref="G6:G7"/>
    <mergeCell ref="H4:M4"/>
    <mergeCell ref="H6:I6"/>
    <mergeCell ref="J6:K6"/>
    <mergeCell ref="L6:M6"/>
    <mergeCell ref="N6:N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1.57421875" style="1" bestFit="1" customWidth="1"/>
    <col min="7" max="7" width="21.7109375" style="1" bestFit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</row>
    <row r="4" spans="4:15" s="21" customFormat="1" ht="15">
      <c r="D4" s="22" t="s">
        <v>14</v>
      </c>
      <c r="E4" s="5"/>
      <c r="F4" s="23"/>
      <c r="G4" s="24"/>
      <c r="H4" s="221" t="s">
        <v>16</v>
      </c>
      <c r="I4" s="221"/>
      <c r="J4" s="221"/>
      <c r="K4" s="221"/>
      <c r="L4" s="221"/>
      <c r="M4" s="221"/>
      <c r="N4" s="5"/>
      <c r="O4" s="5"/>
    </row>
    <row r="5" ht="13.5" thickBot="1"/>
    <row r="6" spans="1:15" s="2" customFormat="1" ht="15" customHeight="1">
      <c r="A6" s="213" t="s">
        <v>1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22" t="s">
        <v>6</v>
      </c>
      <c r="I6" s="223"/>
      <c r="J6" s="222" t="s">
        <v>18</v>
      </c>
      <c r="K6" s="223"/>
      <c r="L6" s="222" t="s">
        <v>19</v>
      </c>
      <c r="M6" s="223"/>
      <c r="N6" s="224" t="s">
        <v>10</v>
      </c>
      <c r="O6" s="217" t="s">
        <v>8</v>
      </c>
    </row>
    <row r="7" spans="1:15" s="4" customFormat="1" ht="15" customHeight="1" thickBot="1">
      <c r="A7" s="214"/>
      <c r="B7" s="216"/>
      <c r="C7" s="212"/>
      <c r="D7" s="229"/>
      <c r="E7" s="227"/>
      <c r="F7" s="227"/>
      <c r="G7" s="220"/>
      <c r="H7" s="32" t="s">
        <v>33</v>
      </c>
      <c r="I7" s="32" t="s">
        <v>8</v>
      </c>
      <c r="J7" s="32" t="s">
        <v>33</v>
      </c>
      <c r="K7" s="32" t="s">
        <v>8</v>
      </c>
      <c r="L7" s="32" t="s">
        <v>33</v>
      </c>
      <c r="M7" s="32" t="s">
        <v>8</v>
      </c>
      <c r="N7" s="225"/>
      <c r="O7" s="218"/>
    </row>
    <row r="8" spans="1:15" ht="15" customHeight="1">
      <c r="A8" s="3">
        <v>1</v>
      </c>
      <c r="B8" s="52"/>
      <c r="C8" s="178" t="s">
        <v>118</v>
      </c>
      <c r="D8" s="179" t="s">
        <v>553</v>
      </c>
      <c r="E8" s="180" t="s">
        <v>119</v>
      </c>
      <c r="F8" s="181" t="s">
        <v>30</v>
      </c>
      <c r="G8" s="182" t="s">
        <v>123</v>
      </c>
      <c r="H8" s="66">
        <v>8.02</v>
      </c>
      <c r="I8" s="59">
        <f aca="true" t="shared" si="0" ref="I8:I23">IF(ISBLANK(H8),"",TRUNC(59.76*(H8-11)^2))</f>
        <v>530</v>
      </c>
      <c r="J8" s="65">
        <v>1.5</v>
      </c>
      <c r="K8" s="3">
        <f aca="true" t="shared" si="1" ref="K8:K23">IF(ISBLANK(J8),"",TRUNC(35.04*(J8+10.966)^2)-5000)</f>
        <v>445</v>
      </c>
      <c r="L8" s="65">
        <v>5.54</v>
      </c>
      <c r="M8" s="3">
        <f aca="true" t="shared" si="2" ref="M8:M23">IF(ISBLANK(L8),"",TRUNC(1.82116*(L8+50)^2)-5000)</f>
        <v>617</v>
      </c>
      <c r="N8" s="183">
        <f aca="true" t="shared" si="3" ref="N8:N23">SUM(I8:M8)-J8-L8</f>
        <v>1592</v>
      </c>
      <c r="O8" s="184">
        <v>18</v>
      </c>
    </row>
    <row r="9" spans="1:15" ht="15" customHeight="1">
      <c r="A9" s="3">
        <v>2</v>
      </c>
      <c r="B9" s="52"/>
      <c r="C9" s="178" t="s">
        <v>60</v>
      </c>
      <c r="D9" s="179" t="s">
        <v>61</v>
      </c>
      <c r="E9" s="180">
        <v>37655</v>
      </c>
      <c r="F9" s="181" t="s">
        <v>36</v>
      </c>
      <c r="G9" s="182" t="s">
        <v>209</v>
      </c>
      <c r="H9" s="66">
        <v>8.31</v>
      </c>
      <c r="I9" s="59">
        <f t="shared" si="0"/>
        <v>432</v>
      </c>
      <c r="J9" s="65">
        <v>1.74</v>
      </c>
      <c r="K9" s="3">
        <f t="shared" si="1"/>
        <v>656</v>
      </c>
      <c r="L9" s="65">
        <v>4.68</v>
      </c>
      <c r="M9" s="3">
        <f t="shared" si="2"/>
        <v>445</v>
      </c>
      <c r="N9" s="183">
        <f t="shared" si="3"/>
        <v>1533</v>
      </c>
      <c r="O9" s="184">
        <v>16</v>
      </c>
    </row>
    <row r="10" spans="1:15" ht="15" customHeight="1">
      <c r="A10" s="3">
        <v>3</v>
      </c>
      <c r="B10" s="52"/>
      <c r="C10" s="185" t="s">
        <v>170</v>
      </c>
      <c r="D10" s="186" t="s">
        <v>171</v>
      </c>
      <c r="E10" s="187" t="s">
        <v>172</v>
      </c>
      <c r="F10" s="188" t="s">
        <v>32</v>
      </c>
      <c r="G10" s="189" t="s">
        <v>104</v>
      </c>
      <c r="H10" s="66">
        <v>8.07</v>
      </c>
      <c r="I10" s="59">
        <f t="shared" si="0"/>
        <v>513</v>
      </c>
      <c r="J10" s="65">
        <v>1.5</v>
      </c>
      <c r="K10" s="3">
        <f t="shared" si="1"/>
        <v>445</v>
      </c>
      <c r="L10" s="65">
        <v>5.02</v>
      </c>
      <c r="M10" s="3">
        <f t="shared" si="2"/>
        <v>513</v>
      </c>
      <c r="N10" s="183">
        <f t="shared" si="3"/>
        <v>1471</v>
      </c>
      <c r="O10" s="190">
        <v>14</v>
      </c>
    </row>
    <row r="11" spans="1:15" ht="15" customHeight="1">
      <c r="A11" s="3">
        <v>4</v>
      </c>
      <c r="B11" s="52"/>
      <c r="C11" s="185" t="s">
        <v>322</v>
      </c>
      <c r="D11" s="186" t="s">
        <v>323</v>
      </c>
      <c r="E11" s="187">
        <v>38066</v>
      </c>
      <c r="F11" s="188" t="s">
        <v>26</v>
      </c>
      <c r="G11" s="189" t="s">
        <v>213</v>
      </c>
      <c r="H11" s="66">
        <v>8.03</v>
      </c>
      <c r="I11" s="59">
        <f t="shared" si="0"/>
        <v>527</v>
      </c>
      <c r="J11" s="65">
        <v>1.35</v>
      </c>
      <c r="K11" s="3">
        <f t="shared" si="1"/>
        <v>315</v>
      </c>
      <c r="L11" s="65">
        <v>5.15</v>
      </c>
      <c r="M11" s="3">
        <f t="shared" si="2"/>
        <v>539</v>
      </c>
      <c r="N11" s="183">
        <f t="shared" si="3"/>
        <v>1381</v>
      </c>
      <c r="O11" s="190">
        <v>13</v>
      </c>
    </row>
    <row r="12" spans="1:15" ht="15" customHeight="1">
      <c r="A12" s="3">
        <v>5</v>
      </c>
      <c r="B12" s="52"/>
      <c r="C12" s="185" t="s">
        <v>351</v>
      </c>
      <c r="D12" s="186" t="s">
        <v>352</v>
      </c>
      <c r="E12" s="187">
        <v>38282</v>
      </c>
      <c r="F12" s="188" t="s">
        <v>79</v>
      </c>
      <c r="G12" s="189" t="s">
        <v>357</v>
      </c>
      <c r="H12" s="66">
        <v>8.31</v>
      </c>
      <c r="I12" s="59">
        <f t="shared" si="0"/>
        <v>432</v>
      </c>
      <c r="J12" s="65">
        <v>1.5</v>
      </c>
      <c r="K12" s="3">
        <f t="shared" si="1"/>
        <v>445</v>
      </c>
      <c r="L12" s="65">
        <v>4.44</v>
      </c>
      <c r="M12" s="3">
        <f t="shared" si="2"/>
        <v>397</v>
      </c>
      <c r="N12" s="183">
        <f t="shared" si="3"/>
        <v>1274</v>
      </c>
      <c r="O12" s="190">
        <v>12</v>
      </c>
    </row>
    <row r="13" spans="1:15" ht="15" customHeight="1">
      <c r="A13" s="3">
        <v>6</v>
      </c>
      <c r="B13" s="52"/>
      <c r="C13" s="185" t="s">
        <v>351</v>
      </c>
      <c r="D13" s="186" t="s">
        <v>465</v>
      </c>
      <c r="E13" s="187">
        <v>37730</v>
      </c>
      <c r="F13" s="188" t="s">
        <v>35</v>
      </c>
      <c r="G13" s="189" t="s">
        <v>69</v>
      </c>
      <c r="H13" s="66">
        <v>8.39</v>
      </c>
      <c r="I13" s="59">
        <f t="shared" si="0"/>
        <v>407</v>
      </c>
      <c r="J13" s="65">
        <v>1.45</v>
      </c>
      <c r="K13" s="3">
        <f t="shared" si="1"/>
        <v>401</v>
      </c>
      <c r="L13" s="65">
        <v>4.77</v>
      </c>
      <c r="M13" s="3">
        <f t="shared" si="2"/>
        <v>463</v>
      </c>
      <c r="N13" s="183">
        <f t="shared" si="3"/>
        <v>1271</v>
      </c>
      <c r="O13" s="190">
        <v>11</v>
      </c>
    </row>
    <row r="14" spans="1:15" ht="15" customHeight="1">
      <c r="A14" s="3">
        <v>7</v>
      </c>
      <c r="B14" s="52"/>
      <c r="C14" s="185" t="s">
        <v>161</v>
      </c>
      <c r="D14" s="186" t="s">
        <v>353</v>
      </c>
      <c r="E14" s="187">
        <v>38161</v>
      </c>
      <c r="F14" s="188" t="s">
        <v>79</v>
      </c>
      <c r="G14" s="189" t="s">
        <v>357</v>
      </c>
      <c r="H14" s="66">
        <v>8.4</v>
      </c>
      <c r="I14" s="59">
        <f t="shared" si="0"/>
        <v>403</v>
      </c>
      <c r="J14" s="65">
        <v>1.5</v>
      </c>
      <c r="K14" s="3">
        <f t="shared" si="1"/>
        <v>445</v>
      </c>
      <c r="L14" s="65">
        <v>4.54</v>
      </c>
      <c r="M14" s="3">
        <f t="shared" si="2"/>
        <v>417</v>
      </c>
      <c r="N14" s="183">
        <f t="shared" si="3"/>
        <v>1265</v>
      </c>
      <c r="O14" s="190">
        <v>10</v>
      </c>
    </row>
    <row r="15" spans="1:15" ht="15" customHeight="1">
      <c r="A15" s="3">
        <v>8</v>
      </c>
      <c r="B15" s="52"/>
      <c r="C15" s="185" t="s">
        <v>217</v>
      </c>
      <c r="D15" s="186" t="s">
        <v>218</v>
      </c>
      <c r="E15" s="187" t="s">
        <v>320</v>
      </c>
      <c r="F15" s="188" t="s">
        <v>26</v>
      </c>
      <c r="G15" s="189" t="s">
        <v>321</v>
      </c>
      <c r="H15" s="66">
        <v>8.47</v>
      </c>
      <c r="I15" s="59">
        <f t="shared" si="0"/>
        <v>382</v>
      </c>
      <c r="J15" s="65">
        <v>1.35</v>
      </c>
      <c r="K15" s="3">
        <f t="shared" si="1"/>
        <v>315</v>
      </c>
      <c r="L15" s="65">
        <v>4.99</v>
      </c>
      <c r="M15" s="3">
        <f t="shared" si="2"/>
        <v>507</v>
      </c>
      <c r="N15" s="183">
        <f t="shared" si="3"/>
        <v>1204.0000000000002</v>
      </c>
      <c r="O15" s="190">
        <v>9</v>
      </c>
    </row>
    <row r="16" spans="1:15" ht="15" customHeight="1">
      <c r="A16" s="3">
        <v>9</v>
      </c>
      <c r="B16" s="52"/>
      <c r="C16" s="178" t="s">
        <v>221</v>
      </c>
      <c r="D16" s="179" t="s">
        <v>222</v>
      </c>
      <c r="E16" s="180" t="s">
        <v>223</v>
      </c>
      <c r="F16" s="181" t="s">
        <v>30</v>
      </c>
      <c r="G16" s="182" t="s">
        <v>224</v>
      </c>
      <c r="H16" s="66">
        <v>8.44</v>
      </c>
      <c r="I16" s="59">
        <f t="shared" si="0"/>
        <v>391</v>
      </c>
      <c r="J16" s="65">
        <v>1.4</v>
      </c>
      <c r="K16" s="3">
        <f t="shared" si="1"/>
        <v>358</v>
      </c>
      <c r="L16" s="65">
        <v>4.38</v>
      </c>
      <c r="M16" s="3">
        <f t="shared" si="2"/>
        <v>385</v>
      </c>
      <c r="N16" s="183">
        <f t="shared" si="3"/>
        <v>1133.9999999999998</v>
      </c>
      <c r="O16" s="190">
        <v>8</v>
      </c>
    </row>
    <row r="17" spans="1:15" ht="15" customHeight="1">
      <c r="A17" s="3">
        <v>10</v>
      </c>
      <c r="B17" s="52"/>
      <c r="C17" s="185" t="s">
        <v>120</v>
      </c>
      <c r="D17" s="186" t="s">
        <v>375</v>
      </c>
      <c r="E17" s="187" t="s">
        <v>376</v>
      </c>
      <c r="F17" s="188" t="s">
        <v>29</v>
      </c>
      <c r="G17" s="189" t="s">
        <v>369</v>
      </c>
      <c r="H17" s="66">
        <v>8.88</v>
      </c>
      <c r="I17" s="59">
        <f t="shared" si="0"/>
        <v>268</v>
      </c>
      <c r="J17" s="65">
        <v>1.5</v>
      </c>
      <c r="K17" s="3">
        <f t="shared" si="1"/>
        <v>445</v>
      </c>
      <c r="L17" s="65">
        <v>4.49</v>
      </c>
      <c r="M17" s="3">
        <f t="shared" si="2"/>
        <v>407</v>
      </c>
      <c r="N17" s="183">
        <f t="shared" si="3"/>
        <v>1120</v>
      </c>
      <c r="O17" s="190">
        <v>7</v>
      </c>
    </row>
    <row r="18" spans="1:15" ht="15" customHeight="1">
      <c r="A18" s="3">
        <v>11</v>
      </c>
      <c r="B18" s="52"/>
      <c r="C18" s="185" t="s">
        <v>168</v>
      </c>
      <c r="D18" s="186" t="s">
        <v>305</v>
      </c>
      <c r="E18" s="187" t="s">
        <v>306</v>
      </c>
      <c r="F18" s="188" t="s">
        <v>303</v>
      </c>
      <c r="G18" s="189" t="s">
        <v>311</v>
      </c>
      <c r="H18" s="66">
        <v>8.68</v>
      </c>
      <c r="I18" s="59">
        <f t="shared" si="0"/>
        <v>321</v>
      </c>
      <c r="J18" s="65">
        <v>1.35</v>
      </c>
      <c r="K18" s="3">
        <f t="shared" si="1"/>
        <v>315</v>
      </c>
      <c r="L18" s="65">
        <v>4.78</v>
      </c>
      <c r="M18" s="3">
        <f t="shared" si="2"/>
        <v>465</v>
      </c>
      <c r="N18" s="183">
        <f t="shared" si="3"/>
        <v>1101.0000000000002</v>
      </c>
      <c r="O18" s="190" t="s">
        <v>97</v>
      </c>
    </row>
    <row r="19" spans="1:15" ht="15" customHeight="1">
      <c r="A19" s="3">
        <v>12</v>
      </c>
      <c r="B19" s="52"/>
      <c r="C19" s="178" t="s">
        <v>271</v>
      </c>
      <c r="D19" s="179" t="s">
        <v>294</v>
      </c>
      <c r="E19" s="180">
        <v>38000</v>
      </c>
      <c r="F19" s="181" t="s">
        <v>36</v>
      </c>
      <c r="G19" s="182" t="s">
        <v>209</v>
      </c>
      <c r="H19" s="66">
        <v>8.7</v>
      </c>
      <c r="I19" s="59">
        <f t="shared" si="0"/>
        <v>316</v>
      </c>
      <c r="J19" s="65">
        <v>1.4</v>
      </c>
      <c r="K19" s="3">
        <f t="shared" si="1"/>
        <v>358</v>
      </c>
      <c r="L19" s="65">
        <v>4.44</v>
      </c>
      <c r="M19" s="3">
        <f t="shared" si="2"/>
        <v>397</v>
      </c>
      <c r="N19" s="183">
        <f t="shared" si="3"/>
        <v>1071</v>
      </c>
      <c r="O19" s="184">
        <v>6</v>
      </c>
    </row>
    <row r="20" spans="1:15" ht="15" customHeight="1">
      <c r="A20" s="3">
        <v>13</v>
      </c>
      <c r="B20" s="52"/>
      <c r="C20" s="185" t="s">
        <v>64</v>
      </c>
      <c r="D20" s="186" t="s">
        <v>307</v>
      </c>
      <c r="E20" s="187" t="s">
        <v>145</v>
      </c>
      <c r="F20" s="188" t="s">
        <v>303</v>
      </c>
      <c r="G20" s="189" t="s">
        <v>311</v>
      </c>
      <c r="H20" s="66">
        <v>8.76</v>
      </c>
      <c r="I20" s="59">
        <f t="shared" si="0"/>
        <v>299</v>
      </c>
      <c r="J20" s="65">
        <v>1.4</v>
      </c>
      <c r="K20" s="3">
        <f t="shared" si="1"/>
        <v>358</v>
      </c>
      <c r="L20" s="65">
        <v>4.11</v>
      </c>
      <c r="M20" s="3">
        <f t="shared" si="2"/>
        <v>332</v>
      </c>
      <c r="N20" s="183">
        <f t="shared" si="3"/>
        <v>989</v>
      </c>
      <c r="O20" s="190">
        <v>5</v>
      </c>
    </row>
    <row r="21" spans="1:15" ht="15" customHeight="1">
      <c r="A21" s="3">
        <v>14</v>
      </c>
      <c r="B21" s="52"/>
      <c r="C21" s="185" t="s">
        <v>219</v>
      </c>
      <c r="D21" s="186" t="s">
        <v>220</v>
      </c>
      <c r="E21" s="187">
        <v>38203</v>
      </c>
      <c r="F21" s="188" t="s">
        <v>26</v>
      </c>
      <c r="G21" s="189" t="s">
        <v>326</v>
      </c>
      <c r="H21" s="66">
        <v>9.16</v>
      </c>
      <c r="I21" s="59">
        <f t="shared" si="0"/>
        <v>202</v>
      </c>
      <c r="J21" s="65">
        <v>1.5</v>
      </c>
      <c r="K21" s="3">
        <f t="shared" si="1"/>
        <v>445</v>
      </c>
      <c r="L21" s="65">
        <v>4.09</v>
      </c>
      <c r="M21" s="3">
        <f t="shared" si="2"/>
        <v>328</v>
      </c>
      <c r="N21" s="183">
        <f t="shared" si="3"/>
        <v>975</v>
      </c>
      <c r="O21" s="184">
        <v>4</v>
      </c>
    </row>
    <row r="22" spans="1:15" ht="15" customHeight="1">
      <c r="A22" s="3">
        <v>15</v>
      </c>
      <c r="B22" s="52"/>
      <c r="C22" s="185" t="s">
        <v>322</v>
      </c>
      <c r="D22" s="186" t="s">
        <v>327</v>
      </c>
      <c r="E22" s="187">
        <v>38081</v>
      </c>
      <c r="F22" s="188" t="s">
        <v>26</v>
      </c>
      <c r="G22" s="189" t="s">
        <v>328</v>
      </c>
      <c r="H22" s="66">
        <v>8.9</v>
      </c>
      <c r="I22" s="59">
        <f t="shared" si="0"/>
        <v>263</v>
      </c>
      <c r="J22" s="65">
        <v>1.35</v>
      </c>
      <c r="K22" s="3">
        <f t="shared" si="1"/>
        <v>315</v>
      </c>
      <c r="L22" s="65">
        <v>4.15</v>
      </c>
      <c r="M22" s="3">
        <f t="shared" si="2"/>
        <v>340</v>
      </c>
      <c r="N22" s="183">
        <f t="shared" si="3"/>
        <v>918</v>
      </c>
      <c r="O22" s="190">
        <v>3</v>
      </c>
    </row>
    <row r="23" spans="1:15" ht="15" customHeight="1">
      <c r="A23" s="3">
        <v>16</v>
      </c>
      <c r="B23" s="52"/>
      <c r="C23" s="178" t="s">
        <v>450</v>
      </c>
      <c r="D23" s="179" t="s">
        <v>451</v>
      </c>
      <c r="E23" s="180" t="s">
        <v>113</v>
      </c>
      <c r="F23" s="181" t="s">
        <v>30</v>
      </c>
      <c r="G23" s="182" t="s">
        <v>102</v>
      </c>
      <c r="H23" s="66">
        <v>9.68</v>
      </c>
      <c r="I23" s="59">
        <f t="shared" si="0"/>
        <v>104</v>
      </c>
      <c r="J23" s="65">
        <v>1.25</v>
      </c>
      <c r="K23" s="3">
        <f t="shared" si="1"/>
        <v>229</v>
      </c>
      <c r="L23" s="65">
        <v>3.77</v>
      </c>
      <c r="M23" s="3">
        <f t="shared" si="2"/>
        <v>265</v>
      </c>
      <c r="N23" s="183">
        <f t="shared" si="3"/>
        <v>598</v>
      </c>
      <c r="O23" s="184">
        <v>2</v>
      </c>
    </row>
  </sheetData>
  <sheetProtection/>
  <mergeCells count="13">
    <mergeCell ref="H4:M4"/>
    <mergeCell ref="A6:A7"/>
    <mergeCell ref="C6:C7"/>
    <mergeCell ref="D6:D7"/>
    <mergeCell ref="E6:E7"/>
    <mergeCell ref="F6:F7"/>
    <mergeCell ref="G6:G7"/>
    <mergeCell ref="H6:I6"/>
    <mergeCell ref="J6:K6"/>
    <mergeCell ref="L6:M6"/>
    <mergeCell ref="N6:N7"/>
    <mergeCell ref="O6:O7"/>
    <mergeCell ref="B6:B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1.57421875" style="1" bestFit="1" customWidth="1"/>
    <col min="7" max="7" width="21.7109375" style="1" bestFit="1" customWidth="1"/>
    <col min="8" max="8" width="9.421875" style="93" bestFit="1" customWidth="1"/>
    <col min="9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4" s="20" customFormat="1" ht="12" customHeight="1">
      <c r="A3" s="12"/>
      <c r="B3" s="12"/>
      <c r="C3" s="12"/>
      <c r="D3" s="12"/>
      <c r="E3" s="13"/>
      <c r="F3" s="14"/>
      <c r="G3" s="15"/>
      <c r="H3" s="73"/>
      <c r="I3" s="17"/>
      <c r="J3" s="17"/>
      <c r="K3" s="17"/>
      <c r="L3" s="17"/>
      <c r="M3" s="18"/>
      <c r="N3" s="19"/>
    </row>
    <row r="4" spans="3:8" s="21" customFormat="1" ht="15">
      <c r="C4" s="76"/>
      <c r="D4" s="5" t="s">
        <v>14</v>
      </c>
      <c r="E4" s="5"/>
      <c r="F4" s="6" t="s">
        <v>6</v>
      </c>
      <c r="G4" s="24"/>
      <c r="H4" s="34" t="s">
        <v>16</v>
      </c>
    </row>
    <row r="5" spans="3:8" ht="15.75" thickBot="1">
      <c r="C5" s="90">
        <v>1</v>
      </c>
      <c r="D5" s="90" t="s">
        <v>38</v>
      </c>
      <c r="E5" s="89"/>
      <c r="F5" s="89"/>
      <c r="H5" s="90"/>
    </row>
    <row r="6" spans="1:8" s="2" customFormat="1" ht="15" customHeight="1">
      <c r="A6" s="213" t="s">
        <v>39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30" t="s">
        <v>9</v>
      </c>
    </row>
    <row r="7" spans="1:8" s="4" customFormat="1" ht="15" customHeight="1" thickBot="1">
      <c r="A7" s="214"/>
      <c r="B7" s="216"/>
      <c r="C7" s="212"/>
      <c r="D7" s="229"/>
      <c r="E7" s="227"/>
      <c r="F7" s="227"/>
      <c r="G7" s="220"/>
      <c r="H7" s="231"/>
    </row>
    <row r="8" spans="1:8" ht="15" customHeight="1">
      <c r="A8" s="3">
        <v>1</v>
      </c>
      <c r="B8" s="52"/>
      <c r="C8" s="185" t="s">
        <v>168</v>
      </c>
      <c r="D8" s="186" t="s">
        <v>305</v>
      </c>
      <c r="E8" s="187" t="s">
        <v>306</v>
      </c>
      <c r="F8" s="188" t="s">
        <v>303</v>
      </c>
      <c r="G8" s="189" t="s">
        <v>311</v>
      </c>
      <c r="H8" s="91">
        <v>8.68</v>
      </c>
    </row>
    <row r="9" spans="1:8" ht="15" customHeight="1">
      <c r="A9" s="27">
        <v>2</v>
      </c>
      <c r="B9" s="52"/>
      <c r="C9" s="178"/>
      <c r="D9" s="179"/>
      <c r="E9" s="180"/>
      <c r="F9" s="181"/>
      <c r="G9" s="182"/>
      <c r="H9" s="91"/>
    </row>
    <row r="10" spans="1:8" ht="15" customHeight="1">
      <c r="A10" s="3">
        <v>3</v>
      </c>
      <c r="B10" s="52"/>
      <c r="C10" s="185" t="s">
        <v>351</v>
      </c>
      <c r="D10" s="186" t="s">
        <v>352</v>
      </c>
      <c r="E10" s="187">
        <v>38282</v>
      </c>
      <c r="F10" s="188" t="s">
        <v>79</v>
      </c>
      <c r="G10" s="189" t="s">
        <v>357</v>
      </c>
      <c r="H10" s="91">
        <v>8.31</v>
      </c>
    </row>
    <row r="11" spans="1:8" ht="15" customHeight="1">
      <c r="A11" s="27">
        <v>4</v>
      </c>
      <c r="B11" s="52"/>
      <c r="C11" s="178" t="s">
        <v>221</v>
      </c>
      <c r="D11" s="179" t="s">
        <v>222</v>
      </c>
      <c r="E11" s="180" t="s">
        <v>223</v>
      </c>
      <c r="F11" s="181" t="s">
        <v>30</v>
      </c>
      <c r="G11" s="182" t="s">
        <v>224</v>
      </c>
      <c r="H11" s="91">
        <v>8.44</v>
      </c>
    </row>
    <row r="12" spans="1:8" ht="15" customHeight="1">
      <c r="A12" s="3">
        <v>5</v>
      </c>
      <c r="B12" s="53"/>
      <c r="C12" s="185" t="s">
        <v>219</v>
      </c>
      <c r="D12" s="186" t="s">
        <v>220</v>
      </c>
      <c r="E12" s="187">
        <v>38203</v>
      </c>
      <c r="F12" s="188" t="s">
        <v>26</v>
      </c>
      <c r="G12" s="189" t="s">
        <v>326</v>
      </c>
      <c r="H12" s="91">
        <v>9.16</v>
      </c>
    </row>
    <row r="13" spans="1:8" ht="15" customHeight="1">
      <c r="A13" s="27">
        <v>6</v>
      </c>
      <c r="B13" s="52"/>
      <c r="C13" s="185" t="s">
        <v>217</v>
      </c>
      <c r="D13" s="186" t="s">
        <v>218</v>
      </c>
      <c r="E13" s="187" t="s">
        <v>320</v>
      </c>
      <c r="F13" s="188" t="s">
        <v>26</v>
      </c>
      <c r="G13" s="189" t="s">
        <v>321</v>
      </c>
      <c r="H13" s="91">
        <v>8.47</v>
      </c>
    </row>
    <row r="14" spans="3:8" ht="15" customHeight="1" thickBot="1">
      <c r="C14" s="90">
        <v>2</v>
      </c>
      <c r="D14" s="90" t="s">
        <v>38</v>
      </c>
      <c r="E14" s="89"/>
      <c r="F14" s="89"/>
      <c r="H14" s="90"/>
    </row>
    <row r="15" spans="1:8" s="2" customFormat="1" ht="15" customHeight="1">
      <c r="A15" s="213" t="s">
        <v>39</v>
      </c>
      <c r="B15" s="215" t="s">
        <v>34</v>
      </c>
      <c r="C15" s="211" t="s">
        <v>2</v>
      </c>
      <c r="D15" s="228" t="s">
        <v>3</v>
      </c>
      <c r="E15" s="226" t="s">
        <v>11</v>
      </c>
      <c r="F15" s="226" t="s">
        <v>4</v>
      </c>
      <c r="G15" s="219" t="s">
        <v>40</v>
      </c>
      <c r="H15" s="230" t="s">
        <v>9</v>
      </c>
    </row>
    <row r="16" spans="1:8" s="4" customFormat="1" ht="15" customHeight="1" thickBot="1">
      <c r="A16" s="214"/>
      <c r="B16" s="216"/>
      <c r="C16" s="212"/>
      <c r="D16" s="229"/>
      <c r="E16" s="227"/>
      <c r="F16" s="227"/>
      <c r="G16" s="220"/>
      <c r="H16" s="231"/>
    </row>
    <row r="17" spans="1:8" ht="15" customHeight="1">
      <c r="A17" s="3">
        <v>1</v>
      </c>
      <c r="B17" s="52"/>
      <c r="C17" s="185" t="s">
        <v>120</v>
      </c>
      <c r="D17" s="186" t="s">
        <v>375</v>
      </c>
      <c r="E17" s="187" t="s">
        <v>376</v>
      </c>
      <c r="F17" s="188" t="s">
        <v>29</v>
      </c>
      <c r="G17" s="189" t="s">
        <v>369</v>
      </c>
      <c r="H17" s="91">
        <v>8.88</v>
      </c>
    </row>
    <row r="18" spans="1:8" ht="15" customHeight="1">
      <c r="A18" s="27">
        <v>2</v>
      </c>
      <c r="B18" s="52"/>
      <c r="C18" s="185" t="s">
        <v>161</v>
      </c>
      <c r="D18" s="186" t="s">
        <v>353</v>
      </c>
      <c r="E18" s="187">
        <v>38161</v>
      </c>
      <c r="F18" s="188" t="s">
        <v>79</v>
      </c>
      <c r="G18" s="189" t="s">
        <v>357</v>
      </c>
      <c r="H18" s="91">
        <v>8.4</v>
      </c>
    </row>
    <row r="19" spans="1:8" ht="15" customHeight="1">
      <c r="A19" s="3">
        <v>3</v>
      </c>
      <c r="B19" s="52"/>
      <c r="C19" s="185" t="s">
        <v>322</v>
      </c>
      <c r="D19" s="186" t="s">
        <v>327</v>
      </c>
      <c r="E19" s="187">
        <v>38081</v>
      </c>
      <c r="F19" s="188" t="s">
        <v>26</v>
      </c>
      <c r="G19" s="189" t="s">
        <v>328</v>
      </c>
      <c r="H19" s="91">
        <v>8.9</v>
      </c>
    </row>
    <row r="20" spans="1:8" ht="15" customHeight="1">
      <c r="A20" s="27">
        <v>4</v>
      </c>
      <c r="B20" s="52"/>
      <c r="C20" s="185" t="s">
        <v>322</v>
      </c>
      <c r="D20" s="186" t="s">
        <v>323</v>
      </c>
      <c r="E20" s="187">
        <v>38066</v>
      </c>
      <c r="F20" s="188" t="s">
        <v>26</v>
      </c>
      <c r="G20" s="189" t="s">
        <v>213</v>
      </c>
      <c r="H20" s="91">
        <v>8.03</v>
      </c>
    </row>
    <row r="21" spans="1:8" ht="15" customHeight="1">
      <c r="A21" s="3">
        <v>5</v>
      </c>
      <c r="B21" s="52"/>
      <c r="C21" s="178" t="s">
        <v>450</v>
      </c>
      <c r="D21" s="179" t="s">
        <v>451</v>
      </c>
      <c r="E21" s="180" t="s">
        <v>113</v>
      </c>
      <c r="F21" s="181" t="s">
        <v>30</v>
      </c>
      <c r="G21" s="182" t="s">
        <v>102</v>
      </c>
      <c r="H21" s="91">
        <v>9.68</v>
      </c>
    </row>
    <row r="22" spans="1:8" ht="15" customHeight="1">
      <c r="A22" s="27">
        <v>6</v>
      </c>
      <c r="B22" s="52"/>
      <c r="C22" s="178" t="s">
        <v>271</v>
      </c>
      <c r="D22" s="179" t="s">
        <v>294</v>
      </c>
      <c r="E22" s="180">
        <v>38000</v>
      </c>
      <c r="F22" s="181" t="s">
        <v>36</v>
      </c>
      <c r="G22" s="182" t="s">
        <v>209</v>
      </c>
      <c r="H22" s="91">
        <v>8.7</v>
      </c>
    </row>
    <row r="23" spans="3:8" ht="15" customHeight="1" thickBot="1">
      <c r="C23" s="90">
        <v>3</v>
      </c>
      <c r="D23" s="90" t="s">
        <v>38</v>
      </c>
      <c r="E23" s="89"/>
      <c r="F23" s="89"/>
      <c r="H23" s="90"/>
    </row>
    <row r="24" spans="1:8" s="2" customFormat="1" ht="15" customHeight="1">
      <c r="A24" s="213" t="s">
        <v>39</v>
      </c>
      <c r="B24" s="215" t="s">
        <v>34</v>
      </c>
      <c r="C24" s="211" t="s">
        <v>2</v>
      </c>
      <c r="D24" s="228" t="s">
        <v>3</v>
      </c>
      <c r="E24" s="226" t="s">
        <v>11</v>
      </c>
      <c r="F24" s="226" t="s">
        <v>4</v>
      </c>
      <c r="G24" s="219" t="s">
        <v>40</v>
      </c>
      <c r="H24" s="230" t="s">
        <v>9</v>
      </c>
    </row>
    <row r="25" spans="1:8" s="4" customFormat="1" ht="15" customHeight="1" thickBot="1">
      <c r="A25" s="214"/>
      <c r="B25" s="216"/>
      <c r="C25" s="212"/>
      <c r="D25" s="229"/>
      <c r="E25" s="227"/>
      <c r="F25" s="227"/>
      <c r="G25" s="220"/>
      <c r="H25" s="231"/>
    </row>
    <row r="26" spans="1:8" ht="15" customHeight="1">
      <c r="A26" s="3">
        <v>1</v>
      </c>
      <c r="B26" s="52"/>
      <c r="C26" s="42"/>
      <c r="D26" s="43"/>
      <c r="E26" s="44"/>
      <c r="F26" s="45"/>
      <c r="G26" s="50"/>
      <c r="H26" s="91"/>
    </row>
    <row r="27" spans="1:8" ht="15" customHeight="1">
      <c r="A27" s="27">
        <v>2</v>
      </c>
      <c r="B27" s="52"/>
      <c r="C27" s="185" t="s">
        <v>64</v>
      </c>
      <c r="D27" s="186" t="s">
        <v>307</v>
      </c>
      <c r="E27" s="187" t="s">
        <v>145</v>
      </c>
      <c r="F27" s="188" t="s">
        <v>303</v>
      </c>
      <c r="G27" s="189" t="s">
        <v>311</v>
      </c>
      <c r="H27" s="91">
        <v>8.76</v>
      </c>
    </row>
    <row r="28" spans="1:8" ht="15" customHeight="1">
      <c r="A28" s="3">
        <v>3</v>
      </c>
      <c r="B28" s="52"/>
      <c r="C28" s="185" t="s">
        <v>170</v>
      </c>
      <c r="D28" s="186" t="s">
        <v>171</v>
      </c>
      <c r="E28" s="187" t="s">
        <v>172</v>
      </c>
      <c r="F28" s="188" t="s">
        <v>32</v>
      </c>
      <c r="G28" s="189" t="s">
        <v>104</v>
      </c>
      <c r="H28" s="91">
        <v>8.07</v>
      </c>
    </row>
    <row r="29" spans="1:8" ht="15" customHeight="1">
      <c r="A29" s="27">
        <v>4</v>
      </c>
      <c r="B29" s="52"/>
      <c r="C29" s="185" t="s">
        <v>351</v>
      </c>
      <c r="D29" s="186" t="s">
        <v>465</v>
      </c>
      <c r="E29" s="187">
        <v>37730</v>
      </c>
      <c r="F29" s="188" t="s">
        <v>35</v>
      </c>
      <c r="G29" s="189" t="s">
        <v>69</v>
      </c>
      <c r="H29" s="91">
        <v>8.39</v>
      </c>
    </row>
    <row r="30" spans="1:8" ht="15" customHeight="1">
      <c r="A30" s="3">
        <v>5</v>
      </c>
      <c r="B30" s="52"/>
      <c r="C30" s="178" t="s">
        <v>60</v>
      </c>
      <c r="D30" s="179" t="s">
        <v>61</v>
      </c>
      <c r="E30" s="180">
        <v>37655</v>
      </c>
      <c r="F30" s="181" t="s">
        <v>36</v>
      </c>
      <c r="G30" s="182" t="s">
        <v>209</v>
      </c>
      <c r="H30" s="91">
        <v>8.31</v>
      </c>
    </row>
    <row r="31" spans="1:8" ht="15" customHeight="1">
      <c r="A31" s="27">
        <v>6</v>
      </c>
      <c r="B31" s="52"/>
      <c r="C31" s="178" t="s">
        <v>118</v>
      </c>
      <c r="D31" s="179" t="s">
        <v>553</v>
      </c>
      <c r="E31" s="180" t="s">
        <v>119</v>
      </c>
      <c r="F31" s="181" t="s">
        <v>30</v>
      </c>
      <c r="G31" s="182" t="s">
        <v>123</v>
      </c>
      <c r="H31" s="91">
        <v>8.02</v>
      </c>
    </row>
  </sheetData>
  <sheetProtection/>
  <mergeCells count="24">
    <mergeCell ref="B6:B7"/>
    <mergeCell ref="C6:C7"/>
    <mergeCell ref="D6:D7"/>
    <mergeCell ref="E6:E7"/>
    <mergeCell ref="F6:F7"/>
    <mergeCell ref="G6:G7"/>
    <mergeCell ref="G15:G16"/>
    <mergeCell ref="H15:H16"/>
    <mergeCell ref="H6:H7"/>
    <mergeCell ref="A15:A16"/>
    <mergeCell ref="B15:B16"/>
    <mergeCell ref="C15:C16"/>
    <mergeCell ref="D15:D16"/>
    <mergeCell ref="E15:E16"/>
    <mergeCell ref="F15:F16"/>
    <mergeCell ref="A6:A7"/>
    <mergeCell ref="F24:F25"/>
    <mergeCell ref="G24:G25"/>
    <mergeCell ref="H24:H25"/>
    <mergeCell ref="A24:A25"/>
    <mergeCell ref="B24:B25"/>
    <mergeCell ref="C24:C25"/>
    <mergeCell ref="D24:D25"/>
    <mergeCell ref="E24:E25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79" customWidth="1"/>
    <col min="2" max="2" width="5.57421875" style="79" hidden="1" customWidth="1"/>
    <col min="3" max="3" width="8.8515625" style="79" customWidth="1"/>
    <col min="4" max="4" width="11.140625" style="79" customWidth="1"/>
    <col min="5" max="5" width="10.421875" style="79" customWidth="1"/>
    <col min="6" max="6" width="11.57421875" style="79" bestFit="1" customWidth="1"/>
    <col min="7" max="7" width="22.57421875" style="79" bestFit="1" customWidth="1"/>
    <col min="8" max="26" width="4.7109375" style="79" customWidth="1"/>
    <col min="27" max="16384" width="9.140625" style="79" customWidth="1"/>
  </cols>
  <sheetData>
    <row r="1" spans="1:21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  <c r="P1" s="9"/>
      <c r="Q1" s="9"/>
      <c r="R1" s="9"/>
      <c r="S1" s="9"/>
      <c r="T1" s="9"/>
      <c r="U1" s="9"/>
    </row>
    <row r="2" spans="1:21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  <c r="P2" s="10"/>
      <c r="Q2" s="10"/>
      <c r="R2" s="10"/>
      <c r="S2" s="10"/>
      <c r="T2" s="10"/>
      <c r="U2" s="10"/>
    </row>
    <row r="3" spans="1:26" s="75" customFormat="1" ht="12" customHeight="1">
      <c r="A3" s="70"/>
      <c r="B3" s="70"/>
      <c r="C3" s="70"/>
      <c r="D3" s="70"/>
      <c r="E3" s="71"/>
      <c r="F3" s="72"/>
      <c r="G3" s="73"/>
      <c r="H3" s="73"/>
      <c r="I3" s="73"/>
      <c r="J3" s="73"/>
      <c r="K3" s="97"/>
      <c r="L3" s="97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4:26" s="76" customFormat="1" ht="15.75" thickBot="1">
      <c r="D4" s="5" t="s">
        <v>14</v>
      </c>
      <c r="E4" s="5"/>
      <c r="F4" s="6" t="s">
        <v>18</v>
      </c>
      <c r="G4" s="77"/>
      <c r="H4" s="221" t="s">
        <v>16</v>
      </c>
      <c r="I4" s="221"/>
      <c r="J4" s="221"/>
      <c r="K4" s="221"/>
      <c r="L4" s="221"/>
      <c r="M4" s="221"/>
      <c r="N4" s="5"/>
      <c r="O4" s="5"/>
      <c r="P4" s="5"/>
      <c r="Q4" s="5"/>
      <c r="R4" s="5"/>
      <c r="S4" s="5"/>
      <c r="T4" s="5"/>
      <c r="U4" s="5"/>
      <c r="V4" s="78"/>
      <c r="W4" s="78"/>
      <c r="X4" s="78"/>
      <c r="Y4" s="78"/>
      <c r="Z4" s="78"/>
    </row>
    <row r="5" spans="8:26" ht="15" customHeight="1" thickBot="1">
      <c r="H5" s="247" t="s">
        <v>53</v>
      </c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9"/>
    </row>
    <row r="6" spans="1:27" s="80" customFormat="1" ht="15" customHeight="1" thickBot="1">
      <c r="A6" s="133" t="s">
        <v>37</v>
      </c>
      <c r="B6" s="134" t="s">
        <v>34</v>
      </c>
      <c r="C6" s="135" t="s">
        <v>2</v>
      </c>
      <c r="D6" s="136" t="s">
        <v>3</v>
      </c>
      <c r="E6" s="137" t="s">
        <v>11</v>
      </c>
      <c r="F6" s="137" t="s">
        <v>4</v>
      </c>
      <c r="G6" s="138" t="s">
        <v>40</v>
      </c>
      <c r="H6" s="131">
        <v>1.1</v>
      </c>
      <c r="I6" s="131">
        <v>1.15</v>
      </c>
      <c r="J6" s="131">
        <v>1.2</v>
      </c>
      <c r="K6" s="131">
        <v>1.25</v>
      </c>
      <c r="L6" s="131">
        <v>1.3</v>
      </c>
      <c r="M6" s="131">
        <v>1.35</v>
      </c>
      <c r="N6" s="131">
        <v>1.4</v>
      </c>
      <c r="O6" s="131">
        <v>1.45</v>
      </c>
      <c r="P6" s="131">
        <v>1.5</v>
      </c>
      <c r="Q6" s="131">
        <v>1.53</v>
      </c>
      <c r="R6" s="131">
        <v>1.56</v>
      </c>
      <c r="S6" s="131">
        <v>1.59</v>
      </c>
      <c r="T6" s="131">
        <v>1.62</v>
      </c>
      <c r="U6" s="131">
        <v>1.65</v>
      </c>
      <c r="V6" s="131">
        <v>1.68</v>
      </c>
      <c r="W6" s="131">
        <v>1.71</v>
      </c>
      <c r="X6" s="131">
        <v>1.74</v>
      </c>
      <c r="Y6" s="131">
        <v>1.77</v>
      </c>
      <c r="Z6" s="131"/>
      <c r="AA6" s="139" t="s">
        <v>9</v>
      </c>
    </row>
    <row r="7" spans="1:27" ht="15" customHeight="1">
      <c r="A7" s="82">
        <v>1</v>
      </c>
      <c r="B7" s="146"/>
      <c r="C7" s="178" t="s">
        <v>450</v>
      </c>
      <c r="D7" s="179" t="s">
        <v>451</v>
      </c>
      <c r="E7" s="180" t="s">
        <v>113</v>
      </c>
      <c r="F7" s="181" t="s">
        <v>30</v>
      </c>
      <c r="G7" s="182" t="s">
        <v>102</v>
      </c>
      <c r="H7" s="132" t="s">
        <v>554</v>
      </c>
      <c r="I7" s="132" t="s">
        <v>554</v>
      </c>
      <c r="J7" s="132" t="s">
        <v>555</v>
      </c>
      <c r="K7" s="132" t="s">
        <v>554</v>
      </c>
      <c r="L7" s="132" t="s">
        <v>556</v>
      </c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44" t="s">
        <v>557</v>
      </c>
    </row>
    <row r="8" spans="1:27" ht="15" customHeight="1">
      <c r="A8" s="82">
        <v>2</v>
      </c>
      <c r="B8" s="83"/>
      <c r="C8" s="185" t="s">
        <v>219</v>
      </c>
      <c r="D8" s="186" t="s">
        <v>220</v>
      </c>
      <c r="E8" s="187">
        <v>38203</v>
      </c>
      <c r="F8" s="188" t="s">
        <v>26</v>
      </c>
      <c r="G8" s="189" t="s">
        <v>326</v>
      </c>
      <c r="H8" s="132"/>
      <c r="I8" s="132"/>
      <c r="J8" s="132"/>
      <c r="K8" s="132"/>
      <c r="L8" s="132"/>
      <c r="M8" s="132" t="s">
        <v>554</v>
      </c>
      <c r="N8" s="132" t="s">
        <v>555</v>
      </c>
      <c r="O8" s="132" t="s">
        <v>555</v>
      </c>
      <c r="P8" s="132" t="s">
        <v>558</v>
      </c>
      <c r="Q8" s="132" t="s">
        <v>556</v>
      </c>
      <c r="R8" s="132"/>
      <c r="S8" s="132"/>
      <c r="T8" s="132"/>
      <c r="U8" s="132"/>
      <c r="V8" s="132"/>
      <c r="W8" s="132"/>
      <c r="X8" s="132"/>
      <c r="Y8" s="132"/>
      <c r="Z8" s="132"/>
      <c r="AA8" s="145" t="s">
        <v>559</v>
      </c>
    </row>
    <row r="9" spans="1:27" ht="15" customHeight="1">
      <c r="A9" s="82">
        <v>3</v>
      </c>
      <c r="B9" s="83"/>
      <c r="C9" s="185" t="s">
        <v>322</v>
      </c>
      <c r="D9" s="186" t="s">
        <v>327</v>
      </c>
      <c r="E9" s="187">
        <v>38081</v>
      </c>
      <c r="F9" s="188" t="s">
        <v>26</v>
      </c>
      <c r="G9" s="189" t="s">
        <v>328</v>
      </c>
      <c r="H9" s="132"/>
      <c r="I9" s="132"/>
      <c r="J9" s="132"/>
      <c r="K9" s="132" t="s">
        <v>554</v>
      </c>
      <c r="L9" s="132" t="s">
        <v>554</v>
      </c>
      <c r="M9" s="132" t="s">
        <v>554</v>
      </c>
      <c r="N9" s="132" t="s">
        <v>556</v>
      </c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45" t="s">
        <v>560</v>
      </c>
    </row>
    <row r="10" spans="1:27" ht="15" customHeight="1">
      <c r="A10" s="82">
        <v>4</v>
      </c>
      <c r="B10" s="86"/>
      <c r="C10" s="185" t="s">
        <v>120</v>
      </c>
      <c r="D10" s="186" t="s">
        <v>375</v>
      </c>
      <c r="E10" s="187" t="s">
        <v>376</v>
      </c>
      <c r="F10" s="188" t="s">
        <v>29</v>
      </c>
      <c r="G10" s="189" t="s">
        <v>369</v>
      </c>
      <c r="H10" s="132"/>
      <c r="I10" s="132"/>
      <c r="J10" s="132"/>
      <c r="K10" s="132"/>
      <c r="L10" s="132"/>
      <c r="M10" s="132" t="s">
        <v>554</v>
      </c>
      <c r="N10" s="132" t="s">
        <v>554</v>
      </c>
      <c r="O10" s="132" t="s">
        <v>554</v>
      </c>
      <c r="P10" s="132" t="s">
        <v>558</v>
      </c>
      <c r="Q10" s="132" t="s">
        <v>556</v>
      </c>
      <c r="R10" s="132"/>
      <c r="S10" s="132"/>
      <c r="T10" s="132"/>
      <c r="U10" s="132"/>
      <c r="V10" s="132"/>
      <c r="W10" s="132"/>
      <c r="X10" s="132"/>
      <c r="Y10" s="132"/>
      <c r="Z10" s="132"/>
      <c r="AA10" s="145" t="s">
        <v>559</v>
      </c>
    </row>
    <row r="11" spans="1:27" ht="15" customHeight="1">
      <c r="A11" s="82">
        <v>5</v>
      </c>
      <c r="B11" s="83"/>
      <c r="C11" s="185" t="s">
        <v>64</v>
      </c>
      <c r="D11" s="186" t="s">
        <v>307</v>
      </c>
      <c r="E11" s="187" t="s">
        <v>145</v>
      </c>
      <c r="F11" s="188" t="s">
        <v>303</v>
      </c>
      <c r="G11" s="189" t="s">
        <v>311</v>
      </c>
      <c r="H11" s="132"/>
      <c r="I11" s="132"/>
      <c r="J11" s="132"/>
      <c r="K11" s="132"/>
      <c r="L11" s="132" t="s">
        <v>554</v>
      </c>
      <c r="M11" s="132" t="s">
        <v>554</v>
      </c>
      <c r="N11" s="132" t="s">
        <v>555</v>
      </c>
      <c r="O11" s="132" t="s">
        <v>556</v>
      </c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45" t="s">
        <v>561</v>
      </c>
    </row>
    <row r="12" spans="1:27" ht="15" customHeight="1">
      <c r="A12" s="82">
        <v>6</v>
      </c>
      <c r="B12" s="86"/>
      <c r="C12" s="178" t="s">
        <v>271</v>
      </c>
      <c r="D12" s="179" t="s">
        <v>294</v>
      </c>
      <c r="E12" s="180">
        <v>38000</v>
      </c>
      <c r="F12" s="181" t="s">
        <v>36</v>
      </c>
      <c r="G12" s="182" t="s">
        <v>209</v>
      </c>
      <c r="H12" s="132"/>
      <c r="I12" s="132"/>
      <c r="J12" s="132"/>
      <c r="K12" s="132"/>
      <c r="L12" s="132"/>
      <c r="M12" s="132" t="s">
        <v>555</v>
      </c>
      <c r="N12" s="132" t="s">
        <v>555</v>
      </c>
      <c r="O12" s="132" t="s">
        <v>556</v>
      </c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45" t="s">
        <v>561</v>
      </c>
    </row>
    <row r="13" spans="1:27" ht="15" customHeight="1">
      <c r="A13" s="82">
        <v>7</v>
      </c>
      <c r="B13" s="83"/>
      <c r="C13" s="185" t="s">
        <v>168</v>
      </c>
      <c r="D13" s="186" t="s">
        <v>305</v>
      </c>
      <c r="E13" s="187" t="s">
        <v>306</v>
      </c>
      <c r="F13" s="188" t="s">
        <v>303</v>
      </c>
      <c r="G13" s="189" t="s">
        <v>311</v>
      </c>
      <c r="H13" s="132"/>
      <c r="I13" s="132"/>
      <c r="J13" s="132"/>
      <c r="K13" s="132"/>
      <c r="L13" s="132" t="s">
        <v>554</v>
      </c>
      <c r="M13" s="132" t="s">
        <v>558</v>
      </c>
      <c r="N13" s="132" t="s">
        <v>556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45" t="s">
        <v>560</v>
      </c>
    </row>
    <row r="14" spans="1:27" ht="15" customHeight="1">
      <c r="A14" s="82">
        <v>8</v>
      </c>
      <c r="B14" s="83"/>
      <c r="C14" s="185" t="s">
        <v>217</v>
      </c>
      <c r="D14" s="186" t="s">
        <v>218</v>
      </c>
      <c r="E14" s="187" t="s">
        <v>320</v>
      </c>
      <c r="F14" s="188" t="s">
        <v>26</v>
      </c>
      <c r="G14" s="189" t="s">
        <v>321</v>
      </c>
      <c r="H14" s="132"/>
      <c r="I14" s="132"/>
      <c r="J14" s="132"/>
      <c r="K14" s="132" t="s">
        <v>554</v>
      </c>
      <c r="L14" s="132" t="s">
        <v>555</v>
      </c>
      <c r="M14" s="132" t="s">
        <v>555</v>
      </c>
      <c r="N14" s="132" t="s">
        <v>556</v>
      </c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45" t="s">
        <v>560</v>
      </c>
    </row>
    <row r="15" spans="1:27" ht="15" customHeight="1">
      <c r="A15" s="82">
        <v>9</v>
      </c>
      <c r="B15" s="83"/>
      <c r="C15" s="178" t="s">
        <v>221</v>
      </c>
      <c r="D15" s="179" t="s">
        <v>222</v>
      </c>
      <c r="E15" s="180" t="s">
        <v>223</v>
      </c>
      <c r="F15" s="181" t="s">
        <v>30</v>
      </c>
      <c r="G15" s="182" t="s">
        <v>224</v>
      </c>
      <c r="H15" s="132"/>
      <c r="I15" s="132"/>
      <c r="J15" s="132"/>
      <c r="K15" s="132"/>
      <c r="L15" s="132"/>
      <c r="M15" s="132" t="s">
        <v>555</v>
      </c>
      <c r="N15" s="132" t="s">
        <v>555</v>
      </c>
      <c r="O15" s="132" t="s">
        <v>556</v>
      </c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45" t="s">
        <v>561</v>
      </c>
    </row>
    <row r="16" spans="1:27" ht="15" customHeight="1">
      <c r="A16" s="82">
        <v>10</v>
      </c>
      <c r="B16" s="83"/>
      <c r="C16" s="185" t="s">
        <v>161</v>
      </c>
      <c r="D16" s="186" t="s">
        <v>353</v>
      </c>
      <c r="E16" s="187">
        <v>38161</v>
      </c>
      <c r="F16" s="188" t="s">
        <v>79</v>
      </c>
      <c r="G16" s="189" t="s">
        <v>357</v>
      </c>
      <c r="H16" s="132"/>
      <c r="I16" s="132"/>
      <c r="J16" s="132"/>
      <c r="K16" s="132"/>
      <c r="L16" s="132"/>
      <c r="M16" s="132" t="s">
        <v>554</v>
      </c>
      <c r="N16" s="132" t="s">
        <v>554</v>
      </c>
      <c r="O16" s="132" t="s">
        <v>554</v>
      </c>
      <c r="P16" s="132" t="s">
        <v>554</v>
      </c>
      <c r="Q16" s="132" t="s">
        <v>556</v>
      </c>
      <c r="R16" s="132"/>
      <c r="S16" s="132"/>
      <c r="T16" s="132"/>
      <c r="U16" s="132"/>
      <c r="V16" s="132"/>
      <c r="W16" s="132"/>
      <c r="X16" s="132"/>
      <c r="Y16" s="132"/>
      <c r="Z16" s="132"/>
      <c r="AA16" s="145" t="s">
        <v>559</v>
      </c>
    </row>
    <row r="17" spans="1:27" ht="15" customHeight="1">
      <c r="A17" s="82">
        <v>11</v>
      </c>
      <c r="B17" s="83"/>
      <c r="C17" s="185" t="s">
        <v>351</v>
      </c>
      <c r="D17" s="186" t="s">
        <v>465</v>
      </c>
      <c r="E17" s="187">
        <v>37730</v>
      </c>
      <c r="F17" s="188" t="s">
        <v>35</v>
      </c>
      <c r="G17" s="189" t="s">
        <v>69</v>
      </c>
      <c r="H17" s="132"/>
      <c r="I17" s="132"/>
      <c r="J17" s="132"/>
      <c r="K17" s="132"/>
      <c r="L17" s="132" t="s">
        <v>554</v>
      </c>
      <c r="M17" s="132" t="s">
        <v>554</v>
      </c>
      <c r="N17" s="132" t="s">
        <v>554</v>
      </c>
      <c r="O17" s="132" t="s">
        <v>554</v>
      </c>
      <c r="P17" s="132" t="s">
        <v>556</v>
      </c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45" t="s">
        <v>562</v>
      </c>
    </row>
    <row r="18" spans="1:27" ht="15" customHeight="1">
      <c r="A18" s="82">
        <v>12</v>
      </c>
      <c r="B18" s="83"/>
      <c r="C18" s="178" t="s">
        <v>60</v>
      </c>
      <c r="D18" s="179" t="s">
        <v>61</v>
      </c>
      <c r="E18" s="180">
        <v>37655</v>
      </c>
      <c r="F18" s="181" t="s">
        <v>36</v>
      </c>
      <c r="G18" s="182" t="s">
        <v>209</v>
      </c>
      <c r="H18" s="132"/>
      <c r="I18" s="132"/>
      <c r="J18" s="132"/>
      <c r="K18" s="132"/>
      <c r="L18" s="132"/>
      <c r="M18" s="132"/>
      <c r="N18" s="132"/>
      <c r="O18" s="132"/>
      <c r="P18" s="132" t="s">
        <v>554</v>
      </c>
      <c r="Q18" s="132" t="s">
        <v>563</v>
      </c>
      <c r="R18" s="132" t="s">
        <v>554</v>
      </c>
      <c r="S18" s="132" t="s">
        <v>554</v>
      </c>
      <c r="T18" s="132" t="s">
        <v>554</v>
      </c>
      <c r="U18" s="132" t="s">
        <v>554</v>
      </c>
      <c r="V18" s="132" t="s">
        <v>554</v>
      </c>
      <c r="W18" s="132" t="s">
        <v>554</v>
      </c>
      <c r="X18" s="132" t="s">
        <v>555</v>
      </c>
      <c r="Y18" s="132" t="s">
        <v>556</v>
      </c>
      <c r="Z18" s="132"/>
      <c r="AA18" s="145" t="s">
        <v>564</v>
      </c>
    </row>
    <row r="19" spans="1:27" ht="15" customHeight="1">
      <c r="A19" s="82">
        <v>13</v>
      </c>
      <c r="B19" s="83"/>
      <c r="C19" s="185" t="s">
        <v>351</v>
      </c>
      <c r="D19" s="186" t="s">
        <v>352</v>
      </c>
      <c r="E19" s="187">
        <v>38282</v>
      </c>
      <c r="F19" s="188" t="s">
        <v>79</v>
      </c>
      <c r="G19" s="189" t="s">
        <v>357</v>
      </c>
      <c r="H19" s="132"/>
      <c r="I19" s="132"/>
      <c r="J19" s="132"/>
      <c r="K19" s="132"/>
      <c r="L19" s="132"/>
      <c r="M19" s="132" t="s">
        <v>554</v>
      </c>
      <c r="N19" s="132" t="s">
        <v>554</v>
      </c>
      <c r="O19" s="132" t="s">
        <v>554</v>
      </c>
      <c r="P19" s="132" t="s">
        <v>554</v>
      </c>
      <c r="Q19" s="132" t="s">
        <v>556</v>
      </c>
      <c r="R19" s="132"/>
      <c r="S19" s="132"/>
      <c r="T19" s="132"/>
      <c r="U19" s="132"/>
      <c r="V19" s="132"/>
      <c r="W19" s="132"/>
      <c r="X19" s="132"/>
      <c r="Y19" s="132"/>
      <c r="Z19" s="132"/>
      <c r="AA19" s="145" t="s">
        <v>559</v>
      </c>
    </row>
    <row r="20" spans="1:27" ht="15" customHeight="1">
      <c r="A20" s="82">
        <v>14</v>
      </c>
      <c r="B20" s="83"/>
      <c r="C20" s="185" t="s">
        <v>170</v>
      </c>
      <c r="D20" s="186" t="s">
        <v>171</v>
      </c>
      <c r="E20" s="187" t="s">
        <v>172</v>
      </c>
      <c r="F20" s="188" t="s">
        <v>32</v>
      </c>
      <c r="G20" s="189" t="s">
        <v>104</v>
      </c>
      <c r="H20" s="132"/>
      <c r="I20" s="132"/>
      <c r="J20" s="132"/>
      <c r="K20" s="132" t="s">
        <v>554</v>
      </c>
      <c r="L20" s="132" t="s">
        <v>554</v>
      </c>
      <c r="M20" s="132" t="s">
        <v>554</v>
      </c>
      <c r="N20" s="132" t="s">
        <v>554</v>
      </c>
      <c r="O20" s="132" t="s">
        <v>555</v>
      </c>
      <c r="P20" s="132" t="s">
        <v>554</v>
      </c>
      <c r="Q20" s="132" t="s">
        <v>556</v>
      </c>
      <c r="R20" s="132"/>
      <c r="S20" s="132"/>
      <c r="T20" s="132"/>
      <c r="U20" s="132"/>
      <c r="V20" s="132"/>
      <c r="W20" s="132"/>
      <c r="X20" s="132"/>
      <c r="Y20" s="132"/>
      <c r="Z20" s="132"/>
      <c r="AA20" s="145" t="s">
        <v>559</v>
      </c>
    </row>
    <row r="21" spans="1:27" ht="15" customHeight="1">
      <c r="A21" s="82">
        <v>15</v>
      </c>
      <c r="B21" s="83"/>
      <c r="C21" s="185" t="s">
        <v>322</v>
      </c>
      <c r="D21" s="186" t="s">
        <v>323</v>
      </c>
      <c r="E21" s="187">
        <v>38066</v>
      </c>
      <c r="F21" s="188" t="s">
        <v>26</v>
      </c>
      <c r="G21" s="189" t="s">
        <v>213</v>
      </c>
      <c r="H21" s="132"/>
      <c r="I21" s="132"/>
      <c r="J21" s="132" t="s">
        <v>554</v>
      </c>
      <c r="K21" s="132" t="s">
        <v>554</v>
      </c>
      <c r="L21" s="132" t="s">
        <v>554</v>
      </c>
      <c r="M21" s="132" t="s">
        <v>555</v>
      </c>
      <c r="N21" s="132" t="s">
        <v>556</v>
      </c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45" t="s">
        <v>560</v>
      </c>
    </row>
    <row r="22" spans="1:27" ht="15" customHeight="1">
      <c r="A22" s="82">
        <v>16</v>
      </c>
      <c r="B22" s="83"/>
      <c r="C22" s="178" t="s">
        <v>118</v>
      </c>
      <c r="D22" s="179" t="s">
        <v>553</v>
      </c>
      <c r="E22" s="180" t="s">
        <v>119</v>
      </c>
      <c r="F22" s="181" t="s">
        <v>30</v>
      </c>
      <c r="G22" s="182" t="s">
        <v>123</v>
      </c>
      <c r="H22" s="132"/>
      <c r="I22" s="132"/>
      <c r="J22" s="132"/>
      <c r="K22" s="132"/>
      <c r="L22" s="132"/>
      <c r="M22" s="132" t="s">
        <v>554</v>
      </c>
      <c r="N22" s="132" t="s">
        <v>554</v>
      </c>
      <c r="O22" s="132" t="s">
        <v>554</v>
      </c>
      <c r="P22" s="132" t="s">
        <v>554</v>
      </c>
      <c r="Q22" s="132" t="s">
        <v>556</v>
      </c>
      <c r="R22" s="132"/>
      <c r="S22" s="132"/>
      <c r="T22" s="132"/>
      <c r="U22" s="132"/>
      <c r="V22" s="132"/>
      <c r="W22" s="132"/>
      <c r="X22" s="132"/>
      <c r="Y22" s="132"/>
      <c r="Z22" s="132"/>
      <c r="AA22" s="145" t="s">
        <v>559</v>
      </c>
    </row>
  </sheetData>
  <sheetProtection/>
  <mergeCells count="2">
    <mergeCell ref="H4:M4"/>
    <mergeCell ref="H5:Z5"/>
  </mergeCells>
  <printOptions horizontalCentered="1"/>
  <pageMargins left="0.35433070866141736" right="0.35433070866141736" top="0.31496062992125984" bottom="0.4330708661417323" header="0.1968503937007874" footer="0.35433070866141736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79" customWidth="1"/>
    <col min="2" max="2" width="5.57421875" style="79" hidden="1" customWidth="1"/>
    <col min="3" max="3" width="11.421875" style="79" customWidth="1"/>
    <col min="4" max="4" width="12.421875" style="79" bestFit="1" customWidth="1"/>
    <col min="5" max="5" width="10.421875" style="79" customWidth="1"/>
    <col min="6" max="6" width="14.28125" style="79" bestFit="1" customWidth="1"/>
    <col min="7" max="7" width="21.140625" style="79" bestFit="1" customWidth="1"/>
    <col min="8" max="10" width="8.7109375" style="79" customWidth="1"/>
    <col min="11" max="16384" width="9.140625" style="79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3" s="75" customFormat="1" ht="12" customHeight="1">
      <c r="A3" s="70"/>
      <c r="B3" s="70"/>
      <c r="C3" s="70"/>
      <c r="D3" s="70"/>
      <c r="E3" s="71"/>
      <c r="F3" s="72"/>
      <c r="G3" s="73"/>
      <c r="H3" s="73"/>
      <c r="I3" s="73"/>
      <c r="J3" s="97"/>
      <c r="K3" s="74"/>
      <c r="L3" s="18"/>
      <c r="M3" s="19"/>
    </row>
    <row r="4" spans="4:13" s="76" customFormat="1" ht="15.75" thickBot="1">
      <c r="D4" s="5" t="s">
        <v>14</v>
      </c>
      <c r="E4" s="5"/>
      <c r="F4" s="6" t="s">
        <v>19</v>
      </c>
      <c r="G4" s="77"/>
      <c r="H4" s="221" t="s">
        <v>16</v>
      </c>
      <c r="I4" s="221"/>
      <c r="J4" s="221"/>
      <c r="K4" s="221"/>
      <c r="L4" s="26"/>
      <c r="M4" s="8"/>
    </row>
    <row r="5" spans="8:10" s="1" customFormat="1" ht="15" customHeight="1" thickBot="1">
      <c r="H5" s="250" t="s">
        <v>53</v>
      </c>
      <c r="I5" s="251"/>
      <c r="J5" s="252"/>
    </row>
    <row r="6" spans="1:11" s="2" customFormat="1" ht="15" customHeight="1" thickBot="1">
      <c r="A6" s="124" t="s">
        <v>37</v>
      </c>
      <c r="B6" s="125" t="s">
        <v>34</v>
      </c>
      <c r="C6" s="126" t="s">
        <v>2</v>
      </c>
      <c r="D6" s="127" t="s">
        <v>3</v>
      </c>
      <c r="E6" s="140" t="s">
        <v>11</v>
      </c>
      <c r="F6" s="140" t="s">
        <v>4</v>
      </c>
      <c r="G6" s="128" t="s">
        <v>40</v>
      </c>
      <c r="H6" s="140">
        <v>1</v>
      </c>
      <c r="I6" s="140">
        <v>2</v>
      </c>
      <c r="J6" s="130">
        <v>3</v>
      </c>
      <c r="K6" s="141" t="s">
        <v>9</v>
      </c>
    </row>
    <row r="7" spans="1:11" s="1" customFormat="1" ht="15" customHeight="1">
      <c r="A7" s="82">
        <v>1</v>
      </c>
      <c r="B7" s="69"/>
      <c r="C7" s="178" t="s">
        <v>450</v>
      </c>
      <c r="D7" s="179" t="s">
        <v>451</v>
      </c>
      <c r="E7" s="180" t="s">
        <v>113</v>
      </c>
      <c r="F7" s="181" t="s">
        <v>30</v>
      </c>
      <c r="G7" s="182" t="s">
        <v>102</v>
      </c>
      <c r="H7" s="68">
        <v>3.77</v>
      </c>
      <c r="I7" s="68" t="s">
        <v>565</v>
      </c>
      <c r="J7" s="68">
        <v>3.71</v>
      </c>
      <c r="K7" s="166">
        <f aca="true" t="shared" si="0" ref="K7:K17">MAX(H7:J7)</f>
        <v>3.77</v>
      </c>
    </row>
    <row r="8" spans="1:11" s="1" customFormat="1" ht="15" customHeight="1">
      <c r="A8" s="82">
        <v>2</v>
      </c>
      <c r="B8" s="52"/>
      <c r="C8" s="185" t="s">
        <v>322</v>
      </c>
      <c r="D8" s="186" t="s">
        <v>327</v>
      </c>
      <c r="E8" s="187">
        <v>38081</v>
      </c>
      <c r="F8" s="188" t="s">
        <v>26</v>
      </c>
      <c r="G8" s="189" t="s">
        <v>328</v>
      </c>
      <c r="H8" s="68">
        <v>4.06</v>
      </c>
      <c r="I8" s="68">
        <v>3.99</v>
      </c>
      <c r="J8" s="129">
        <v>4.15</v>
      </c>
      <c r="K8" s="166">
        <f t="shared" si="0"/>
        <v>4.15</v>
      </c>
    </row>
    <row r="9" spans="1:11" s="1" customFormat="1" ht="15" customHeight="1">
      <c r="A9" s="82">
        <v>3</v>
      </c>
      <c r="B9" s="52"/>
      <c r="C9" s="185" t="s">
        <v>168</v>
      </c>
      <c r="D9" s="186" t="s">
        <v>305</v>
      </c>
      <c r="E9" s="187" t="s">
        <v>306</v>
      </c>
      <c r="F9" s="188" t="s">
        <v>303</v>
      </c>
      <c r="G9" s="189" t="s">
        <v>311</v>
      </c>
      <c r="H9" s="68">
        <v>4.66</v>
      </c>
      <c r="I9" s="68">
        <v>4.57</v>
      </c>
      <c r="J9" s="68">
        <v>4.78</v>
      </c>
      <c r="K9" s="166">
        <f t="shared" si="0"/>
        <v>4.78</v>
      </c>
    </row>
    <row r="10" spans="1:11" s="1" customFormat="1" ht="15" customHeight="1">
      <c r="A10" s="82">
        <v>4</v>
      </c>
      <c r="B10" s="52"/>
      <c r="C10" s="185" t="s">
        <v>219</v>
      </c>
      <c r="D10" s="186" t="s">
        <v>220</v>
      </c>
      <c r="E10" s="187">
        <v>38203</v>
      </c>
      <c r="F10" s="188" t="s">
        <v>26</v>
      </c>
      <c r="G10" s="189" t="s">
        <v>326</v>
      </c>
      <c r="H10" s="68">
        <v>3.92</v>
      </c>
      <c r="I10" s="68">
        <v>4.09</v>
      </c>
      <c r="J10" s="129">
        <v>4.08</v>
      </c>
      <c r="K10" s="166">
        <f t="shared" si="0"/>
        <v>4.09</v>
      </c>
    </row>
    <row r="11" spans="1:11" s="1" customFormat="1" ht="15" customHeight="1">
      <c r="A11" s="82">
        <v>5</v>
      </c>
      <c r="B11" s="53"/>
      <c r="C11" s="185" t="s">
        <v>64</v>
      </c>
      <c r="D11" s="186" t="s">
        <v>307</v>
      </c>
      <c r="E11" s="187" t="s">
        <v>145</v>
      </c>
      <c r="F11" s="188" t="s">
        <v>303</v>
      </c>
      <c r="G11" s="189" t="s">
        <v>311</v>
      </c>
      <c r="H11" s="68">
        <v>3.98</v>
      </c>
      <c r="I11" s="68">
        <v>4.11</v>
      </c>
      <c r="J11" s="68" t="s">
        <v>565</v>
      </c>
      <c r="K11" s="166">
        <f t="shared" si="0"/>
        <v>4.11</v>
      </c>
    </row>
    <row r="12" spans="1:11" s="1" customFormat="1" ht="15" customHeight="1">
      <c r="A12" s="82">
        <v>6</v>
      </c>
      <c r="B12" s="52"/>
      <c r="C12" s="178" t="s">
        <v>271</v>
      </c>
      <c r="D12" s="179" t="s">
        <v>294</v>
      </c>
      <c r="E12" s="180">
        <v>38000</v>
      </c>
      <c r="F12" s="181" t="s">
        <v>36</v>
      </c>
      <c r="G12" s="182" t="s">
        <v>209</v>
      </c>
      <c r="H12" s="68">
        <v>4.44</v>
      </c>
      <c r="I12" s="68">
        <v>4.42</v>
      </c>
      <c r="J12" s="68">
        <v>4.35</v>
      </c>
      <c r="K12" s="166">
        <f t="shared" si="0"/>
        <v>4.44</v>
      </c>
    </row>
    <row r="13" spans="1:11" s="1" customFormat="1" ht="15" customHeight="1">
      <c r="A13" s="82">
        <v>7</v>
      </c>
      <c r="B13" s="52"/>
      <c r="C13" s="185" t="s">
        <v>217</v>
      </c>
      <c r="D13" s="186" t="s">
        <v>218</v>
      </c>
      <c r="E13" s="187" t="s">
        <v>320</v>
      </c>
      <c r="F13" s="188" t="s">
        <v>26</v>
      </c>
      <c r="G13" s="189" t="s">
        <v>321</v>
      </c>
      <c r="H13" s="68">
        <v>4.99</v>
      </c>
      <c r="I13" s="68">
        <v>3.68</v>
      </c>
      <c r="J13" s="68">
        <v>4.88</v>
      </c>
      <c r="K13" s="166">
        <f t="shared" si="0"/>
        <v>4.99</v>
      </c>
    </row>
    <row r="14" spans="1:11" s="1" customFormat="1" ht="15" customHeight="1">
      <c r="A14" s="82">
        <v>8</v>
      </c>
      <c r="B14" s="52"/>
      <c r="C14" s="185" t="s">
        <v>120</v>
      </c>
      <c r="D14" s="186" t="s">
        <v>375</v>
      </c>
      <c r="E14" s="187" t="s">
        <v>376</v>
      </c>
      <c r="F14" s="188" t="s">
        <v>29</v>
      </c>
      <c r="G14" s="189" t="s">
        <v>369</v>
      </c>
      <c r="H14" s="68">
        <v>4.49</v>
      </c>
      <c r="I14" s="68">
        <v>4.36</v>
      </c>
      <c r="J14" s="129" t="s">
        <v>565</v>
      </c>
      <c r="K14" s="166">
        <f t="shared" si="0"/>
        <v>4.49</v>
      </c>
    </row>
    <row r="15" spans="1:11" s="1" customFormat="1" ht="15" customHeight="1">
      <c r="A15" s="82">
        <v>9</v>
      </c>
      <c r="B15" s="52"/>
      <c r="C15" s="178" t="s">
        <v>221</v>
      </c>
      <c r="D15" s="179" t="s">
        <v>222</v>
      </c>
      <c r="E15" s="180" t="s">
        <v>223</v>
      </c>
      <c r="F15" s="181" t="s">
        <v>30</v>
      </c>
      <c r="G15" s="182" t="s">
        <v>224</v>
      </c>
      <c r="H15" s="68">
        <v>4.31</v>
      </c>
      <c r="I15" s="68" t="s">
        <v>565</v>
      </c>
      <c r="J15" s="68">
        <v>4.38</v>
      </c>
      <c r="K15" s="166">
        <f t="shared" si="0"/>
        <v>4.38</v>
      </c>
    </row>
    <row r="16" spans="1:11" s="1" customFormat="1" ht="15" customHeight="1">
      <c r="A16" s="82">
        <v>10</v>
      </c>
      <c r="B16" s="52"/>
      <c r="C16" s="185" t="s">
        <v>351</v>
      </c>
      <c r="D16" s="186" t="s">
        <v>465</v>
      </c>
      <c r="E16" s="187">
        <v>37730</v>
      </c>
      <c r="F16" s="188" t="s">
        <v>35</v>
      </c>
      <c r="G16" s="189" t="s">
        <v>69</v>
      </c>
      <c r="H16" s="68">
        <v>4.51</v>
      </c>
      <c r="I16" s="68" t="s">
        <v>565</v>
      </c>
      <c r="J16" s="129">
        <v>4.77</v>
      </c>
      <c r="K16" s="166">
        <f t="shared" si="0"/>
        <v>4.77</v>
      </c>
    </row>
    <row r="17" spans="1:11" s="1" customFormat="1" ht="15" customHeight="1">
      <c r="A17" s="82">
        <v>11</v>
      </c>
      <c r="B17" s="52"/>
      <c r="C17" s="185" t="s">
        <v>322</v>
      </c>
      <c r="D17" s="186" t="s">
        <v>323</v>
      </c>
      <c r="E17" s="187">
        <v>38066</v>
      </c>
      <c r="F17" s="188" t="s">
        <v>26</v>
      </c>
      <c r="G17" s="189" t="s">
        <v>213</v>
      </c>
      <c r="H17" s="68">
        <v>4.95</v>
      </c>
      <c r="I17" s="68">
        <v>4.71</v>
      </c>
      <c r="J17" s="129">
        <v>5.15</v>
      </c>
      <c r="K17" s="166">
        <f t="shared" si="0"/>
        <v>5.15</v>
      </c>
    </row>
    <row r="18" spans="1:11" s="1" customFormat="1" ht="15" customHeight="1">
      <c r="A18" s="82">
        <v>12</v>
      </c>
      <c r="B18" s="52"/>
      <c r="C18" s="185" t="s">
        <v>161</v>
      </c>
      <c r="D18" s="186" t="s">
        <v>353</v>
      </c>
      <c r="E18" s="187">
        <v>38161</v>
      </c>
      <c r="F18" s="188" t="s">
        <v>79</v>
      </c>
      <c r="G18" s="189" t="s">
        <v>357</v>
      </c>
      <c r="H18" s="68">
        <v>4.54</v>
      </c>
      <c r="I18" s="68">
        <v>4.36</v>
      </c>
      <c r="J18" s="129">
        <v>4.27</v>
      </c>
      <c r="K18" s="166">
        <f>MAX(H18:J18)</f>
        <v>4.54</v>
      </c>
    </row>
    <row r="19" spans="1:11" s="1" customFormat="1" ht="15" customHeight="1">
      <c r="A19" s="82">
        <v>13</v>
      </c>
      <c r="B19" s="52"/>
      <c r="C19" s="185" t="s">
        <v>351</v>
      </c>
      <c r="D19" s="186" t="s">
        <v>352</v>
      </c>
      <c r="E19" s="187">
        <v>38282</v>
      </c>
      <c r="F19" s="188" t="s">
        <v>79</v>
      </c>
      <c r="G19" s="189" t="s">
        <v>357</v>
      </c>
      <c r="H19" s="68">
        <v>4.28</v>
      </c>
      <c r="I19" s="68">
        <v>4.44</v>
      </c>
      <c r="J19" s="129">
        <v>4.25</v>
      </c>
      <c r="K19" s="166">
        <f>MAX(H19:J19)</f>
        <v>4.44</v>
      </c>
    </row>
    <row r="20" spans="1:11" s="1" customFormat="1" ht="15" customHeight="1">
      <c r="A20" s="82">
        <v>14</v>
      </c>
      <c r="B20" s="52"/>
      <c r="C20" s="185" t="s">
        <v>170</v>
      </c>
      <c r="D20" s="186" t="s">
        <v>171</v>
      </c>
      <c r="E20" s="187" t="s">
        <v>172</v>
      </c>
      <c r="F20" s="188" t="s">
        <v>32</v>
      </c>
      <c r="G20" s="189" t="s">
        <v>104</v>
      </c>
      <c r="H20" s="68">
        <v>4.96</v>
      </c>
      <c r="I20" s="68">
        <v>5.02</v>
      </c>
      <c r="J20" s="129">
        <v>4.74</v>
      </c>
      <c r="K20" s="166">
        <f>MAX(H20:J20)</f>
        <v>5.02</v>
      </c>
    </row>
    <row r="21" spans="1:11" s="1" customFormat="1" ht="15" customHeight="1">
      <c r="A21" s="82">
        <v>15</v>
      </c>
      <c r="B21" s="52"/>
      <c r="C21" s="178" t="s">
        <v>118</v>
      </c>
      <c r="D21" s="179" t="s">
        <v>553</v>
      </c>
      <c r="E21" s="180" t="s">
        <v>119</v>
      </c>
      <c r="F21" s="181" t="s">
        <v>30</v>
      </c>
      <c r="G21" s="182" t="s">
        <v>123</v>
      </c>
      <c r="H21" s="68">
        <v>5.47</v>
      </c>
      <c r="I21" s="68">
        <v>5.54</v>
      </c>
      <c r="J21" s="129">
        <v>5.41</v>
      </c>
      <c r="K21" s="166">
        <f>MAX(H21:J21)</f>
        <v>5.54</v>
      </c>
    </row>
    <row r="22" spans="1:11" s="1" customFormat="1" ht="15" customHeight="1">
      <c r="A22" s="82">
        <v>16</v>
      </c>
      <c r="B22" s="52"/>
      <c r="C22" s="178" t="s">
        <v>60</v>
      </c>
      <c r="D22" s="179" t="s">
        <v>61</v>
      </c>
      <c r="E22" s="180">
        <v>37655</v>
      </c>
      <c r="F22" s="181" t="s">
        <v>36</v>
      </c>
      <c r="G22" s="182" t="s">
        <v>209</v>
      </c>
      <c r="H22" s="68">
        <v>4.68</v>
      </c>
      <c r="I22" s="68" t="s">
        <v>565</v>
      </c>
      <c r="J22" s="68">
        <v>4.5</v>
      </c>
      <c r="K22" s="166">
        <f>MAX(H22:J22)</f>
        <v>4.68</v>
      </c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mergeCells count="2">
    <mergeCell ref="H4:K4"/>
    <mergeCell ref="H5:J5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1.421875" style="1" customWidth="1"/>
    <col min="4" max="4" width="12.421875" style="1" bestFit="1" customWidth="1"/>
    <col min="5" max="5" width="10.421875" style="1" customWidth="1"/>
    <col min="6" max="6" width="16.8515625" style="1" bestFit="1" customWidth="1"/>
    <col min="7" max="7" width="21.140625" style="1" bestFit="1" customWidth="1"/>
    <col min="8" max="13" width="6.8515625" style="1" customWidth="1"/>
    <col min="14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34"/>
      <c r="I1" s="8"/>
      <c r="J1" s="7"/>
      <c r="K1" s="34"/>
      <c r="L1" s="7"/>
      <c r="M1" s="7"/>
      <c r="N1" s="9"/>
      <c r="O1" s="9"/>
    </row>
    <row r="2" spans="1:15" s="5" customFormat="1" ht="15">
      <c r="A2" s="5" t="s">
        <v>237</v>
      </c>
      <c r="E2" s="6"/>
      <c r="F2" s="7"/>
      <c r="G2" s="7"/>
      <c r="H2" s="34"/>
      <c r="I2" s="8"/>
      <c r="J2" s="34"/>
      <c r="K2" s="34"/>
      <c r="L2" s="7"/>
      <c r="M2" s="7"/>
      <c r="N2" s="10"/>
      <c r="O2" s="10"/>
    </row>
    <row r="3" spans="1:16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6"/>
      <c r="K3" s="17"/>
      <c r="L3" s="15"/>
      <c r="M3" s="16"/>
      <c r="N3" s="17"/>
      <c r="O3" s="17"/>
      <c r="P3" s="17"/>
    </row>
    <row r="4" spans="4:16" s="21" customFormat="1" ht="15">
      <c r="D4" s="22" t="s">
        <v>13</v>
      </c>
      <c r="E4" s="5"/>
      <c r="F4" s="23"/>
      <c r="G4" s="24"/>
      <c r="H4" s="221" t="s">
        <v>20</v>
      </c>
      <c r="I4" s="221"/>
      <c r="J4" s="221"/>
      <c r="K4" s="221"/>
      <c r="L4" s="221"/>
      <c r="M4" s="221"/>
      <c r="N4" s="5"/>
      <c r="O4" s="5"/>
      <c r="P4" s="25"/>
    </row>
    <row r="5" ht="13.5" thickBot="1"/>
    <row r="6" spans="1:15" s="2" customFormat="1" ht="15" customHeight="1">
      <c r="A6" s="213" t="s">
        <v>1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22" t="s">
        <v>5</v>
      </c>
      <c r="I6" s="223"/>
      <c r="J6" s="222" t="s">
        <v>21</v>
      </c>
      <c r="K6" s="223"/>
      <c r="L6" s="222" t="s">
        <v>22</v>
      </c>
      <c r="M6" s="223"/>
      <c r="N6" s="224" t="s">
        <v>10</v>
      </c>
      <c r="O6" s="217" t="s">
        <v>8</v>
      </c>
    </row>
    <row r="7" spans="1:15" s="4" customFormat="1" ht="15" customHeight="1" thickBot="1">
      <c r="A7" s="214"/>
      <c r="B7" s="216"/>
      <c r="C7" s="212"/>
      <c r="D7" s="229"/>
      <c r="E7" s="227"/>
      <c r="F7" s="227"/>
      <c r="G7" s="220"/>
      <c r="H7" s="32" t="s">
        <v>33</v>
      </c>
      <c r="I7" s="32" t="s">
        <v>8</v>
      </c>
      <c r="J7" s="32" t="s">
        <v>33</v>
      </c>
      <c r="K7" s="32" t="s">
        <v>8</v>
      </c>
      <c r="L7" s="32" t="s">
        <v>33</v>
      </c>
      <c r="M7" s="32" t="s">
        <v>8</v>
      </c>
      <c r="N7" s="225"/>
      <c r="O7" s="218"/>
    </row>
    <row r="8" spans="1:15" ht="15" customHeight="1">
      <c r="A8" s="3">
        <f aca="true" t="shared" si="0" ref="A8:A19">A7+1</f>
        <v>1</v>
      </c>
      <c r="B8" s="52"/>
      <c r="C8" s="152" t="s">
        <v>393</v>
      </c>
      <c r="D8" s="153" t="s">
        <v>394</v>
      </c>
      <c r="E8" s="154" t="s">
        <v>395</v>
      </c>
      <c r="F8" s="155" t="s">
        <v>404</v>
      </c>
      <c r="G8" s="157" t="s">
        <v>509</v>
      </c>
      <c r="H8" s="63">
        <v>5.94</v>
      </c>
      <c r="I8" s="64">
        <f aca="true" t="shared" si="1" ref="I8:I18">IF(ISBLANK(H8),"",TRUNC(6.45*(H8-15.4)^2))</f>
        <v>577</v>
      </c>
      <c r="J8" s="61">
        <v>13.46</v>
      </c>
      <c r="K8" s="62">
        <f aca="true" t="shared" si="2" ref="K8:K19">IF(ISBLANK(J8),"",TRUNC(0.04384*(J8+675)^2)-20000)</f>
        <v>779</v>
      </c>
      <c r="L8" s="61">
        <v>11.54</v>
      </c>
      <c r="M8" s="62">
        <f aca="true" t="shared" si="3" ref="M8:M19">IF(ISBLANK(L8),"",TRUNC(0.04384*(L8+675)^2)-20000)</f>
        <v>663</v>
      </c>
      <c r="N8" s="175">
        <f aca="true" t="shared" si="4" ref="N8:N19">SUM(I8:M8)-J8-L8</f>
        <v>2019</v>
      </c>
      <c r="O8" s="156">
        <v>18</v>
      </c>
    </row>
    <row r="9" spans="1:15" ht="15" customHeight="1">
      <c r="A9" s="3">
        <f t="shared" si="0"/>
        <v>2</v>
      </c>
      <c r="B9" s="52"/>
      <c r="C9" s="152" t="s">
        <v>77</v>
      </c>
      <c r="D9" s="153" t="s">
        <v>396</v>
      </c>
      <c r="E9" s="154" t="s">
        <v>397</v>
      </c>
      <c r="F9" s="155" t="s">
        <v>404</v>
      </c>
      <c r="G9" s="157" t="s">
        <v>509</v>
      </c>
      <c r="H9" s="66">
        <v>5.35</v>
      </c>
      <c r="I9" s="59">
        <f t="shared" si="1"/>
        <v>651</v>
      </c>
      <c r="J9" s="65">
        <v>12.42</v>
      </c>
      <c r="K9" s="3">
        <f t="shared" si="2"/>
        <v>716</v>
      </c>
      <c r="L9" s="65">
        <v>10.1</v>
      </c>
      <c r="M9" s="3">
        <f t="shared" si="3"/>
        <v>576</v>
      </c>
      <c r="N9" s="175">
        <f t="shared" si="4"/>
        <v>1943</v>
      </c>
      <c r="O9" s="156">
        <v>16</v>
      </c>
    </row>
    <row r="10" spans="1:15" ht="15" customHeight="1">
      <c r="A10" s="3">
        <f t="shared" si="0"/>
        <v>3</v>
      </c>
      <c r="B10" s="52"/>
      <c r="C10" s="152" t="s">
        <v>87</v>
      </c>
      <c r="D10" s="153" t="s">
        <v>88</v>
      </c>
      <c r="E10" s="154">
        <v>37857</v>
      </c>
      <c r="F10" s="155" t="s">
        <v>35</v>
      </c>
      <c r="G10" s="157" t="s">
        <v>96</v>
      </c>
      <c r="H10" s="66">
        <v>5.72</v>
      </c>
      <c r="I10" s="59">
        <f t="shared" si="1"/>
        <v>604</v>
      </c>
      <c r="J10" s="65">
        <v>12.15</v>
      </c>
      <c r="K10" s="3">
        <f t="shared" si="2"/>
        <v>700</v>
      </c>
      <c r="L10" s="65">
        <v>10.91</v>
      </c>
      <c r="M10" s="3">
        <f t="shared" si="3"/>
        <v>625</v>
      </c>
      <c r="N10" s="175">
        <f t="shared" si="4"/>
        <v>1929</v>
      </c>
      <c r="O10" s="164">
        <v>14</v>
      </c>
    </row>
    <row r="11" spans="1:15" ht="15" customHeight="1">
      <c r="A11" s="3">
        <f t="shared" si="0"/>
        <v>4</v>
      </c>
      <c r="B11" s="52"/>
      <c r="C11" s="152" t="s">
        <v>77</v>
      </c>
      <c r="D11" s="153" t="s">
        <v>78</v>
      </c>
      <c r="E11" s="154">
        <v>37986</v>
      </c>
      <c r="F11" s="155" t="s">
        <v>26</v>
      </c>
      <c r="G11" s="157" t="s">
        <v>91</v>
      </c>
      <c r="H11" s="66">
        <v>5.7</v>
      </c>
      <c r="I11" s="59">
        <f t="shared" si="1"/>
        <v>606</v>
      </c>
      <c r="J11" s="65">
        <v>12.29</v>
      </c>
      <c r="K11" s="3">
        <f t="shared" si="2"/>
        <v>708</v>
      </c>
      <c r="L11" s="65">
        <v>10.7</v>
      </c>
      <c r="M11" s="3">
        <f t="shared" si="3"/>
        <v>612</v>
      </c>
      <c r="N11" s="175">
        <f t="shared" si="4"/>
        <v>1926</v>
      </c>
      <c r="O11" s="156">
        <v>13</v>
      </c>
    </row>
    <row r="12" spans="1:15" ht="15" customHeight="1">
      <c r="A12" s="3">
        <f t="shared" si="0"/>
        <v>5</v>
      </c>
      <c r="B12" s="52"/>
      <c r="C12" s="160" t="s">
        <v>82</v>
      </c>
      <c r="D12" s="161" t="s">
        <v>83</v>
      </c>
      <c r="E12" s="162">
        <v>37712</v>
      </c>
      <c r="F12" s="163" t="s">
        <v>462</v>
      </c>
      <c r="G12" s="165" t="s">
        <v>94</v>
      </c>
      <c r="H12" s="66">
        <v>5.2</v>
      </c>
      <c r="I12" s="59">
        <f t="shared" si="1"/>
        <v>671</v>
      </c>
      <c r="J12" s="65">
        <v>11.39</v>
      </c>
      <c r="K12" s="3">
        <f t="shared" si="2"/>
        <v>654</v>
      </c>
      <c r="L12" s="65">
        <v>9.58</v>
      </c>
      <c r="M12" s="3">
        <f t="shared" si="3"/>
        <v>545</v>
      </c>
      <c r="N12" s="175">
        <f t="shared" si="4"/>
        <v>1869.9999999999998</v>
      </c>
      <c r="O12" s="164">
        <v>12</v>
      </c>
    </row>
    <row r="13" spans="1:15" ht="15" customHeight="1">
      <c r="A13" s="3">
        <f t="shared" si="0"/>
        <v>6</v>
      </c>
      <c r="B13" s="52"/>
      <c r="C13" s="160" t="s">
        <v>84</v>
      </c>
      <c r="D13" s="161" t="s">
        <v>85</v>
      </c>
      <c r="E13" s="162" t="s">
        <v>86</v>
      </c>
      <c r="F13" s="163" t="s">
        <v>30</v>
      </c>
      <c r="G13" s="165" t="s">
        <v>95</v>
      </c>
      <c r="H13" s="66">
        <v>5.44</v>
      </c>
      <c r="I13" s="59">
        <f t="shared" si="1"/>
        <v>639</v>
      </c>
      <c r="J13" s="65">
        <v>12.83</v>
      </c>
      <c r="K13" s="3">
        <f t="shared" si="2"/>
        <v>741</v>
      </c>
      <c r="L13" s="65">
        <v>7.88</v>
      </c>
      <c r="M13" s="3">
        <f t="shared" si="3"/>
        <v>443</v>
      </c>
      <c r="N13" s="175">
        <f t="shared" si="4"/>
        <v>1823</v>
      </c>
      <c r="O13" s="156">
        <v>11</v>
      </c>
    </row>
    <row r="14" spans="1:15" ht="15" customHeight="1">
      <c r="A14" s="3">
        <f t="shared" si="0"/>
        <v>7</v>
      </c>
      <c r="B14" s="52"/>
      <c r="C14" s="152" t="s">
        <v>75</v>
      </c>
      <c r="D14" s="153" t="s">
        <v>76</v>
      </c>
      <c r="E14" s="154">
        <v>37873</v>
      </c>
      <c r="F14" s="155" t="s">
        <v>26</v>
      </c>
      <c r="G14" s="157" t="s">
        <v>91</v>
      </c>
      <c r="H14" s="66">
        <v>5.33</v>
      </c>
      <c r="I14" s="59">
        <f t="shared" si="1"/>
        <v>654</v>
      </c>
      <c r="J14" s="65">
        <v>11.04</v>
      </c>
      <c r="K14" s="3">
        <f t="shared" si="2"/>
        <v>633</v>
      </c>
      <c r="L14" s="65">
        <v>8.53</v>
      </c>
      <c r="M14" s="3">
        <f t="shared" si="3"/>
        <v>482</v>
      </c>
      <c r="N14" s="175">
        <f t="shared" si="4"/>
        <v>1769</v>
      </c>
      <c r="O14" s="164">
        <v>10</v>
      </c>
    </row>
    <row r="15" spans="1:15" ht="15" customHeight="1">
      <c r="A15" s="3">
        <f t="shared" si="0"/>
        <v>8</v>
      </c>
      <c r="B15" s="52"/>
      <c r="C15" s="152" t="s">
        <v>72</v>
      </c>
      <c r="D15" s="153" t="s">
        <v>354</v>
      </c>
      <c r="E15" s="154">
        <v>37656</v>
      </c>
      <c r="F15" s="155" t="s">
        <v>79</v>
      </c>
      <c r="G15" s="157" t="s">
        <v>92</v>
      </c>
      <c r="H15" s="66">
        <v>5.43</v>
      </c>
      <c r="I15" s="59">
        <f t="shared" si="1"/>
        <v>641</v>
      </c>
      <c r="J15" s="65">
        <v>9.78</v>
      </c>
      <c r="K15" s="3">
        <f t="shared" si="2"/>
        <v>557</v>
      </c>
      <c r="L15" s="65">
        <v>9.12</v>
      </c>
      <c r="M15" s="3">
        <f t="shared" si="3"/>
        <v>518</v>
      </c>
      <c r="N15" s="175">
        <f t="shared" si="4"/>
        <v>1716</v>
      </c>
      <c r="O15" s="156">
        <v>9</v>
      </c>
    </row>
    <row r="16" spans="1:15" ht="15" customHeight="1">
      <c r="A16" s="3">
        <f t="shared" si="0"/>
        <v>9</v>
      </c>
      <c r="B16" s="52"/>
      <c r="C16" s="152" t="s">
        <v>278</v>
      </c>
      <c r="D16" s="153" t="s">
        <v>279</v>
      </c>
      <c r="E16" s="154" t="s">
        <v>280</v>
      </c>
      <c r="F16" s="155" t="s">
        <v>504</v>
      </c>
      <c r="G16" s="157" t="s">
        <v>151</v>
      </c>
      <c r="H16" s="66">
        <v>5.19</v>
      </c>
      <c r="I16" s="59">
        <f t="shared" si="1"/>
        <v>672</v>
      </c>
      <c r="J16" s="65">
        <v>9.69</v>
      </c>
      <c r="K16" s="3">
        <f t="shared" si="2"/>
        <v>552</v>
      </c>
      <c r="L16" s="65">
        <v>7.62</v>
      </c>
      <c r="M16" s="3">
        <f t="shared" si="3"/>
        <v>428</v>
      </c>
      <c r="N16" s="175">
        <f t="shared" si="4"/>
        <v>1652</v>
      </c>
      <c r="O16" s="164">
        <v>8</v>
      </c>
    </row>
    <row r="17" spans="1:15" ht="15" customHeight="1">
      <c r="A17" s="3">
        <f t="shared" si="0"/>
        <v>10</v>
      </c>
      <c r="B17" s="52"/>
      <c r="C17" s="160" t="s">
        <v>447</v>
      </c>
      <c r="D17" s="161" t="s">
        <v>448</v>
      </c>
      <c r="E17" s="162" t="s">
        <v>449</v>
      </c>
      <c r="F17" s="163" t="s">
        <v>30</v>
      </c>
      <c r="G17" s="165" t="s">
        <v>226</v>
      </c>
      <c r="H17" s="66">
        <v>5.73</v>
      </c>
      <c r="I17" s="59">
        <f t="shared" si="1"/>
        <v>603</v>
      </c>
      <c r="J17" s="65">
        <v>9.51</v>
      </c>
      <c r="K17" s="3">
        <f t="shared" si="2"/>
        <v>541</v>
      </c>
      <c r="L17" s="65">
        <v>7.85</v>
      </c>
      <c r="M17" s="3">
        <f t="shared" si="3"/>
        <v>441</v>
      </c>
      <c r="N17" s="175">
        <f t="shared" si="4"/>
        <v>1585</v>
      </c>
      <c r="O17" s="156">
        <v>7</v>
      </c>
    </row>
    <row r="18" spans="1:15" ht="15" customHeight="1">
      <c r="A18" s="3">
        <f t="shared" si="0"/>
        <v>11</v>
      </c>
      <c r="B18" s="52"/>
      <c r="C18" s="160" t="s">
        <v>212</v>
      </c>
      <c r="D18" s="161" t="s">
        <v>436</v>
      </c>
      <c r="E18" s="162" t="s">
        <v>291</v>
      </c>
      <c r="F18" s="163" t="s">
        <v>30</v>
      </c>
      <c r="G18" s="165" t="s">
        <v>95</v>
      </c>
      <c r="H18" s="66">
        <v>5.88</v>
      </c>
      <c r="I18" s="59">
        <f t="shared" si="1"/>
        <v>584</v>
      </c>
      <c r="J18" s="65">
        <v>9.88</v>
      </c>
      <c r="K18" s="3">
        <f t="shared" si="2"/>
        <v>563</v>
      </c>
      <c r="L18" s="65">
        <v>7.53</v>
      </c>
      <c r="M18" s="3">
        <f t="shared" si="3"/>
        <v>422</v>
      </c>
      <c r="N18" s="175">
        <f t="shared" si="4"/>
        <v>1569</v>
      </c>
      <c r="O18" s="164">
        <v>6</v>
      </c>
    </row>
    <row r="19" spans="1:15" ht="15" customHeight="1">
      <c r="A19" s="3">
        <f t="shared" si="0"/>
        <v>12</v>
      </c>
      <c r="B19" s="52"/>
      <c r="C19" s="152" t="s">
        <v>187</v>
      </c>
      <c r="D19" s="153" t="s">
        <v>292</v>
      </c>
      <c r="E19" s="154" t="s">
        <v>293</v>
      </c>
      <c r="F19" s="155" t="s">
        <v>504</v>
      </c>
      <c r="G19" s="157" t="s">
        <v>90</v>
      </c>
      <c r="H19" s="66" t="s">
        <v>519</v>
      </c>
      <c r="I19" s="59"/>
      <c r="J19" s="65">
        <v>8.89</v>
      </c>
      <c r="K19" s="3">
        <f t="shared" si="2"/>
        <v>504</v>
      </c>
      <c r="L19" s="65">
        <v>7.38</v>
      </c>
      <c r="M19" s="3">
        <f t="shared" si="3"/>
        <v>413</v>
      </c>
      <c r="N19" s="175">
        <f t="shared" si="4"/>
        <v>917</v>
      </c>
      <c r="O19" s="156" t="s">
        <v>97</v>
      </c>
    </row>
  </sheetData>
  <sheetProtection/>
  <mergeCells count="13">
    <mergeCell ref="H6:I6"/>
    <mergeCell ref="L6:M6"/>
    <mergeCell ref="J6:K6"/>
    <mergeCell ref="H4:M4"/>
    <mergeCell ref="N6:N7"/>
    <mergeCell ref="O6:O7"/>
    <mergeCell ref="G6:G7"/>
    <mergeCell ref="B6:B7"/>
    <mergeCell ref="A6:A7"/>
    <mergeCell ref="C6:C7"/>
    <mergeCell ref="D6:D7"/>
    <mergeCell ref="E6:E7"/>
    <mergeCell ref="F6:F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79" customWidth="1"/>
    <col min="2" max="2" width="5.57421875" style="79" hidden="1" customWidth="1"/>
    <col min="3" max="3" width="11.140625" style="79" bestFit="1" customWidth="1"/>
    <col min="4" max="4" width="14.421875" style="79" customWidth="1"/>
    <col min="5" max="5" width="10.421875" style="79" customWidth="1"/>
    <col min="6" max="6" width="12.28125" style="79" bestFit="1" customWidth="1"/>
    <col min="7" max="7" width="21.140625" style="79" bestFit="1" customWidth="1"/>
    <col min="8" max="8" width="9.421875" style="93" bestFit="1" customWidth="1"/>
    <col min="9" max="16384" width="9.140625" style="79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9" s="75" customFormat="1" ht="12" customHeight="1">
      <c r="A3" s="70"/>
      <c r="B3" s="70"/>
      <c r="C3" s="70"/>
      <c r="D3" s="70"/>
      <c r="E3" s="71"/>
      <c r="F3" s="72"/>
      <c r="G3" s="73"/>
      <c r="H3" s="73"/>
      <c r="I3" s="74"/>
    </row>
    <row r="4" spans="4:9" s="76" customFormat="1" ht="15">
      <c r="D4" s="5" t="s">
        <v>13</v>
      </c>
      <c r="E4" s="5"/>
      <c r="F4" s="6" t="s">
        <v>5</v>
      </c>
      <c r="G4" s="77"/>
      <c r="H4" s="34" t="s">
        <v>20</v>
      </c>
      <c r="I4" s="78"/>
    </row>
    <row r="5" spans="3:8" s="89" customFormat="1" ht="15.75" thickBot="1">
      <c r="C5" s="90">
        <v>1</v>
      </c>
      <c r="D5" s="90" t="s">
        <v>38</v>
      </c>
      <c r="H5" s="90"/>
    </row>
    <row r="6" spans="1:8" s="80" customFormat="1" ht="12.75" customHeight="1">
      <c r="A6" s="234" t="s">
        <v>39</v>
      </c>
      <c r="B6" s="236" t="s">
        <v>34</v>
      </c>
      <c r="C6" s="238" t="s">
        <v>2</v>
      </c>
      <c r="D6" s="240" t="s">
        <v>3</v>
      </c>
      <c r="E6" s="232" t="s">
        <v>11</v>
      </c>
      <c r="F6" s="232" t="s">
        <v>4</v>
      </c>
      <c r="G6" s="219" t="s">
        <v>40</v>
      </c>
      <c r="H6" s="230" t="s">
        <v>9</v>
      </c>
    </row>
    <row r="7" spans="1:8" s="81" customFormat="1" ht="13.5" customHeight="1" thickBot="1">
      <c r="A7" s="235"/>
      <c r="B7" s="237"/>
      <c r="C7" s="239"/>
      <c r="D7" s="241"/>
      <c r="E7" s="233"/>
      <c r="F7" s="233"/>
      <c r="G7" s="220"/>
      <c r="H7" s="231"/>
    </row>
    <row r="8" spans="1:8" ht="15" customHeight="1">
      <c r="A8" s="82">
        <v>1</v>
      </c>
      <c r="B8" s="86"/>
      <c r="C8" s="152" t="s">
        <v>77</v>
      </c>
      <c r="D8" s="153" t="s">
        <v>396</v>
      </c>
      <c r="E8" s="154" t="s">
        <v>397</v>
      </c>
      <c r="F8" s="155" t="s">
        <v>404</v>
      </c>
      <c r="G8" s="157" t="s">
        <v>509</v>
      </c>
      <c r="H8" s="91">
        <v>5.35</v>
      </c>
    </row>
    <row r="9" spans="1:8" ht="15" customHeight="1">
      <c r="A9" s="82">
        <v>2</v>
      </c>
      <c r="B9" s="83"/>
      <c r="C9" s="152" t="s">
        <v>278</v>
      </c>
      <c r="D9" s="153" t="s">
        <v>279</v>
      </c>
      <c r="E9" s="154" t="s">
        <v>280</v>
      </c>
      <c r="F9" s="155" t="s">
        <v>504</v>
      </c>
      <c r="G9" s="157" t="s">
        <v>151</v>
      </c>
      <c r="H9" s="91">
        <v>5.19</v>
      </c>
    </row>
    <row r="10" spans="1:8" ht="15" customHeight="1">
      <c r="A10" s="85">
        <v>3</v>
      </c>
      <c r="B10" s="83"/>
      <c r="C10" s="152" t="s">
        <v>393</v>
      </c>
      <c r="D10" s="153" t="s">
        <v>394</v>
      </c>
      <c r="E10" s="154" t="s">
        <v>395</v>
      </c>
      <c r="F10" s="155" t="s">
        <v>404</v>
      </c>
      <c r="G10" s="157" t="s">
        <v>509</v>
      </c>
      <c r="H10" s="91">
        <v>5.94</v>
      </c>
    </row>
    <row r="11" spans="1:8" ht="15" customHeight="1">
      <c r="A11" s="82">
        <v>4</v>
      </c>
      <c r="B11" s="83"/>
      <c r="C11" s="160" t="s">
        <v>212</v>
      </c>
      <c r="D11" s="161" t="s">
        <v>436</v>
      </c>
      <c r="E11" s="162" t="s">
        <v>291</v>
      </c>
      <c r="F11" s="163" t="s">
        <v>30</v>
      </c>
      <c r="G11" s="165" t="s">
        <v>95</v>
      </c>
      <c r="H11" s="91">
        <v>5.88</v>
      </c>
    </row>
    <row r="12" spans="1:8" ht="15" customHeight="1">
      <c r="A12" s="85">
        <v>5</v>
      </c>
      <c r="B12" s="83"/>
      <c r="C12" s="152" t="s">
        <v>187</v>
      </c>
      <c r="D12" s="153" t="s">
        <v>292</v>
      </c>
      <c r="E12" s="154" t="s">
        <v>293</v>
      </c>
      <c r="F12" s="155" t="s">
        <v>504</v>
      </c>
      <c r="G12" s="157" t="s">
        <v>90</v>
      </c>
      <c r="H12" s="91" t="s">
        <v>519</v>
      </c>
    </row>
    <row r="13" spans="1:8" ht="15" customHeight="1">
      <c r="A13" s="82">
        <v>6</v>
      </c>
      <c r="B13" s="83"/>
      <c r="C13" s="160" t="s">
        <v>447</v>
      </c>
      <c r="D13" s="161" t="s">
        <v>448</v>
      </c>
      <c r="E13" s="162" t="s">
        <v>449</v>
      </c>
      <c r="F13" s="163" t="s">
        <v>30</v>
      </c>
      <c r="G13" s="165" t="s">
        <v>226</v>
      </c>
      <c r="H13" s="91">
        <v>5.73</v>
      </c>
    </row>
    <row r="14" spans="3:8" s="89" customFormat="1" ht="15" customHeight="1" thickBot="1">
      <c r="C14" s="90">
        <v>2</v>
      </c>
      <c r="D14" s="90" t="s">
        <v>38</v>
      </c>
      <c r="H14" s="90"/>
    </row>
    <row r="15" spans="1:8" s="80" customFormat="1" ht="15" customHeight="1">
      <c r="A15" s="234" t="s">
        <v>39</v>
      </c>
      <c r="B15" s="236" t="s">
        <v>34</v>
      </c>
      <c r="C15" s="238" t="s">
        <v>2</v>
      </c>
      <c r="D15" s="240" t="s">
        <v>3</v>
      </c>
      <c r="E15" s="232" t="s">
        <v>11</v>
      </c>
      <c r="F15" s="232" t="s">
        <v>4</v>
      </c>
      <c r="G15" s="219" t="s">
        <v>40</v>
      </c>
      <c r="H15" s="230" t="s">
        <v>9</v>
      </c>
    </row>
    <row r="16" spans="1:10" s="81" customFormat="1" ht="15" customHeight="1" thickBot="1">
      <c r="A16" s="235"/>
      <c r="B16" s="237"/>
      <c r="C16" s="239"/>
      <c r="D16" s="241"/>
      <c r="E16" s="233"/>
      <c r="F16" s="233"/>
      <c r="G16" s="220"/>
      <c r="H16" s="231"/>
      <c r="J16" s="79"/>
    </row>
    <row r="17" spans="1:8" ht="15" customHeight="1">
      <c r="A17" s="85">
        <v>1</v>
      </c>
      <c r="B17" s="83"/>
      <c r="C17" s="152" t="s">
        <v>77</v>
      </c>
      <c r="D17" s="153" t="s">
        <v>78</v>
      </c>
      <c r="E17" s="154">
        <v>37986</v>
      </c>
      <c r="F17" s="155" t="s">
        <v>26</v>
      </c>
      <c r="G17" s="157" t="s">
        <v>91</v>
      </c>
      <c r="H17" s="91">
        <v>5.7</v>
      </c>
    </row>
    <row r="18" spans="1:8" ht="15" customHeight="1">
      <c r="A18" s="82">
        <v>2</v>
      </c>
      <c r="B18" s="83"/>
      <c r="C18" s="152" t="s">
        <v>87</v>
      </c>
      <c r="D18" s="153" t="s">
        <v>88</v>
      </c>
      <c r="E18" s="154">
        <v>37857</v>
      </c>
      <c r="F18" s="155" t="s">
        <v>35</v>
      </c>
      <c r="G18" s="157" t="s">
        <v>96</v>
      </c>
      <c r="H18" s="91">
        <v>5.72</v>
      </c>
    </row>
    <row r="19" spans="1:8" ht="15" customHeight="1">
      <c r="A19" s="82">
        <v>3</v>
      </c>
      <c r="B19" s="83"/>
      <c r="C19" s="152" t="s">
        <v>75</v>
      </c>
      <c r="D19" s="153" t="s">
        <v>76</v>
      </c>
      <c r="E19" s="154">
        <v>37873</v>
      </c>
      <c r="F19" s="155" t="s">
        <v>26</v>
      </c>
      <c r="G19" s="157" t="s">
        <v>91</v>
      </c>
      <c r="H19" s="91">
        <v>5.33</v>
      </c>
    </row>
    <row r="20" spans="1:8" ht="15" customHeight="1">
      <c r="A20" s="85">
        <v>4</v>
      </c>
      <c r="B20" s="83"/>
      <c r="C20" s="160" t="s">
        <v>84</v>
      </c>
      <c r="D20" s="161" t="s">
        <v>85</v>
      </c>
      <c r="E20" s="162" t="s">
        <v>86</v>
      </c>
      <c r="F20" s="163" t="s">
        <v>30</v>
      </c>
      <c r="G20" s="165" t="s">
        <v>95</v>
      </c>
      <c r="H20" s="91">
        <v>5.44</v>
      </c>
    </row>
    <row r="21" spans="1:8" ht="15" customHeight="1">
      <c r="A21" s="82">
        <v>5</v>
      </c>
      <c r="B21" s="83"/>
      <c r="C21" s="160" t="s">
        <v>82</v>
      </c>
      <c r="D21" s="161" t="s">
        <v>83</v>
      </c>
      <c r="E21" s="162">
        <v>37712</v>
      </c>
      <c r="F21" s="163" t="s">
        <v>462</v>
      </c>
      <c r="G21" s="165" t="s">
        <v>94</v>
      </c>
      <c r="H21" s="91">
        <v>5.2</v>
      </c>
    </row>
    <row r="22" spans="1:8" ht="15" customHeight="1">
      <c r="A22" s="85">
        <v>6</v>
      </c>
      <c r="B22" s="83"/>
      <c r="C22" s="152" t="s">
        <v>72</v>
      </c>
      <c r="D22" s="153" t="s">
        <v>354</v>
      </c>
      <c r="E22" s="154">
        <v>37656</v>
      </c>
      <c r="F22" s="155" t="s">
        <v>79</v>
      </c>
      <c r="G22" s="157" t="s">
        <v>92</v>
      </c>
      <c r="H22" s="91">
        <v>5.43</v>
      </c>
    </row>
  </sheetData>
  <sheetProtection/>
  <mergeCells count="16">
    <mergeCell ref="A6:A7"/>
    <mergeCell ref="B6:B7"/>
    <mergeCell ref="C6:C7"/>
    <mergeCell ref="D6:D7"/>
    <mergeCell ref="E6:E7"/>
    <mergeCell ref="F6:F7"/>
    <mergeCell ref="G6:G7"/>
    <mergeCell ref="H6:H7"/>
    <mergeCell ref="A15:A16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79" customWidth="1"/>
    <col min="2" max="2" width="5.57421875" style="79" hidden="1" customWidth="1"/>
    <col min="3" max="3" width="11.421875" style="79" customWidth="1"/>
    <col min="4" max="4" width="12.421875" style="79" bestFit="1" customWidth="1"/>
    <col min="5" max="5" width="10.421875" style="79" customWidth="1"/>
    <col min="6" max="6" width="14.28125" style="79" bestFit="1" customWidth="1"/>
    <col min="7" max="7" width="21.140625" style="79" bestFit="1" customWidth="1"/>
    <col min="8" max="10" width="8.7109375" style="79" customWidth="1"/>
    <col min="11" max="16384" width="9.140625" style="79" customWidth="1"/>
  </cols>
  <sheetData>
    <row r="1" spans="1:14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8"/>
      <c r="M1" s="9"/>
      <c r="N1" s="9"/>
    </row>
    <row r="2" spans="1:14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8"/>
      <c r="M2" s="10"/>
      <c r="N2" s="10"/>
    </row>
    <row r="3" spans="1:14" s="75" customFormat="1" ht="12" customHeight="1">
      <c r="A3" s="70"/>
      <c r="B3" s="70"/>
      <c r="C3" s="70"/>
      <c r="D3" s="70"/>
      <c r="E3" s="71"/>
      <c r="F3" s="72"/>
      <c r="G3" s="73"/>
      <c r="H3" s="73"/>
      <c r="I3" s="73"/>
      <c r="J3" s="97"/>
      <c r="K3" s="74"/>
      <c r="L3" s="74"/>
      <c r="M3" s="18"/>
      <c r="N3" s="19"/>
    </row>
    <row r="4" spans="4:14" s="76" customFormat="1" ht="15.75" thickBot="1">
      <c r="D4" s="5" t="s">
        <v>13</v>
      </c>
      <c r="E4" s="5"/>
      <c r="F4" s="6" t="s">
        <v>21</v>
      </c>
      <c r="G4" s="77"/>
      <c r="H4" s="221" t="s">
        <v>20</v>
      </c>
      <c r="I4" s="221"/>
      <c r="J4" s="221"/>
      <c r="K4" s="78"/>
      <c r="L4" s="78"/>
      <c r="M4" s="26"/>
      <c r="N4" s="8"/>
    </row>
    <row r="5" spans="8:10" ht="15" customHeight="1" thickBot="1">
      <c r="H5" s="253" t="s">
        <v>53</v>
      </c>
      <c r="I5" s="254"/>
      <c r="J5" s="255"/>
    </row>
    <row r="6" spans="1:11" s="80" customFormat="1" ht="15" customHeight="1" thickBot="1">
      <c r="A6" s="133" t="s">
        <v>37</v>
      </c>
      <c r="B6" s="134" t="s">
        <v>34</v>
      </c>
      <c r="C6" s="135" t="s">
        <v>2</v>
      </c>
      <c r="D6" s="136" t="s">
        <v>3</v>
      </c>
      <c r="E6" s="137" t="s">
        <v>11</v>
      </c>
      <c r="F6" s="137" t="s">
        <v>4</v>
      </c>
      <c r="G6" s="138" t="s">
        <v>40</v>
      </c>
      <c r="H6" s="137">
        <v>1</v>
      </c>
      <c r="I6" s="137">
        <v>2</v>
      </c>
      <c r="J6" s="193">
        <v>3</v>
      </c>
      <c r="K6" s="192" t="s">
        <v>9</v>
      </c>
    </row>
    <row r="7" spans="1:11" ht="15" customHeight="1">
      <c r="A7" s="82">
        <v>1</v>
      </c>
      <c r="B7" s="194"/>
      <c r="C7" s="195" t="s">
        <v>393</v>
      </c>
      <c r="D7" s="196" t="s">
        <v>394</v>
      </c>
      <c r="E7" s="197" t="s">
        <v>395</v>
      </c>
      <c r="F7" s="198" t="s">
        <v>404</v>
      </c>
      <c r="G7" s="199" t="s">
        <v>509</v>
      </c>
      <c r="H7" s="200">
        <v>12.32</v>
      </c>
      <c r="I7" s="200">
        <v>13.46</v>
      </c>
      <c r="J7" s="200">
        <v>12.93</v>
      </c>
      <c r="K7" s="201">
        <f aca="true" t="shared" si="0" ref="K7:K17">MAX(H7:J7)</f>
        <v>13.46</v>
      </c>
    </row>
    <row r="8" spans="1:11" ht="15" customHeight="1">
      <c r="A8" s="82">
        <v>2</v>
      </c>
      <c r="B8" s="83"/>
      <c r="C8" s="202" t="s">
        <v>212</v>
      </c>
      <c r="D8" s="203" t="s">
        <v>436</v>
      </c>
      <c r="E8" s="204" t="s">
        <v>291</v>
      </c>
      <c r="F8" s="205" t="s">
        <v>30</v>
      </c>
      <c r="G8" s="206" t="s">
        <v>95</v>
      </c>
      <c r="H8" s="207">
        <v>9.19</v>
      </c>
      <c r="I8" s="207">
        <v>9.88</v>
      </c>
      <c r="J8" s="207">
        <v>9.1</v>
      </c>
      <c r="K8" s="201">
        <f t="shared" si="0"/>
        <v>9.88</v>
      </c>
    </row>
    <row r="9" spans="1:11" ht="15" customHeight="1">
      <c r="A9" s="82">
        <f aca="true" t="shared" si="1" ref="A9:A18">A8+1</f>
        <v>3</v>
      </c>
      <c r="B9" s="83"/>
      <c r="C9" s="202" t="s">
        <v>447</v>
      </c>
      <c r="D9" s="203" t="s">
        <v>448</v>
      </c>
      <c r="E9" s="204" t="s">
        <v>449</v>
      </c>
      <c r="F9" s="205" t="s">
        <v>30</v>
      </c>
      <c r="G9" s="206" t="s">
        <v>226</v>
      </c>
      <c r="H9" s="207">
        <v>9.47</v>
      </c>
      <c r="I9" s="207">
        <v>9.51</v>
      </c>
      <c r="J9" s="207">
        <v>8.99</v>
      </c>
      <c r="K9" s="201">
        <f t="shared" si="0"/>
        <v>9.51</v>
      </c>
    </row>
    <row r="10" spans="1:11" ht="15" customHeight="1">
      <c r="A10" s="82">
        <f t="shared" si="1"/>
        <v>4</v>
      </c>
      <c r="B10" s="83"/>
      <c r="C10" s="195" t="s">
        <v>87</v>
      </c>
      <c r="D10" s="196" t="s">
        <v>88</v>
      </c>
      <c r="E10" s="197">
        <v>37857</v>
      </c>
      <c r="F10" s="198" t="s">
        <v>35</v>
      </c>
      <c r="G10" s="199" t="s">
        <v>96</v>
      </c>
      <c r="H10" s="207">
        <v>12.15</v>
      </c>
      <c r="I10" s="207">
        <v>11.09</v>
      </c>
      <c r="J10" s="207">
        <v>11.83</v>
      </c>
      <c r="K10" s="201">
        <f t="shared" si="0"/>
        <v>12.15</v>
      </c>
    </row>
    <row r="11" spans="1:11" ht="15" customHeight="1">
      <c r="A11" s="85">
        <f t="shared" si="1"/>
        <v>5</v>
      </c>
      <c r="B11" s="83"/>
      <c r="C11" s="195" t="s">
        <v>77</v>
      </c>
      <c r="D11" s="196" t="s">
        <v>78</v>
      </c>
      <c r="E11" s="197">
        <v>37986</v>
      </c>
      <c r="F11" s="198" t="s">
        <v>26</v>
      </c>
      <c r="G11" s="199" t="s">
        <v>91</v>
      </c>
      <c r="H11" s="207">
        <v>11.82</v>
      </c>
      <c r="I11" s="207">
        <v>12.29</v>
      </c>
      <c r="J11" s="207">
        <v>12.28</v>
      </c>
      <c r="K11" s="201">
        <f t="shared" si="0"/>
        <v>12.29</v>
      </c>
    </row>
    <row r="12" spans="1:11" ht="15" customHeight="1">
      <c r="A12" s="82">
        <f t="shared" si="1"/>
        <v>6</v>
      </c>
      <c r="B12" s="83"/>
      <c r="C12" s="202" t="s">
        <v>84</v>
      </c>
      <c r="D12" s="203" t="s">
        <v>85</v>
      </c>
      <c r="E12" s="204" t="s">
        <v>86</v>
      </c>
      <c r="F12" s="205" t="s">
        <v>30</v>
      </c>
      <c r="G12" s="206" t="s">
        <v>95</v>
      </c>
      <c r="H12" s="207">
        <v>11.78</v>
      </c>
      <c r="I12" s="207">
        <v>11.83</v>
      </c>
      <c r="J12" s="207">
        <v>12.83</v>
      </c>
      <c r="K12" s="201">
        <f t="shared" si="0"/>
        <v>12.83</v>
      </c>
    </row>
    <row r="13" spans="1:11" ht="15" customHeight="1">
      <c r="A13" s="85">
        <f t="shared" si="1"/>
        <v>7</v>
      </c>
      <c r="B13" s="83"/>
      <c r="C13" s="195" t="s">
        <v>72</v>
      </c>
      <c r="D13" s="196" t="s">
        <v>354</v>
      </c>
      <c r="E13" s="197">
        <v>37656</v>
      </c>
      <c r="F13" s="198" t="s">
        <v>79</v>
      </c>
      <c r="G13" s="199" t="s">
        <v>92</v>
      </c>
      <c r="H13" s="207">
        <v>9.78</v>
      </c>
      <c r="I13" s="207" t="s">
        <v>518</v>
      </c>
      <c r="J13" s="207" t="s">
        <v>518</v>
      </c>
      <c r="K13" s="201">
        <f t="shared" si="0"/>
        <v>9.78</v>
      </c>
    </row>
    <row r="14" spans="1:11" ht="15" customHeight="1">
      <c r="A14" s="82">
        <f t="shared" si="1"/>
        <v>8</v>
      </c>
      <c r="B14" s="83"/>
      <c r="C14" s="195" t="s">
        <v>77</v>
      </c>
      <c r="D14" s="196" t="s">
        <v>396</v>
      </c>
      <c r="E14" s="197" t="s">
        <v>397</v>
      </c>
      <c r="F14" s="198" t="s">
        <v>404</v>
      </c>
      <c r="G14" s="199" t="s">
        <v>509</v>
      </c>
      <c r="H14" s="207">
        <v>12.1</v>
      </c>
      <c r="I14" s="207">
        <v>12.42</v>
      </c>
      <c r="J14" s="207" t="s">
        <v>518</v>
      </c>
      <c r="K14" s="201">
        <f t="shared" si="0"/>
        <v>12.42</v>
      </c>
    </row>
    <row r="15" spans="1:11" ht="15" customHeight="1">
      <c r="A15" s="85">
        <f t="shared" si="1"/>
        <v>9</v>
      </c>
      <c r="B15" s="83"/>
      <c r="C15" s="195" t="s">
        <v>75</v>
      </c>
      <c r="D15" s="196" t="s">
        <v>76</v>
      </c>
      <c r="E15" s="197">
        <v>37873</v>
      </c>
      <c r="F15" s="198" t="s">
        <v>26</v>
      </c>
      <c r="G15" s="199" t="s">
        <v>91</v>
      </c>
      <c r="H15" s="207">
        <v>9.72</v>
      </c>
      <c r="I15" s="207">
        <v>9.98</v>
      </c>
      <c r="J15" s="207">
        <v>11.04</v>
      </c>
      <c r="K15" s="201">
        <f t="shared" si="0"/>
        <v>11.04</v>
      </c>
    </row>
    <row r="16" spans="1:11" ht="15" customHeight="1">
      <c r="A16" s="82">
        <f t="shared" si="1"/>
        <v>10</v>
      </c>
      <c r="B16" s="83"/>
      <c r="C16" s="202" t="s">
        <v>82</v>
      </c>
      <c r="D16" s="203" t="s">
        <v>83</v>
      </c>
      <c r="E16" s="204">
        <v>37712</v>
      </c>
      <c r="F16" s="205" t="s">
        <v>462</v>
      </c>
      <c r="G16" s="206" t="s">
        <v>94</v>
      </c>
      <c r="H16" s="207">
        <v>10.83</v>
      </c>
      <c r="I16" s="207" t="s">
        <v>518</v>
      </c>
      <c r="J16" s="207">
        <v>11.39</v>
      </c>
      <c r="K16" s="201">
        <f t="shared" si="0"/>
        <v>11.39</v>
      </c>
    </row>
    <row r="17" spans="1:11" ht="15" customHeight="1">
      <c r="A17" s="85">
        <f t="shared" si="1"/>
        <v>11</v>
      </c>
      <c r="B17" s="83"/>
      <c r="C17" s="195" t="s">
        <v>278</v>
      </c>
      <c r="D17" s="196" t="s">
        <v>279</v>
      </c>
      <c r="E17" s="197" t="s">
        <v>280</v>
      </c>
      <c r="F17" s="198" t="s">
        <v>504</v>
      </c>
      <c r="G17" s="199" t="s">
        <v>151</v>
      </c>
      <c r="H17" s="207">
        <v>9.47</v>
      </c>
      <c r="I17" s="207">
        <v>9.69</v>
      </c>
      <c r="J17" s="207">
        <v>8.37</v>
      </c>
      <c r="K17" s="201">
        <f t="shared" si="0"/>
        <v>9.69</v>
      </c>
    </row>
    <row r="18" spans="1:11" ht="12.75">
      <c r="A18" s="82">
        <f t="shared" si="1"/>
        <v>12</v>
      </c>
      <c r="C18" s="195" t="s">
        <v>187</v>
      </c>
      <c r="D18" s="196" t="s">
        <v>292</v>
      </c>
      <c r="E18" s="197" t="s">
        <v>293</v>
      </c>
      <c r="F18" s="198" t="s">
        <v>504</v>
      </c>
      <c r="G18" s="199" t="s">
        <v>90</v>
      </c>
      <c r="H18" s="207">
        <v>8.89</v>
      </c>
      <c r="I18" s="207" t="s">
        <v>518</v>
      </c>
      <c r="J18" s="207">
        <v>7.78</v>
      </c>
      <c r="K18" s="201">
        <f>MAX(H18:J18)</f>
        <v>8.89</v>
      </c>
    </row>
  </sheetData>
  <sheetProtection/>
  <mergeCells count="2">
    <mergeCell ref="H4:J4"/>
    <mergeCell ref="H5:J5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79" customWidth="1"/>
    <col min="2" max="2" width="5.57421875" style="79" hidden="1" customWidth="1"/>
    <col min="3" max="3" width="11.421875" style="79" customWidth="1"/>
    <col min="4" max="4" width="12.421875" style="79" bestFit="1" customWidth="1"/>
    <col min="5" max="5" width="10.421875" style="79" customWidth="1"/>
    <col min="6" max="6" width="14.28125" style="79" bestFit="1" customWidth="1"/>
    <col min="7" max="7" width="21.140625" style="79" bestFit="1" customWidth="1"/>
    <col min="8" max="10" width="8.7109375" style="79" customWidth="1"/>
    <col min="11" max="16384" width="9.140625" style="79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5" s="75" customFormat="1" ht="12" customHeight="1">
      <c r="A3" s="70"/>
      <c r="B3" s="70"/>
      <c r="C3" s="70"/>
      <c r="D3" s="70"/>
      <c r="E3" s="71"/>
      <c r="F3" s="72"/>
      <c r="G3" s="73"/>
      <c r="H3" s="73"/>
      <c r="I3" s="73"/>
      <c r="J3" s="97"/>
      <c r="K3" s="74"/>
      <c r="L3" s="74"/>
      <c r="M3" s="74"/>
      <c r="N3" s="18"/>
      <c r="O3" s="19"/>
    </row>
    <row r="4" spans="4:15" s="76" customFormat="1" ht="15.75" thickBot="1">
      <c r="D4" s="5" t="s">
        <v>13</v>
      </c>
      <c r="E4" s="5"/>
      <c r="F4" s="6" t="s">
        <v>22</v>
      </c>
      <c r="G4" s="77"/>
      <c r="H4" s="221" t="s">
        <v>20</v>
      </c>
      <c r="I4" s="221"/>
      <c r="J4" s="221"/>
      <c r="K4" s="78"/>
      <c r="L4" s="78"/>
      <c r="M4" s="78"/>
      <c r="N4" s="26"/>
      <c r="O4" s="8"/>
    </row>
    <row r="5" spans="8:10" ht="15" customHeight="1" thickBot="1">
      <c r="H5" s="253" t="s">
        <v>53</v>
      </c>
      <c r="I5" s="254"/>
      <c r="J5" s="255"/>
    </row>
    <row r="6" spans="1:11" s="80" customFormat="1" ht="15" customHeight="1" thickBot="1">
      <c r="A6" s="133" t="s">
        <v>37</v>
      </c>
      <c r="B6" s="134" t="s">
        <v>34</v>
      </c>
      <c r="C6" s="135" t="s">
        <v>2</v>
      </c>
      <c r="D6" s="136" t="s">
        <v>3</v>
      </c>
      <c r="E6" s="137" t="s">
        <v>11</v>
      </c>
      <c r="F6" s="137" t="s">
        <v>4</v>
      </c>
      <c r="G6" s="138" t="s">
        <v>40</v>
      </c>
      <c r="H6" s="137">
        <v>1</v>
      </c>
      <c r="I6" s="137">
        <v>2</v>
      </c>
      <c r="J6" s="193">
        <v>3</v>
      </c>
      <c r="K6" s="192" t="s">
        <v>9</v>
      </c>
    </row>
    <row r="7" spans="1:11" ht="15" customHeight="1">
      <c r="A7" s="82">
        <v>1</v>
      </c>
      <c r="B7" s="194"/>
      <c r="C7" s="195" t="s">
        <v>187</v>
      </c>
      <c r="D7" s="196" t="s">
        <v>292</v>
      </c>
      <c r="E7" s="197" t="s">
        <v>293</v>
      </c>
      <c r="F7" s="198" t="s">
        <v>504</v>
      </c>
      <c r="G7" s="199" t="s">
        <v>90</v>
      </c>
      <c r="H7" s="200">
        <v>7.38</v>
      </c>
      <c r="I7" s="200">
        <v>6.62</v>
      </c>
      <c r="J7" s="208">
        <v>6.73</v>
      </c>
      <c r="K7" s="209">
        <f aca="true" t="shared" si="0" ref="K7:K18">MAX(H7:J7)</f>
        <v>7.38</v>
      </c>
    </row>
    <row r="8" spans="1:11" ht="15" customHeight="1">
      <c r="A8" s="82">
        <v>2</v>
      </c>
      <c r="B8" s="83"/>
      <c r="C8" s="202" t="s">
        <v>447</v>
      </c>
      <c r="D8" s="203" t="s">
        <v>448</v>
      </c>
      <c r="E8" s="204" t="s">
        <v>449</v>
      </c>
      <c r="F8" s="205" t="s">
        <v>30</v>
      </c>
      <c r="G8" s="206" t="s">
        <v>226</v>
      </c>
      <c r="H8" s="207">
        <v>6.85</v>
      </c>
      <c r="I8" s="207">
        <v>7.66</v>
      </c>
      <c r="J8" s="210">
        <v>7.85</v>
      </c>
      <c r="K8" s="209">
        <f t="shared" si="0"/>
        <v>7.85</v>
      </c>
    </row>
    <row r="9" spans="1:11" ht="15" customHeight="1">
      <c r="A9" s="82">
        <v>3</v>
      </c>
      <c r="B9" s="83"/>
      <c r="C9" s="202" t="s">
        <v>212</v>
      </c>
      <c r="D9" s="203" t="s">
        <v>436</v>
      </c>
      <c r="E9" s="204" t="s">
        <v>291</v>
      </c>
      <c r="F9" s="205" t="s">
        <v>30</v>
      </c>
      <c r="G9" s="206" t="s">
        <v>95</v>
      </c>
      <c r="H9" s="207">
        <v>7.4</v>
      </c>
      <c r="I9" s="207">
        <v>7.53</v>
      </c>
      <c r="J9" s="207">
        <v>7.2</v>
      </c>
      <c r="K9" s="209">
        <f t="shared" si="0"/>
        <v>7.53</v>
      </c>
    </row>
    <row r="10" spans="1:11" ht="15" customHeight="1">
      <c r="A10" s="82">
        <v>4</v>
      </c>
      <c r="B10" s="83"/>
      <c r="C10" s="195" t="s">
        <v>72</v>
      </c>
      <c r="D10" s="196" t="s">
        <v>354</v>
      </c>
      <c r="E10" s="197">
        <v>37656</v>
      </c>
      <c r="F10" s="198" t="s">
        <v>79</v>
      </c>
      <c r="G10" s="199" t="s">
        <v>92</v>
      </c>
      <c r="H10" s="207">
        <v>8.09</v>
      </c>
      <c r="I10" s="207">
        <v>9.12</v>
      </c>
      <c r="J10" s="207" t="s">
        <v>518</v>
      </c>
      <c r="K10" s="209">
        <f t="shared" si="0"/>
        <v>9.12</v>
      </c>
    </row>
    <row r="11" spans="1:11" ht="15" customHeight="1">
      <c r="A11" s="82">
        <v>5</v>
      </c>
      <c r="B11" s="83"/>
      <c r="C11" s="195" t="s">
        <v>278</v>
      </c>
      <c r="D11" s="196" t="s">
        <v>279</v>
      </c>
      <c r="E11" s="197" t="s">
        <v>280</v>
      </c>
      <c r="F11" s="198" t="s">
        <v>504</v>
      </c>
      <c r="G11" s="199" t="s">
        <v>151</v>
      </c>
      <c r="H11" s="207">
        <v>7.46</v>
      </c>
      <c r="I11" s="207">
        <v>7.62</v>
      </c>
      <c r="J11" s="207">
        <v>7.5</v>
      </c>
      <c r="K11" s="209">
        <f t="shared" si="0"/>
        <v>7.62</v>
      </c>
    </row>
    <row r="12" spans="1:11" ht="15" customHeight="1">
      <c r="A12" s="82">
        <v>6</v>
      </c>
      <c r="B12" s="83"/>
      <c r="C12" s="195" t="s">
        <v>75</v>
      </c>
      <c r="D12" s="196" t="s">
        <v>76</v>
      </c>
      <c r="E12" s="197">
        <v>37873</v>
      </c>
      <c r="F12" s="198" t="s">
        <v>26</v>
      </c>
      <c r="G12" s="199" t="s">
        <v>91</v>
      </c>
      <c r="H12" s="207">
        <v>8.53</v>
      </c>
      <c r="I12" s="207">
        <v>7.97</v>
      </c>
      <c r="J12" s="207">
        <v>8.38</v>
      </c>
      <c r="K12" s="209">
        <f t="shared" si="0"/>
        <v>8.53</v>
      </c>
    </row>
    <row r="13" spans="1:11" ht="15" customHeight="1">
      <c r="A13" s="82">
        <v>7</v>
      </c>
      <c r="B13" s="83"/>
      <c r="C13" s="195" t="s">
        <v>87</v>
      </c>
      <c r="D13" s="196" t="s">
        <v>88</v>
      </c>
      <c r="E13" s="197">
        <v>37857</v>
      </c>
      <c r="F13" s="198" t="s">
        <v>35</v>
      </c>
      <c r="G13" s="199" t="s">
        <v>96</v>
      </c>
      <c r="H13" s="207">
        <v>10.91</v>
      </c>
      <c r="I13" s="207" t="s">
        <v>518</v>
      </c>
      <c r="J13" s="207" t="s">
        <v>518</v>
      </c>
      <c r="K13" s="209">
        <f t="shared" si="0"/>
        <v>10.91</v>
      </c>
    </row>
    <row r="14" spans="1:11" ht="15" customHeight="1">
      <c r="A14" s="82">
        <v>8</v>
      </c>
      <c r="B14" s="83"/>
      <c r="C14" s="195" t="s">
        <v>77</v>
      </c>
      <c r="D14" s="196" t="s">
        <v>78</v>
      </c>
      <c r="E14" s="197">
        <v>37986</v>
      </c>
      <c r="F14" s="198" t="s">
        <v>26</v>
      </c>
      <c r="G14" s="199" t="s">
        <v>91</v>
      </c>
      <c r="H14" s="207">
        <v>10.7</v>
      </c>
      <c r="I14" s="207">
        <v>9.6</v>
      </c>
      <c r="J14" s="207">
        <v>10.38</v>
      </c>
      <c r="K14" s="209">
        <f t="shared" si="0"/>
        <v>10.7</v>
      </c>
    </row>
    <row r="15" spans="1:11" ht="15" customHeight="1">
      <c r="A15" s="82">
        <v>9</v>
      </c>
      <c r="B15" s="83"/>
      <c r="C15" s="202" t="s">
        <v>82</v>
      </c>
      <c r="D15" s="203" t="s">
        <v>83</v>
      </c>
      <c r="E15" s="204">
        <v>37712</v>
      </c>
      <c r="F15" s="205" t="s">
        <v>462</v>
      </c>
      <c r="G15" s="206" t="s">
        <v>94</v>
      </c>
      <c r="H15" s="207">
        <v>9.58</v>
      </c>
      <c r="I15" s="207">
        <v>8.62</v>
      </c>
      <c r="J15" s="207">
        <v>9.15</v>
      </c>
      <c r="K15" s="209">
        <f t="shared" si="0"/>
        <v>9.58</v>
      </c>
    </row>
    <row r="16" spans="1:11" ht="15" customHeight="1">
      <c r="A16" s="82">
        <v>10</v>
      </c>
      <c r="B16" s="83"/>
      <c r="C16" s="195" t="s">
        <v>393</v>
      </c>
      <c r="D16" s="196" t="s">
        <v>394</v>
      </c>
      <c r="E16" s="197" t="s">
        <v>395</v>
      </c>
      <c r="F16" s="198" t="s">
        <v>404</v>
      </c>
      <c r="G16" s="199" t="s">
        <v>509</v>
      </c>
      <c r="H16" s="207">
        <v>10.6</v>
      </c>
      <c r="I16" s="207">
        <v>11.15</v>
      </c>
      <c r="J16" s="207">
        <v>11.54</v>
      </c>
      <c r="K16" s="209">
        <f t="shared" si="0"/>
        <v>11.54</v>
      </c>
    </row>
    <row r="17" spans="1:11" ht="15" customHeight="1">
      <c r="A17" s="82">
        <v>11</v>
      </c>
      <c r="B17" s="83"/>
      <c r="C17" s="195" t="s">
        <v>77</v>
      </c>
      <c r="D17" s="196" t="s">
        <v>396</v>
      </c>
      <c r="E17" s="197" t="s">
        <v>397</v>
      </c>
      <c r="F17" s="198" t="s">
        <v>404</v>
      </c>
      <c r="G17" s="199" t="s">
        <v>509</v>
      </c>
      <c r="H17" s="207" t="s">
        <v>518</v>
      </c>
      <c r="I17" s="207">
        <v>9.4</v>
      </c>
      <c r="J17" s="207">
        <v>10.1</v>
      </c>
      <c r="K17" s="209">
        <f t="shared" si="0"/>
        <v>10.1</v>
      </c>
    </row>
    <row r="18" spans="1:11" ht="15" customHeight="1">
      <c r="A18" s="82">
        <v>12</v>
      </c>
      <c r="B18" s="83"/>
      <c r="C18" s="202" t="s">
        <v>84</v>
      </c>
      <c r="D18" s="203" t="s">
        <v>85</v>
      </c>
      <c r="E18" s="204" t="s">
        <v>86</v>
      </c>
      <c r="F18" s="205" t="s">
        <v>30</v>
      </c>
      <c r="G18" s="206" t="s">
        <v>95</v>
      </c>
      <c r="H18" s="207" t="s">
        <v>518</v>
      </c>
      <c r="I18" s="207">
        <v>7.88</v>
      </c>
      <c r="J18" s="207" t="s">
        <v>518</v>
      </c>
      <c r="K18" s="209">
        <f t="shared" si="0"/>
        <v>7.88</v>
      </c>
    </row>
  </sheetData>
  <sheetProtection/>
  <mergeCells count="2">
    <mergeCell ref="H4:J4"/>
    <mergeCell ref="H5:J5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2.28125" style="1" bestFit="1" customWidth="1"/>
    <col min="7" max="7" width="16.7109375" style="1" bestFit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34"/>
      <c r="I1" s="8"/>
      <c r="J1" s="7"/>
      <c r="K1" s="34"/>
      <c r="L1" s="7"/>
      <c r="M1" s="7"/>
      <c r="N1" s="9"/>
      <c r="O1" s="9"/>
    </row>
    <row r="2" spans="1:15" s="5" customFormat="1" ht="15">
      <c r="A2" s="5" t="s">
        <v>237</v>
      </c>
      <c r="E2" s="6"/>
      <c r="F2" s="7"/>
      <c r="G2" s="7"/>
      <c r="H2" s="34"/>
      <c r="I2" s="8"/>
      <c r="J2" s="34"/>
      <c r="K2" s="34"/>
      <c r="L2" s="7"/>
      <c r="M2" s="7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6"/>
      <c r="K3" s="17"/>
      <c r="L3" s="15"/>
      <c r="M3" s="16"/>
      <c r="N3" s="17"/>
      <c r="O3" s="17"/>
    </row>
    <row r="4" spans="4:15" s="21" customFormat="1" ht="15">
      <c r="D4" s="22" t="s">
        <v>24</v>
      </c>
      <c r="E4" s="5"/>
      <c r="F4" s="23"/>
      <c r="G4" s="24"/>
      <c r="H4" s="221" t="s">
        <v>20</v>
      </c>
      <c r="I4" s="221"/>
      <c r="J4" s="221"/>
      <c r="K4" s="221"/>
      <c r="L4" s="221"/>
      <c r="M4" s="221"/>
      <c r="N4" s="5"/>
      <c r="O4" s="5"/>
    </row>
    <row r="5" ht="13.5" thickBot="1"/>
    <row r="6" spans="1:15" s="2" customFormat="1" ht="15" customHeight="1">
      <c r="A6" s="213" t="s">
        <v>1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22" t="s">
        <v>5</v>
      </c>
      <c r="I6" s="223"/>
      <c r="J6" s="222" t="s">
        <v>22</v>
      </c>
      <c r="K6" s="223"/>
      <c r="L6" s="222" t="s">
        <v>23</v>
      </c>
      <c r="M6" s="223"/>
      <c r="N6" s="224" t="s">
        <v>10</v>
      </c>
      <c r="O6" s="217" t="s">
        <v>8</v>
      </c>
    </row>
    <row r="7" spans="1:15" s="4" customFormat="1" ht="15" customHeight="1" thickBot="1">
      <c r="A7" s="214"/>
      <c r="B7" s="216"/>
      <c r="C7" s="212"/>
      <c r="D7" s="229"/>
      <c r="E7" s="227"/>
      <c r="F7" s="227"/>
      <c r="G7" s="220"/>
      <c r="H7" s="32" t="s">
        <v>33</v>
      </c>
      <c r="I7" s="32" t="s">
        <v>8</v>
      </c>
      <c r="J7" s="32" t="s">
        <v>33</v>
      </c>
      <c r="K7" s="32" t="s">
        <v>8</v>
      </c>
      <c r="L7" s="32" t="s">
        <v>33</v>
      </c>
      <c r="M7" s="32" t="s">
        <v>8</v>
      </c>
      <c r="N7" s="225"/>
      <c r="O7" s="218"/>
    </row>
    <row r="8" spans="1:15" ht="15" customHeight="1">
      <c r="A8" s="3">
        <f aca="true" t="shared" si="0" ref="A8:A20">A7+1</f>
        <v>1</v>
      </c>
      <c r="B8" s="27"/>
      <c r="C8" s="152" t="s">
        <v>62</v>
      </c>
      <c r="D8" s="153" t="s">
        <v>63</v>
      </c>
      <c r="E8" s="154">
        <v>37960</v>
      </c>
      <c r="F8" s="155" t="s">
        <v>26</v>
      </c>
      <c r="G8" s="157" t="s">
        <v>68</v>
      </c>
      <c r="H8" s="58">
        <v>4.9</v>
      </c>
      <c r="I8" s="59">
        <f aca="true" t="shared" si="1" ref="I8:I20">IF(ISBLANK(H8),"",TRUNC(15.8*(H8-11)^2))</f>
        <v>587</v>
      </c>
      <c r="J8" s="60">
        <v>18.15</v>
      </c>
      <c r="K8" s="27">
        <f aca="true" t="shared" si="2" ref="K8:K20">IF(ISBLANK(J8),"",TRUNC(0.042172*(J8+687.7)^2)-20000)</f>
        <v>1011</v>
      </c>
      <c r="L8" s="57">
        <v>15.42</v>
      </c>
      <c r="M8" s="55">
        <f aca="true" t="shared" si="3" ref="M8:M20">IF(ISBLANK(L8),"",TRUNC(0.042172*(L8+687.7)^2)-20000)</f>
        <v>848</v>
      </c>
      <c r="N8" s="175">
        <f aca="true" t="shared" si="4" ref="N8:N20">SUM(I8:M8)-J8-L8</f>
        <v>2446</v>
      </c>
      <c r="O8" s="176">
        <v>18</v>
      </c>
    </row>
    <row r="9" spans="1:15" ht="15" customHeight="1">
      <c r="A9" s="3">
        <f t="shared" si="0"/>
        <v>2</v>
      </c>
      <c r="B9" s="52"/>
      <c r="C9" s="152" t="s">
        <v>55</v>
      </c>
      <c r="D9" s="153" t="s">
        <v>56</v>
      </c>
      <c r="E9" s="154">
        <v>37871</v>
      </c>
      <c r="F9" s="155" t="s">
        <v>25</v>
      </c>
      <c r="G9" s="157" t="s">
        <v>67</v>
      </c>
      <c r="H9" s="28">
        <v>4.94</v>
      </c>
      <c r="I9" s="59">
        <f t="shared" si="1"/>
        <v>580</v>
      </c>
      <c r="J9" s="60">
        <v>16.1</v>
      </c>
      <c r="K9" s="27">
        <f t="shared" si="2"/>
        <v>889</v>
      </c>
      <c r="L9" s="60">
        <v>14.39</v>
      </c>
      <c r="M9" s="56">
        <f t="shared" si="3"/>
        <v>787</v>
      </c>
      <c r="N9" s="175">
        <f t="shared" si="4"/>
        <v>2256</v>
      </c>
      <c r="O9" s="177">
        <v>16</v>
      </c>
    </row>
    <row r="10" spans="1:15" ht="15" customHeight="1">
      <c r="A10" s="3">
        <f t="shared" si="0"/>
        <v>3</v>
      </c>
      <c r="B10" s="52"/>
      <c r="C10" s="152" t="s">
        <v>65</v>
      </c>
      <c r="D10" s="153" t="s">
        <v>231</v>
      </c>
      <c r="E10" s="154">
        <v>37715</v>
      </c>
      <c r="F10" s="155" t="s">
        <v>35</v>
      </c>
      <c r="G10" s="157" t="s">
        <v>69</v>
      </c>
      <c r="H10" s="28">
        <v>4.99</v>
      </c>
      <c r="I10" s="59">
        <f t="shared" si="1"/>
        <v>570</v>
      </c>
      <c r="J10" s="60">
        <v>15.9</v>
      </c>
      <c r="K10" s="27">
        <f t="shared" si="2"/>
        <v>877</v>
      </c>
      <c r="L10" s="60">
        <v>14.23</v>
      </c>
      <c r="M10" s="56">
        <f t="shared" si="3"/>
        <v>778</v>
      </c>
      <c r="N10" s="175">
        <f t="shared" si="4"/>
        <v>2225</v>
      </c>
      <c r="O10" s="176">
        <v>14</v>
      </c>
    </row>
    <row r="11" spans="1:15" ht="15" customHeight="1">
      <c r="A11" s="3">
        <f t="shared" si="0"/>
        <v>4</v>
      </c>
      <c r="B11" s="52"/>
      <c r="C11" s="152" t="s">
        <v>324</v>
      </c>
      <c r="D11" s="153" t="s">
        <v>355</v>
      </c>
      <c r="E11" s="154">
        <v>37925</v>
      </c>
      <c r="F11" s="155" t="s">
        <v>79</v>
      </c>
      <c r="G11" s="157" t="s">
        <v>356</v>
      </c>
      <c r="H11" s="28">
        <v>5.3</v>
      </c>
      <c r="I11" s="59">
        <f t="shared" si="1"/>
        <v>513</v>
      </c>
      <c r="J11" s="60">
        <v>15</v>
      </c>
      <c r="K11" s="27">
        <f t="shared" si="2"/>
        <v>823</v>
      </c>
      <c r="L11" s="60">
        <v>13.37</v>
      </c>
      <c r="M11" s="56">
        <f t="shared" si="3"/>
        <v>727</v>
      </c>
      <c r="N11" s="175">
        <f t="shared" si="4"/>
        <v>2063</v>
      </c>
      <c r="O11" s="176">
        <v>13</v>
      </c>
    </row>
    <row r="12" spans="1:15" ht="15" customHeight="1">
      <c r="A12" s="3">
        <f t="shared" si="0"/>
        <v>5</v>
      </c>
      <c r="B12" s="52"/>
      <c r="C12" s="152" t="s">
        <v>324</v>
      </c>
      <c r="D12" s="153" t="s">
        <v>325</v>
      </c>
      <c r="E12" s="154">
        <v>38093</v>
      </c>
      <c r="F12" s="155" t="s">
        <v>26</v>
      </c>
      <c r="G12" s="157" t="s">
        <v>68</v>
      </c>
      <c r="H12" s="28">
        <v>5.34</v>
      </c>
      <c r="I12" s="59">
        <f t="shared" si="1"/>
        <v>506</v>
      </c>
      <c r="J12" s="60">
        <v>12.44</v>
      </c>
      <c r="K12" s="27">
        <f t="shared" si="2"/>
        <v>672</v>
      </c>
      <c r="L12" s="60">
        <v>13.06</v>
      </c>
      <c r="M12" s="56">
        <f t="shared" si="3"/>
        <v>709</v>
      </c>
      <c r="N12" s="175">
        <f t="shared" si="4"/>
        <v>1887</v>
      </c>
      <c r="O12" s="176">
        <v>12</v>
      </c>
    </row>
    <row r="13" spans="1:15" ht="15" customHeight="1">
      <c r="A13" s="3">
        <f t="shared" si="0"/>
        <v>6</v>
      </c>
      <c r="B13" s="52"/>
      <c r="C13" s="160" t="s">
        <v>206</v>
      </c>
      <c r="D13" s="161" t="s">
        <v>207</v>
      </c>
      <c r="E13" s="162">
        <v>37755</v>
      </c>
      <c r="F13" s="163" t="s">
        <v>36</v>
      </c>
      <c r="G13" s="165" t="s">
        <v>295</v>
      </c>
      <c r="H13" s="28">
        <v>5.07</v>
      </c>
      <c r="I13" s="59">
        <f t="shared" si="1"/>
        <v>555</v>
      </c>
      <c r="J13" s="60">
        <v>13.2</v>
      </c>
      <c r="K13" s="27">
        <f t="shared" si="2"/>
        <v>717</v>
      </c>
      <c r="L13" s="60">
        <v>11.43</v>
      </c>
      <c r="M13" s="56">
        <f t="shared" si="3"/>
        <v>612</v>
      </c>
      <c r="N13" s="175">
        <f t="shared" si="4"/>
        <v>1884</v>
      </c>
      <c r="O13" s="176">
        <v>11</v>
      </c>
    </row>
    <row r="14" spans="1:15" ht="15" customHeight="1">
      <c r="A14" s="3">
        <f t="shared" si="0"/>
        <v>7</v>
      </c>
      <c r="B14" s="52"/>
      <c r="C14" s="160" t="s">
        <v>64</v>
      </c>
      <c r="D14" s="161" t="s">
        <v>299</v>
      </c>
      <c r="E14" s="162">
        <v>37694</v>
      </c>
      <c r="F14" s="163" t="s">
        <v>36</v>
      </c>
      <c r="G14" s="165" t="s">
        <v>300</v>
      </c>
      <c r="H14" s="28">
        <v>4.84</v>
      </c>
      <c r="I14" s="59">
        <f t="shared" si="1"/>
        <v>599</v>
      </c>
      <c r="J14" s="60">
        <v>12.31</v>
      </c>
      <c r="K14" s="27">
        <f t="shared" si="2"/>
        <v>664</v>
      </c>
      <c r="L14" s="60">
        <v>11.17</v>
      </c>
      <c r="M14" s="56">
        <f t="shared" si="3"/>
        <v>597</v>
      </c>
      <c r="N14" s="175">
        <f t="shared" si="4"/>
        <v>1860</v>
      </c>
      <c r="O14" s="176">
        <v>10</v>
      </c>
    </row>
    <row r="15" spans="1:15" ht="15" customHeight="1">
      <c r="A15" s="3">
        <f t="shared" si="0"/>
        <v>8</v>
      </c>
      <c r="B15" s="52"/>
      <c r="C15" s="152" t="s">
        <v>492</v>
      </c>
      <c r="D15" s="153" t="s">
        <v>493</v>
      </c>
      <c r="E15" s="154" t="s">
        <v>494</v>
      </c>
      <c r="F15" s="155" t="s">
        <v>32</v>
      </c>
      <c r="G15" s="157" t="s">
        <v>495</v>
      </c>
      <c r="H15" s="28">
        <v>5.68</v>
      </c>
      <c r="I15" s="59">
        <f t="shared" si="1"/>
        <v>447</v>
      </c>
      <c r="J15" s="60">
        <v>13.26</v>
      </c>
      <c r="K15" s="27">
        <f t="shared" si="2"/>
        <v>720</v>
      </c>
      <c r="L15" s="60">
        <v>11.67</v>
      </c>
      <c r="M15" s="56">
        <f t="shared" si="3"/>
        <v>627</v>
      </c>
      <c r="N15" s="175">
        <f t="shared" si="4"/>
        <v>1794</v>
      </c>
      <c r="O15" s="176">
        <v>9</v>
      </c>
    </row>
    <row r="16" spans="1:15" ht="15" customHeight="1">
      <c r="A16" s="3">
        <f t="shared" si="0"/>
        <v>9</v>
      </c>
      <c r="B16" s="52"/>
      <c r="C16" s="152" t="s">
        <v>463</v>
      </c>
      <c r="D16" s="153" t="s">
        <v>464</v>
      </c>
      <c r="E16" s="154">
        <v>37679</v>
      </c>
      <c r="F16" s="155" t="s">
        <v>35</v>
      </c>
      <c r="G16" s="157" t="s">
        <v>96</v>
      </c>
      <c r="H16" s="28">
        <v>5.2</v>
      </c>
      <c r="I16" s="59">
        <f t="shared" si="1"/>
        <v>531</v>
      </c>
      <c r="J16" s="60">
        <v>12.18</v>
      </c>
      <c r="K16" s="27">
        <f t="shared" si="2"/>
        <v>657</v>
      </c>
      <c r="L16" s="60">
        <v>10.67</v>
      </c>
      <c r="M16" s="56">
        <f t="shared" si="3"/>
        <v>568</v>
      </c>
      <c r="N16" s="175">
        <f t="shared" si="4"/>
        <v>1755.9999999999998</v>
      </c>
      <c r="O16" s="176">
        <v>8</v>
      </c>
    </row>
    <row r="17" spans="1:15" ht="15" customHeight="1">
      <c r="A17" s="3">
        <f t="shared" si="0"/>
        <v>10</v>
      </c>
      <c r="B17" s="52"/>
      <c r="C17" s="152" t="s">
        <v>210</v>
      </c>
      <c r="D17" s="153" t="s">
        <v>304</v>
      </c>
      <c r="E17" s="154" t="s">
        <v>134</v>
      </c>
      <c r="F17" s="155" t="s">
        <v>303</v>
      </c>
      <c r="G17" s="157" t="s">
        <v>312</v>
      </c>
      <c r="H17" s="28">
        <v>5.67</v>
      </c>
      <c r="I17" s="59">
        <f t="shared" si="1"/>
        <v>448</v>
      </c>
      <c r="J17" s="60">
        <v>12.77</v>
      </c>
      <c r="K17" s="27">
        <f t="shared" si="2"/>
        <v>692</v>
      </c>
      <c r="L17" s="60">
        <v>11.34</v>
      </c>
      <c r="M17" s="56">
        <f t="shared" si="3"/>
        <v>607</v>
      </c>
      <c r="N17" s="175">
        <f t="shared" si="4"/>
        <v>1747</v>
      </c>
      <c r="O17" s="176">
        <v>7</v>
      </c>
    </row>
    <row r="18" spans="1:15" ht="15" customHeight="1">
      <c r="A18" s="3">
        <f t="shared" si="0"/>
        <v>11</v>
      </c>
      <c r="B18" s="52"/>
      <c r="C18" s="152" t="s">
        <v>57</v>
      </c>
      <c r="D18" s="153" t="s">
        <v>58</v>
      </c>
      <c r="E18" s="154">
        <v>37875</v>
      </c>
      <c r="F18" s="155" t="s">
        <v>25</v>
      </c>
      <c r="G18" s="157" t="s">
        <v>67</v>
      </c>
      <c r="H18" s="28">
        <v>5.87</v>
      </c>
      <c r="I18" s="59">
        <f t="shared" si="1"/>
        <v>415</v>
      </c>
      <c r="J18" s="60">
        <v>12.58</v>
      </c>
      <c r="K18" s="27">
        <f t="shared" si="2"/>
        <v>680</v>
      </c>
      <c r="L18" s="60">
        <v>11.91</v>
      </c>
      <c r="M18" s="56">
        <f t="shared" si="3"/>
        <v>641</v>
      </c>
      <c r="N18" s="175">
        <f t="shared" si="4"/>
        <v>1736</v>
      </c>
      <c r="O18" s="176">
        <v>6</v>
      </c>
    </row>
    <row r="19" spans="1:15" ht="15" customHeight="1">
      <c r="A19" s="3">
        <f t="shared" si="0"/>
        <v>12</v>
      </c>
      <c r="B19" s="52"/>
      <c r="C19" s="152" t="s">
        <v>161</v>
      </c>
      <c r="D19" s="153" t="s">
        <v>402</v>
      </c>
      <c r="E19" s="154" t="s">
        <v>403</v>
      </c>
      <c r="F19" s="155" t="s">
        <v>404</v>
      </c>
      <c r="G19" s="157" t="s">
        <v>508</v>
      </c>
      <c r="H19" s="28">
        <v>5.19</v>
      </c>
      <c r="I19" s="59">
        <f t="shared" si="1"/>
        <v>533</v>
      </c>
      <c r="J19" s="60">
        <v>11.66</v>
      </c>
      <c r="K19" s="27">
        <f t="shared" si="2"/>
        <v>626</v>
      </c>
      <c r="L19" s="60">
        <v>10.25</v>
      </c>
      <c r="M19" s="56">
        <f t="shared" si="3"/>
        <v>543</v>
      </c>
      <c r="N19" s="175">
        <f t="shared" si="4"/>
        <v>1701.9999999999998</v>
      </c>
      <c r="O19" s="176">
        <v>5</v>
      </c>
    </row>
    <row r="20" spans="1:15" ht="15" customHeight="1">
      <c r="A20" s="3">
        <f t="shared" si="0"/>
        <v>13</v>
      </c>
      <c r="B20" s="52"/>
      <c r="C20" s="160" t="s">
        <v>62</v>
      </c>
      <c r="D20" s="161" t="s">
        <v>507</v>
      </c>
      <c r="E20" s="162">
        <v>38037</v>
      </c>
      <c r="F20" s="163" t="s">
        <v>30</v>
      </c>
      <c r="G20" s="165" t="s">
        <v>226</v>
      </c>
      <c r="H20" s="28">
        <v>5.11</v>
      </c>
      <c r="I20" s="59">
        <f t="shared" si="1"/>
        <v>548</v>
      </c>
      <c r="J20" s="60">
        <v>9.06</v>
      </c>
      <c r="K20" s="27">
        <f t="shared" si="2"/>
        <v>473</v>
      </c>
      <c r="L20" s="60">
        <v>8.32</v>
      </c>
      <c r="M20" s="56">
        <f t="shared" si="3"/>
        <v>429</v>
      </c>
      <c r="N20" s="175">
        <f t="shared" si="4"/>
        <v>1450</v>
      </c>
      <c r="O20" s="176">
        <v>4</v>
      </c>
    </row>
  </sheetData>
  <sheetProtection/>
  <mergeCells count="13">
    <mergeCell ref="L6:M6"/>
    <mergeCell ref="J6:K6"/>
    <mergeCell ref="H6:I6"/>
    <mergeCell ref="H4:M4"/>
    <mergeCell ref="N6:N7"/>
    <mergeCell ref="O6:O7"/>
    <mergeCell ref="G6:G7"/>
    <mergeCell ref="B6:B7"/>
    <mergeCell ref="A6:A7"/>
    <mergeCell ref="C6:C7"/>
    <mergeCell ref="D6:D7"/>
    <mergeCell ref="E6:E7"/>
    <mergeCell ref="F6:F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4.421875" style="1" bestFit="1" customWidth="1"/>
    <col min="7" max="7" width="16.00390625" style="1" bestFit="1" customWidth="1"/>
    <col min="8" max="8" width="9.421875" style="93" bestFit="1" customWidth="1"/>
    <col min="9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9" s="20" customFormat="1" ht="12" customHeight="1">
      <c r="A3" s="12"/>
      <c r="B3" s="12"/>
      <c r="C3" s="12"/>
      <c r="D3" s="12"/>
      <c r="E3" s="13"/>
      <c r="F3" s="14"/>
      <c r="G3" s="15"/>
      <c r="H3" s="73"/>
      <c r="I3" s="17"/>
    </row>
    <row r="4" spans="4:8" s="76" customFormat="1" ht="15">
      <c r="D4" s="5" t="s">
        <v>14</v>
      </c>
      <c r="E4" s="5"/>
      <c r="F4" s="6" t="s">
        <v>5</v>
      </c>
      <c r="G4" s="77"/>
      <c r="H4" s="34" t="s">
        <v>20</v>
      </c>
    </row>
    <row r="5" spans="3:8" s="89" customFormat="1" ht="15.75" thickBot="1">
      <c r="C5" s="90">
        <v>1</v>
      </c>
      <c r="D5" s="90" t="s">
        <v>38</v>
      </c>
      <c r="H5" s="90"/>
    </row>
    <row r="6" spans="1:8" s="2" customFormat="1" ht="15" customHeight="1">
      <c r="A6" s="234" t="s">
        <v>39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30" t="s">
        <v>9</v>
      </c>
    </row>
    <row r="7" spans="1:8" s="4" customFormat="1" ht="15" customHeight="1" thickBot="1">
      <c r="A7" s="235"/>
      <c r="B7" s="216"/>
      <c r="C7" s="212"/>
      <c r="D7" s="229"/>
      <c r="E7" s="227"/>
      <c r="F7" s="227"/>
      <c r="G7" s="220"/>
      <c r="H7" s="231"/>
    </row>
    <row r="8" spans="1:8" ht="15" customHeight="1">
      <c r="A8" s="3">
        <v>1</v>
      </c>
      <c r="B8" s="53"/>
      <c r="C8" s="42"/>
      <c r="D8" s="43"/>
      <c r="E8" s="44"/>
      <c r="F8" s="45"/>
      <c r="G8" s="50"/>
      <c r="H8" s="91"/>
    </row>
    <row r="9" spans="1:8" ht="15" customHeight="1">
      <c r="A9" s="3">
        <v>2</v>
      </c>
      <c r="B9" s="52"/>
      <c r="C9" s="152" t="s">
        <v>324</v>
      </c>
      <c r="D9" s="153" t="s">
        <v>325</v>
      </c>
      <c r="E9" s="154">
        <v>38093</v>
      </c>
      <c r="F9" s="155" t="s">
        <v>26</v>
      </c>
      <c r="G9" s="157" t="s">
        <v>68</v>
      </c>
      <c r="H9" s="91">
        <v>5.34</v>
      </c>
    </row>
    <row r="10" spans="1:8" ht="15" customHeight="1">
      <c r="A10" s="3">
        <v>3</v>
      </c>
      <c r="B10" s="52"/>
      <c r="C10" s="160" t="s">
        <v>62</v>
      </c>
      <c r="D10" s="161" t="s">
        <v>507</v>
      </c>
      <c r="E10" s="162">
        <v>38037</v>
      </c>
      <c r="F10" s="163" t="s">
        <v>30</v>
      </c>
      <c r="G10" s="165" t="s">
        <v>226</v>
      </c>
      <c r="H10" s="91">
        <v>5.11</v>
      </c>
    </row>
    <row r="11" spans="1:8" ht="15" customHeight="1">
      <c r="A11" s="3">
        <v>4</v>
      </c>
      <c r="B11" s="52"/>
      <c r="C11" s="152" t="s">
        <v>62</v>
      </c>
      <c r="D11" s="153" t="s">
        <v>63</v>
      </c>
      <c r="E11" s="154">
        <v>37960</v>
      </c>
      <c r="F11" s="155" t="s">
        <v>26</v>
      </c>
      <c r="G11" s="157" t="s">
        <v>68</v>
      </c>
      <c r="H11" s="91">
        <v>4.9</v>
      </c>
    </row>
    <row r="12" spans="1:8" ht="15" customHeight="1">
      <c r="A12" s="27">
        <v>5</v>
      </c>
      <c r="B12" s="52"/>
      <c r="C12" s="152" t="s">
        <v>324</v>
      </c>
      <c r="D12" s="153" t="s">
        <v>355</v>
      </c>
      <c r="E12" s="154">
        <v>37925</v>
      </c>
      <c r="F12" s="155" t="s">
        <v>79</v>
      </c>
      <c r="G12" s="157" t="s">
        <v>356</v>
      </c>
      <c r="H12" s="91">
        <v>5.3</v>
      </c>
    </row>
    <row r="13" spans="1:8" ht="15" customHeight="1">
      <c r="A13" s="3">
        <v>6</v>
      </c>
      <c r="B13" s="52"/>
      <c r="C13" s="152" t="s">
        <v>210</v>
      </c>
      <c r="D13" s="153" t="s">
        <v>304</v>
      </c>
      <c r="E13" s="154" t="s">
        <v>134</v>
      </c>
      <c r="F13" s="155" t="s">
        <v>303</v>
      </c>
      <c r="G13" s="157" t="s">
        <v>312</v>
      </c>
      <c r="H13" s="91">
        <v>5.67</v>
      </c>
    </row>
    <row r="14" spans="3:8" s="89" customFormat="1" ht="15" customHeight="1" thickBot="1">
      <c r="C14" s="90">
        <v>2</v>
      </c>
      <c r="D14" s="90" t="s">
        <v>38</v>
      </c>
      <c r="H14" s="90"/>
    </row>
    <row r="15" spans="1:8" s="2" customFormat="1" ht="15" customHeight="1">
      <c r="A15" s="234" t="s">
        <v>39</v>
      </c>
      <c r="B15" s="215" t="s">
        <v>34</v>
      </c>
      <c r="C15" s="211" t="s">
        <v>2</v>
      </c>
      <c r="D15" s="228" t="s">
        <v>3</v>
      </c>
      <c r="E15" s="226" t="s">
        <v>11</v>
      </c>
      <c r="F15" s="226" t="s">
        <v>4</v>
      </c>
      <c r="G15" s="219" t="s">
        <v>40</v>
      </c>
      <c r="H15" s="230" t="s">
        <v>9</v>
      </c>
    </row>
    <row r="16" spans="1:8" s="4" customFormat="1" ht="15" customHeight="1" thickBot="1">
      <c r="A16" s="235"/>
      <c r="B16" s="216"/>
      <c r="C16" s="212"/>
      <c r="D16" s="229"/>
      <c r="E16" s="227"/>
      <c r="F16" s="227"/>
      <c r="G16" s="220"/>
      <c r="H16" s="231"/>
    </row>
    <row r="17" spans="1:8" ht="15" customHeight="1">
      <c r="A17" s="3">
        <v>1</v>
      </c>
      <c r="B17" s="52"/>
      <c r="C17" s="42"/>
      <c r="D17" s="43"/>
      <c r="E17" s="44"/>
      <c r="F17" s="45"/>
      <c r="G17" s="50"/>
      <c r="H17" s="91"/>
    </row>
    <row r="18" spans="1:8" ht="15" customHeight="1">
      <c r="A18" s="3">
        <v>2</v>
      </c>
      <c r="B18" s="52"/>
      <c r="C18" s="152" t="s">
        <v>57</v>
      </c>
      <c r="D18" s="153" t="s">
        <v>58</v>
      </c>
      <c r="E18" s="154">
        <v>37875</v>
      </c>
      <c r="F18" s="155" t="s">
        <v>25</v>
      </c>
      <c r="G18" s="157" t="s">
        <v>67</v>
      </c>
      <c r="H18" s="91">
        <v>5.87</v>
      </c>
    </row>
    <row r="19" spans="1:8" ht="15" customHeight="1">
      <c r="A19" s="3">
        <v>3</v>
      </c>
      <c r="B19" s="52"/>
      <c r="C19" s="160" t="s">
        <v>206</v>
      </c>
      <c r="D19" s="161" t="s">
        <v>207</v>
      </c>
      <c r="E19" s="162">
        <v>37755</v>
      </c>
      <c r="F19" s="163" t="s">
        <v>36</v>
      </c>
      <c r="G19" s="165" t="s">
        <v>295</v>
      </c>
      <c r="H19" s="91">
        <v>5.07</v>
      </c>
    </row>
    <row r="20" spans="1:8" ht="15" customHeight="1">
      <c r="A20" s="3">
        <v>4</v>
      </c>
      <c r="B20" s="52"/>
      <c r="C20" s="152" t="s">
        <v>55</v>
      </c>
      <c r="D20" s="153" t="s">
        <v>56</v>
      </c>
      <c r="E20" s="154">
        <v>37871</v>
      </c>
      <c r="F20" s="155" t="s">
        <v>25</v>
      </c>
      <c r="G20" s="157" t="s">
        <v>67</v>
      </c>
      <c r="H20" s="91">
        <v>4.94</v>
      </c>
    </row>
    <row r="21" spans="1:8" ht="15" customHeight="1">
      <c r="A21" s="27">
        <v>5</v>
      </c>
      <c r="B21" s="52"/>
      <c r="C21" s="152" t="s">
        <v>492</v>
      </c>
      <c r="D21" s="153" t="s">
        <v>493</v>
      </c>
      <c r="E21" s="154" t="s">
        <v>494</v>
      </c>
      <c r="F21" s="155" t="s">
        <v>32</v>
      </c>
      <c r="G21" s="157" t="s">
        <v>495</v>
      </c>
      <c r="H21" s="91">
        <v>5.68</v>
      </c>
    </row>
    <row r="22" spans="1:8" ht="15" customHeight="1">
      <c r="A22" s="3">
        <v>6</v>
      </c>
      <c r="B22" s="52"/>
      <c r="C22" s="42"/>
      <c r="D22" s="43"/>
      <c r="E22" s="44"/>
      <c r="F22" s="45"/>
      <c r="G22" s="50"/>
      <c r="H22" s="91"/>
    </row>
    <row r="23" spans="1:8" ht="15.75" thickBot="1">
      <c r="A23" s="89"/>
      <c r="B23" s="89"/>
      <c r="C23" s="90">
        <v>3</v>
      </c>
      <c r="D23" s="90" t="s">
        <v>38</v>
      </c>
      <c r="E23" s="89"/>
      <c r="F23" s="89"/>
      <c r="G23" s="89"/>
      <c r="H23" s="90"/>
    </row>
    <row r="24" spans="1:8" ht="12.75" customHeight="1">
      <c r="A24" s="234" t="s">
        <v>39</v>
      </c>
      <c r="B24" s="215" t="s">
        <v>34</v>
      </c>
      <c r="C24" s="211" t="s">
        <v>2</v>
      </c>
      <c r="D24" s="228" t="s">
        <v>3</v>
      </c>
      <c r="E24" s="226" t="s">
        <v>11</v>
      </c>
      <c r="F24" s="226" t="s">
        <v>4</v>
      </c>
      <c r="G24" s="219" t="s">
        <v>40</v>
      </c>
      <c r="H24" s="230" t="s">
        <v>9</v>
      </c>
    </row>
    <row r="25" spans="1:8" ht="13.5" customHeight="1" thickBot="1">
      <c r="A25" s="235"/>
      <c r="B25" s="216"/>
      <c r="C25" s="212"/>
      <c r="D25" s="229"/>
      <c r="E25" s="227"/>
      <c r="F25" s="227"/>
      <c r="G25" s="220"/>
      <c r="H25" s="231"/>
    </row>
    <row r="26" spans="1:8" ht="15" customHeight="1">
      <c r="A26" s="3">
        <v>1</v>
      </c>
      <c r="B26" s="52"/>
      <c r="C26" s="42"/>
      <c r="D26" s="43"/>
      <c r="E26" s="44"/>
      <c r="F26" s="45"/>
      <c r="G26" s="50"/>
      <c r="H26" s="91"/>
    </row>
    <row r="27" spans="1:8" ht="15" customHeight="1">
      <c r="A27" s="3">
        <v>2</v>
      </c>
      <c r="B27" s="52"/>
      <c r="C27" s="152" t="s">
        <v>161</v>
      </c>
      <c r="D27" s="153" t="s">
        <v>402</v>
      </c>
      <c r="E27" s="154" t="s">
        <v>403</v>
      </c>
      <c r="F27" s="155" t="s">
        <v>404</v>
      </c>
      <c r="G27" s="157" t="s">
        <v>508</v>
      </c>
      <c r="H27" s="91">
        <v>5.19</v>
      </c>
    </row>
    <row r="28" spans="1:8" ht="15" customHeight="1">
      <c r="A28" s="3">
        <v>3</v>
      </c>
      <c r="B28" s="52"/>
      <c r="C28" s="152" t="s">
        <v>65</v>
      </c>
      <c r="D28" s="153" t="s">
        <v>231</v>
      </c>
      <c r="E28" s="154">
        <v>37715</v>
      </c>
      <c r="F28" s="155" t="s">
        <v>35</v>
      </c>
      <c r="G28" s="157" t="s">
        <v>69</v>
      </c>
      <c r="H28" s="91">
        <v>4.99</v>
      </c>
    </row>
    <row r="29" spans="1:8" ht="15" customHeight="1">
      <c r="A29" s="3">
        <v>4</v>
      </c>
      <c r="B29" s="52"/>
      <c r="C29" s="160" t="s">
        <v>64</v>
      </c>
      <c r="D29" s="161" t="s">
        <v>299</v>
      </c>
      <c r="E29" s="162">
        <v>37694</v>
      </c>
      <c r="F29" s="163" t="s">
        <v>36</v>
      </c>
      <c r="G29" s="165" t="s">
        <v>300</v>
      </c>
      <c r="H29" s="91">
        <v>4.84</v>
      </c>
    </row>
    <row r="30" spans="1:8" ht="15" customHeight="1">
      <c r="A30" s="27">
        <v>5</v>
      </c>
      <c r="B30" s="52"/>
      <c r="C30" s="152" t="s">
        <v>463</v>
      </c>
      <c r="D30" s="153" t="s">
        <v>464</v>
      </c>
      <c r="E30" s="154">
        <v>37679</v>
      </c>
      <c r="F30" s="155" t="s">
        <v>35</v>
      </c>
      <c r="G30" s="157" t="s">
        <v>96</v>
      </c>
      <c r="H30" s="91">
        <v>5.2</v>
      </c>
    </row>
    <row r="31" spans="1:8" ht="15" customHeight="1">
      <c r="A31" s="3">
        <v>6</v>
      </c>
      <c r="B31" s="52"/>
      <c r="C31" s="42"/>
      <c r="D31" s="43"/>
      <c r="E31" s="44"/>
      <c r="F31" s="45"/>
      <c r="G31" s="50"/>
      <c r="H31" s="91"/>
    </row>
    <row r="33" ht="12.75" customHeight="1">
      <c r="H33" s="1"/>
    </row>
    <row r="34" ht="13.5" customHeight="1">
      <c r="H34" s="1"/>
    </row>
    <row r="35" ht="15" customHeight="1">
      <c r="H35" s="1"/>
    </row>
    <row r="36" ht="15" customHeight="1">
      <c r="H36" s="1"/>
    </row>
    <row r="37" ht="15" customHeight="1">
      <c r="H37" s="1"/>
    </row>
    <row r="38" ht="15" customHeight="1">
      <c r="H38" s="1"/>
    </row>
    <row r="39" ht="15" customHeight="1">
      <c r="H39" s="1"/>
    </row>
    <row r="40" ht="15" customHeight="1">
      <c r="H40" s="1"/>
    </row>
  </sheetData>
  <sheetProtection/>
  <mergeCells count="24">
    <mergeCell ref="F24:F25"/>
    <mergeCell ref="G24:G25"/>
    <mergeCell ref="H24:H25"/>
    <mergeCell ref="A24:A25"/>
    <mergeCell ref="B24:B25"/>
    <mergeCell ref="C24:C25"/>
    <mergeCell ref="D24:D25"/>
    <mergeCell ref="E24:E25"/>
    <mergeCell ref="A6:A7"/>
    <mergeCell ref="B6:B7"/>
    <mergeCell ref="C6:C7"/>
    <mergeCell ref="D6:D7"/>
    <mergeCell ref="E6:E7"/>
    <mergeCell ref="F6:F7"/>
    <mergeCell ref="G6:G7"/>
    <mergeCell ref="H6:H7"/>
    <mergeCell ref="A15:A16"/>
    <mergeCell ref="B15:B16"/>
    <mergeCell ref="C15:C16"/>
    <mergeCell ref="D15:D16"/>
    <mergeCell ref="E15:E16"/>
    <mergeCell ref="F15:F16"/>
    <mergeCell ref="G15:G16"/>
    <mergeCell ref="H15:H16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79" customWidth="1"/>
    <col min="2" max="2" width="5.57421875" style="79" hidden="1" customWidth="1"/>
    <col min="3" max="3" width="10.28125" style="79" customWidth="1"/>
    <col min="4" max="4" width="14.421875" style="79" customWidth="1"/>
    <col min="5" max="5" width="10.421875" style="79" customWidth="1"/>
    <col min="6" max="6" width="13.57421875" style="79" bestFit="1" customWidth="1"/>
    <col min="7" max="7" width="21.140625" style="79" bestFit="1" customWidth="1"/>
    <col min="8" max="8" width="9.421875" style="93" bestFit="1" customWidth="1"/>
    <col min="9" max="16384" width="9.140625" style="79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4" s="75" customFormat="1" ht="12" customHeight="1">
      <c r="A3" s="70"/>
      <c r="B3" s="70"/>
      <c r="C3" s="70"/>
      <c r="D3" s="70"/>
      <c r="E3" s="71"/>
      <c r="F3" s="72"/>
      <c r="G3" s="73"/>
      <c r="H3" s="73"/>
      <c r="I3" s="74"/>
      <c r="J3" s="74"/>
      <c r="K3" s="74"/>
      <c r="L3" s="74"/>
      <c r="M3" s="18"/>
      <c r="N3" s="19"/>
    </row>
    <row r="4" spans="4:14" s="76" customFormat="1" ht="15">
      <c r="D4" s="5" t="s">
        <v>13</v>
      </c>
      <c r="E4" s="5"/>
      <c r="F4" s="6" t="s">
        <v>5</v>
      </c>
      <c r="G4" s="77"/>
      <c r="H4" s="34" t="s">
        <v>0</v>
      </c>
      <c r="I4" s="78"/>
      <c r="J4" s="78"/>
      <c r="K4" s="78"/>
      <c r="L4" s="78"/>
      <c r="M4" s="26"/>
      <c r="N4" s="8"/>
    </row>
    <row r="5" spans="3:8" s="89" customFormat="1" ht="15.75" thickBot="1">
      <c r="C5" s="90">
        <v>1</v>
      </c>
      <c r="D5" s="90" t="s">
        <v>38</v>
      </c>
      <c r="H5" s="90"/>
    </row>
    <row r="6" spans="1:8" s="80" customFormat="1" ht="11.25">
      <c r="A6" s="234" t="s">
        <v>39</v>
      </c>
      <c r="B6" s="236" t="s">
        <v>34</v>
      </c>
      <c r="C6" s="238" t="s">
        <v>2</v>
      </c>
      <c r="D6" s="240" t="s">
        <v>3</v>
      </c>
      <c r="E6" s="232" t="s">
        <v>11</v>
      </c>
      <c r="F6" s="232" t="s">
        <v>4</v>
      </c>
      <c r="G6" s="219" t="s">
        <v>40</v>
      </c>
      <c r="H6" s="230" t="s">
        <v>9</v>
      </c>
    </row>
    <row r="7" spans="1:8" s="81" customFormat="1" ht="13.5" customHeight="1" thickBot="1">
      <c r="A7" s="235"/>
      <c r="B7" s="237"/>
      <c r="C7" s="239"/>
      <c r="D7" s="241"/>
      <c r="E7" s="233"/>
      <c r="F7" s="233"/>
      <c r="G7" s="220"/>
      <c r="H7" s="231"/>
    </row>
    <row r="8" spans="1:8" ht="15" customHeight="1">
      <c r="A8" s="82">
        <v>1</v>
      </c>
      <c r="B8" s="83"/>
      <c r="C8" s="160" t="s">
        <v>456</v>
      </c>
      <c r="D8" s="161" t="s">
        <v>457</v>
      </c>
      <c r="E8" s="162" t="s">
        <v>458</v>
      </c>
      <c r="F8" s="163" t="s">
        <v>30</v>
      </c>
      <c r="G8" s="165" t="s">
        <v>455</v>
      </c>
      <c r="H8" s="91">
        <v>5.88</v>
      </c>
    </row>
    <row r="9" spans="1:8" ht="15" customHeight="1">
      <c r="A9" s="82">
        <v>2</v>
      </c>
      <c r="B9" s="83"/>
      <c r="C9" s="152" t="s">
        <v>248</v>
      </c>
      <c r="D9" s="153" t="s">
        <v>249</v>
      </c>
      <c r="E9" s="154">
        <v>38674</v>
      </c>
      <c r="F9" s="155" t="s">
        <v>25</v>
      </c>
      <c r="G9" s="157" t="s">
        <v>239</v>
      </c>
      <c r="H9" s="91">
        <v>5.21</v>
      </c>
    </row>
    <row r="10" spans="1:8" ht="15" customHeight="1">
      <c r="A10" s="82">
        <v>3</v>
      </c>
      <c r="B10" s="83"/>
      <c r="C10" s="152" t="s">
        <v>201</v>
      </c>
      <c r="D10" s="153" t="s">
        <v>289</v>
      </c>
      <c r="E10" s="154" t="s">
        <v>290</v>
      </c>
      <c r="F10" s="155" t="s">
        <v>504</v>
      </c>
      <c r="G10" s="157" t="s">
        <v>90</v>
      </c>
      <c r="H10" s="91">
        <v>5.25</v>
      </c>
    </row>
    <row r="11" spans="1:8" ht="15" customHeight="1">
      <c r="A11" s="82">
        <v>4</v>
      </c>
      <c r="B11" s="83"/>
      <c r="C11" s="152"/>
      <c r="D11" s="153"/>
      <c r="E11" s="154"/>
      <c r="F11" s="155"/>
      <c r="G11" s="157"/>
      <c r="H11" s="91"/>
    </row>
    <row r="12" spans="1:8" ht="15" customHeight="1">
      <c r="A12" s="82">
        <v>5</v>
      </c>
      <c r="B12" s="83"/>
      <c r="C12" s="160"/>
      <c r="D12" s="161"/>
      <c r="E12" s="162"/>
      <c r="F12" s="163"/>
      <c r="G12" s="165"/>
      <c r="H12" s="91"/>
    </row>
    <row r="13" spans="1:8" ht="15" customHeight="1">
      <c r="A13" s="82">
        <v>6</v>
      </c>
      <c r="B13" s="86"/>
      <c r="C13" s="160" t="s">
        <v>437</v>
      </c>
      <c r="D13" s="161" t="s">
        <v>438</v>
      </c>
      <c r="E13" s="162" t="s">
        <v>204</v>
      </c>
      <c r="F13" s="163" t="s">
        <v>30</v>
      </c>
      <c r="G13" s="165" t="s">
        <v>439</v>
      </c>
      <c r="H13" s="91">
        <v>5.49</v>
      </c>
    </row>
    <row r="14" spans="3:8" s="89" customFormat="1" ht="15.75" thickBot="1">
      <c r="C14" s="90">
        <v>2</v>
      </c>
      <c r="D14" s="90" t="s">
        <v>38</v>
      </c>
      <c r="H14" s="90"/>
    </row>
    <row r="15" spans="1:8" s="80" customFormat="1" ht="12.75" customHeight="1">
      <c r="A15" s="234" t="s">
        <v>39</v>
      </c>
      <c r="B15" s="236" t="s">
        <v>34</v>
      </c>
      <c r="C15" s="238" t="s">
        <v>2</v>
      </c>
      <c r="D15" s="240" t="s">
        <v>3</v>
      </c>
      <c r="E15" s="232" t="s">
        <v>11</v>
      </c>
      <c r="F15" s="232" t="s">
        <v>4</v>
      </c>
      <c r="G15" s="219" t="s">
        <v>40</v>
      </c>
      <c r="H15" s="230" t="s">
        <v>9</v>
      </c>
    </row>
    <row r="16" spans="1:8" s="81" customFormat="1" ht="13.5" customHeight="1" thickBot="1">
      <c r="A16" s="235"/>
      <c r="B16" s="237"/>
      <c r="C16" s="239"/>
      <c r="D16" s="241"/>
      <c r="E16" s="233"/>
      <c r="F16" s="233"/>
      <c r="G16" s="220"/>
      <c r="H16" s="231"/>
    </row>
    <row r="17" spans="1:8" ht="15" customHeight="1">
      <c r="A17" s="82">
        <v>1</v>
      </c>
      <c r="B17" s="83"/>
      <c r="C17" s="160" t="s">
        <v>81</v>
      </c>
      <c r="D17" s="161" t="s">
        <v>445</v>
      </c>
      <c r="E17" s="162" t="s">
        <v>446</v>
      </c>
      <c r="F17" s="163" t="s">
        <v>30</v>
      </c>
      <c r="G17" s="165" t="s">
        <v>226</v>
      </c>
      <c r="H17" s="91">
        <v>5.31</v>
      </c>
    </row>
    <row r="18" spans="1:8" ht="15" customHeight="1">
      <c r="A18" s="82">
        <v>2</v>
      </c>
      <c r="B18" s="83"/>
      <c r="C18" s="152" t="s">
        <v>358</v>
      </c>
      <c r="D18" s="153" t="s">
        <v>359</v>
      </c>
      <c r="E18" s="154" t="s">
        <v>360</v>
      </c>
      <c r="F18" s="155" t="s">
        <v>51</v>
      </c>
      <c r="G18" s="157" t="s">
        <v>205</v>
      </c>
      <c r="H18" s="91">
        <v>4.77</v>
      </c>
    </row>
    <row r="19" spans="1:8" ht="15" customHeight="1">
      <c r="A19" s="82">
        <v>3</v>
      </c>
      <c r="B19" s="83"/>
      <c r="C19" s="152" t="s">
        <v>308</v>
      </c>
      <c r="D19" s="153" t="s">
        <v>309</v>
      </c>
      <c r="E19" s="154" t="s">
        <v>310</v>
      </c>
      <c r="F19" s="155" t="s">
        <v>303</v>
      </c>
      <c r="G19" s="157" t="s">
        <v>311</v>
      </c>
      <c r="H19" s="91">
        <v>5.22</v>
      </c>
    </row>
    <row r="20" spans="1:8" ht="15" customHeight="1">
      <c r="A20" s="82">
        <v>4</v>
      </c>
      <c r="B20" s="83"/>
      <c r="C20" s="152" t="s">
        <v>201</v>
      </c>
      <c r="D20" s="153" t="s">
        <v>238</v>
      </c>
      <c r="E20" s="154">
        <v>38313</v>
      </c>
      <c r="F20" s="155" t="s">
        <v>25</v>
      </c>
      <c r="G20" s="157" t="s">
        <v>239</v>
      </c>
      <c r="H20" s="91">
        <v>4.94</v>
      </c>
    </row>
    <row r="21" spans="1:8" ht="15" customHeight="1">
      <c r="A21" s="82">
        <v>5</v>
      </c>
      <c r="B21" s="83"/>
      <c r="C21" s="152" t="s">
        <v>142</v>
      </c>
      <c r="D21" s="153" t="s">
        <v>215</v>
      </c>
      <c r="E21" s="154" t="s">
        <v>336</v>
      </c>
      <c r="F21" s="155" t="s">
        <v>26</v>
      </c>
      <c r="G21" s="157" t="s">
        <v>335</v>
      </c>
      <c r="H21" s="91">
        <v>5.05</v>
      </c>
    </row>
    <row r="22" spans="1:8" ht="15" customHeight="1">
      <c r="A22" s="82">
        <v>6</v>
      </c>
      <c r="B22" s="83"/>
      <c r="C22" s="152" t="s">
        <v>370</v>
      </c>
      <c r="D22" s="153" t="s">
        <v>371</v>
      </c>
      <c r="E22" s="154">
        <v>38236</v>
      </c>
      <c r="F22" s="155" t="s">
        <v>29</v>
      </c>
      <c r="G22" s="157" t="s">
        <v>369</v>
      </c>
      <c r="H22" s="92">
        <v>4.98</v>
      </c>
    </row>
    <row r="23" spans="3:8" s="89" customFormat="1" ht="15.75" thickBot="1">
      <c r="C23" s="90">
        <v>3</v>
      </c>
      <c r="D23" s="90" t="s">
        <v>38</v>
      </c>
      <c r="H23" s="90"/>
    </row>
    <row r="24" spans="1:8" s="80" customFormat="1" ht="12.75" customHeight="1">
      <c r="A24" s="234" t="s">
        <v>39</v>
      </c>
      <c r="B24" s="236" t="s">
        <v>34</v>
      </c>
      <c r="C24" s="238" t="s">
        <v>2</v>
      </c>
      <c r="D24" s="240" t="s">
        <v>3</v>
      </c>
      <c r="E24" s="232" t="s">
        <v>11</v>
      </c>
      <c r="F24" s="232" t="s">
        <v>4</v>
      </c>
      <c r="G24" s="219" t="s">
        <v>40</v>
      </c>
      <c r="H24" s="230" t="s">
        <v>9</v>
      </c>
    </row>
    <row r="25" spans="1:8" s="81" customFormat="1" ht="13.5" customHeight="1" thickBot="1">
      <c r="A25" s="235"/>
      <c r="B25" s="237"/>
      <c r="C25" s="239"/>
      <c r="D25" s="241"/>
      <c r="E25" s="233"/>
      <c r="F25" s="233"/>
      <c r="G25" s="220"/>
      <c r="H25" s="231"/>
    </row>
    <row r="26" spans="1:8" ht="15" customHeight="1">
      <c r="A26" s="82">
        <v>1</v>
      </c>
      <c r="B26" s="83"/>
      <c r="C26" s="160" t="s">
        <v>110</v>
      </c>
      <c r="D26" s="161" t="s">
        <v>225</v>
      </c>
      <c r="E26" s="162" t="s">
        <v>424</v>
      </c>
      <c r="F26" s="163" t="s">
        <v>30</v>
      </c>
      <c r="G26" s="165" t="s">
        <v>101</v>
      </c>
      <c r="H26" s="91">
        <v>5.35</v>
      </c>
    </row>
    <row r="27" spans="1:8" ht="15" customHeight="1">
      <c r="A27" s="82">
        <v>2</v>
      </c>
      <c r="B27" s="83"/>
      <c r="C27" s="152" t="s">
        <v>74</v>
      </c>
      <c r="D27" s="153" t="s">
        <v>490</v>
      </c>
      <c r="E27" s="154" t="s">
        <v>491</v>
      </c>
      <c r="F27" s="155" t="s">
        <v>32</v>
      </c>
      <c r="G27" s="157" t="s">
        <v>104</v>
      </c>
      <c r="H27" s="91">
        <v>4.91</v>
      </c>
    </row>
    <row r="28" spans="1:8" ht="15" customHeight="1">
      <c r="A28" s="82">
        <v>3</v>
      </c>
      <c r="B28" s="83"/>
      <c r="C28" s="152" t="s">
        <v>496</v>
      </c>
      <c r="D28" s="153" t="s">
        <v>497</v>
      </c>
      <c r="E28" s="154" t="s">
        <v>498</v>
      </c>
      <c r="F28" s="155" t="s">
        <v>32</v>
      </c>
      <c r="G28" s="157" t="s">
        <v>103</v>
      </c>
      <c r="H28" s="92">
        <v>4.9</v>
      </c>
    </row>
    <row r="29" spans="1:8" ht="15" customHeight="1">
      <c r="A29" s="82">
        <v>4</v>
      </c>
      <c r="B29" s="83"/>
      <c r="C29" s="152" t="s">
        <v>198</v>
      </c>
      <c r="D29" s="153" t="s">
        <v>486</v>
      </c>
      <c r="E29" s="154" t="s">
        <v>487</v>
      </c>
      <c r="F29" s="155" t="s">
        <v>32</v>
      </c>
      <c r="G29" s="157" t="s">
        <v>158</v>
      </c>
      <c r="H29" s="91">
        <v>4.77</v>
      </c>
    </row>
    <row r="30" spans="1:8" ht="15" customHeight="1">
      <c r="A30" s="82">
        <v>5</v>
      </c>
      <c r="B30" s="83"/>
      <c r="C30" s="152" t="s">
        <v>75</v>
      </c>
      <c r="D30" s="153" t="s">
        <v>276</v>
      </c>
      <c r="E30" s="154" t="s">
        <v>277</v>
      </c>
      <c r="F30" s="155" t="s">
        <v>504</v>
      </c>
      <c r="G30" s="157" t="s">
        <v>151</v>
      </c>
      <c r="H30" s="92">
        <v>5.2</v>
      </c>
    </row>
    <row r="31" spans="1:8" ht="15" customHeight="1">
      <c r="A31" s="82">
        <v>6</v>
      </c>
      <c r="B31" s="83"/>
      <c r="C31" s="152" t="s">
        <v>340</v>
      </c>
      <c r="D31" s="153" t="s">
        <v>368</v>
      </c>
      <c r="E31" s="154">
        <v>38177</v>
      </c>
      <c r="F31" s="155" t="s">
        <v>29</v>
      </c>
      <c r="G31" s="157" t="s">
        <v>369</v>
      </c>
      <c r="H31" s="91">
        <v>4.97</v>
      </c>
    </row>
    <row r="32" spans="3:8" s="89" customFormat="1" ht="15.75" thickBot="1">
      <c r="C32" s="90">
        <v>4</v>
      </c>
      <c r="D32" s="90" t="s">
        <v>38</v>
      </c>
      <c r="H32" s="90"/>
    </row>
    <row r="33" spans="1:8" s="80" customFormat="1" ht="12.75" customHeight="1">
      <c r="A33" s="234" t="s">
        <v>39</v>
      </c>
      <c r="B33" s="236" t="s">
        <v>34</v>
      </c>
      <c r="C33" s="238" t="s">
        <v>2</v>
      </c>
      <c r="D33" s="240" t="s">
        <v>3</v>
      </c>
      <c r="E33" s="232" t="s">
        <v>11</v>
      </c>
      <c r="F33" s="232" t="s">
        <v>4</v>
      </c>
      <c r="G33" s="219" t="s">
        <v>40</v>
      </c>
      <c r="H33" s="230" t="s">
        <v>9</v>
      </c>
    </row>
    <row r="34" spans="1:8" s="81" customFormat="1" ht="13.5" customHeight="1" thickBot="1">
      <c r="A34" s="235"/>
      <c r="B34" s="237"/>
      <c r="C34" s="239"/>
      <c r="D34" s="241"/>
      <c r="E34" s="233"/>
      <c r="F34" s="233"/>
      <c r="G34" s="220"/>
      <c r="H34" s="231"/>
    </row>
    <row r="35" spans="1:8" ht="15" customHeight="1">
      <c r="A35" s="82">
        <v>1</v>
      </c>
      <c r="B35" s="83"/>
      <c r="C35" s="152" t="s">
        <v>246</v>
      </c>
      <c r="D35" s="153" t="s">
        <v>247</v>
      </c>
      <c r="E35" s="154">
        <v>38168</v>
      </c>
      <c r="F35" s="155" t="s">
        <v>25</v>
      </c>
      <c r="G35" s="157" t="s">
        <v>239</v>
      </c>
      <c r="H35" s="92">
        <v>5.21</v>
      </c>
    </row>
    <row r="36" spans="1:8" ht="15" customHeight="1">
      <c r="A36" s="82">
        <v>2</v>
      </c>
      <c r="B36" s="83"/>
      <c r="C36" s="160" t="s">
        <v>452</v>
      </c>
      <c r="D36" s="161" t="s">
        <v>453</v>
      </c>
      <c r="E36" s="162" t="s">
        <v>454</v>
      </c>
      <c r="F36" s="163" t="s">
        <v>30</v>
      </c>
      <c r="G36" s="165" t="s">
        <v>455</v>
      </c>
      <c r="H36" s="91">
        <v>5.26</v>
      </c>
    </row>
    <row r="37" spans="1:8" ht="15" customHeight="1">
      <c r="A37" s="82">
        <v>3</v>
      </c>
      <c r="B37" s="83"/>
      <c r="C37" s="152" t="s">
        <v>272</v>
      </c>
      <c r="D37" s="153" t="s">
        <v>273</v>
      </c>
      <c r="E37" s="154">
        <v>38145</v>
      </c>
      <c r="F37" s="155" t="s">
        <v>504</v>
      </c>
      <c r="G37" s="157" t="s">
        <v>151</v>
      </c>
      <c r="H37" s="92">
        <v>4.93</v>
      </c>
    </row>
    <row r="38" spans="1:8" ht="15" customHeight="1">
      <c r="A38" s="82">
        <v>4</v>
      </c>
      <c r="B38" s="88"/>
      <c r="C38" s="152" t="s">
        <v>261</v>
      </c>
      <c r="D38" s="153" t="s">
        <v>262</v>
      </c>
      <c r="E38" s="154">
        <v>38128</v>
      </c>
      <c r="F38" s="155" t="s">
        <v>25</v>
      </c>
      <c r="G38" s="157" t="s">
        <v>258</v>
      </c>
      <c r="H38" s="91">
        <v>5.54</v>
      </c>
    </row>
    <row r="39" spans="1:8" ht="15" customHeight="1">
      <c r="A39" s="82">
        <v>5</v>
      </c>
      <c r="B39" s="83"/>
      <c r="C39" s="160" t="s">
        <v>195</v>
      </c>
      <c r="D39" s="161" t="s">
        <v>196</v>
      </c>
      <c r="E39" s="162" t="s">
        <v>197</v>
      </c>
      <c r="F39" s="163" t="s">
        <v>30</v>
      </c>
      <c r="G39" s="165" t="s">
        <v>155</v>
      </c>
      <c r="H39" s="92">
        <v>5.33</v>
      </c>
    </row>
    <row r="40" spans="1:8" ht="15" customHeight="1">
      <c r="A40" s="82">
        <v>6</v>
      </c>
      <c r="B40" s="83"/>
      <c r="C40" s="152" t="s">
        <v>73</v>
      </c>
      <c r="D40" s="153" t="s">
        <v>510</v>
      </c>
      <c r="E40" s="154" t="s">
        <v>511</v>
      </c>
      <c r="F40" s="155" t="s">
        <v>31</v>
      </c>
      <c r="G40" s="157" t="s">
        <v>175</v>
      </c>
      <c r="H40" s="91">
        <v>5.23</v>
      </c>
    </row>
    <row r="41" spans="1:15" s="5" customFormat="1" ht="15">
      <c r="A41" s="5" t="s">
        <v>41</v>
      </c>
      <c r="E41" s="6"/>
      <c r="F41" s="7"/>
      <c r="G41" s="7"/>
      <c r="H41" s="7"/>
      <c r="I41" s="7"/>
      <c r="O41" s="9"/>
    </row>
    <row r="42" spans="1:15" s="5" customFormat="1" ht="15">
      <c r="A42" s="5" t="s">
        <v>237</v>
      </c>
      <c r="E42" s="6"/>
      <c r="F42" s="7"/>
      <c r="G42" s="7"/>
      <c r="H42" s="7"/>
      <c r="I42" s="7"/>
      <c r="O42" s="10"/>
    </row>
    <row r="43" spans="1:9" s="75" customFormat="1" ht="12" customHeight="1">
      <c r="A43" s="70"/>
      <c r="B43" s="70"/>
      <c r="C43" s="70"/>
      <c r="D43" s="70"/>
      <c r="E43" s="71"/>
      <c r="F43" s="72"/>
      <c r="G43" s="73"/>
      <c r="H43" s="73"/>
      <c r="I43" s="74"/>
    </row>
    <row r="44" spans="4:9" s="76" customFormat="1" ht="15">
      <c r="D44" s="5" t="s">
        <v>13</v>
      </c>
      <c r="E44" s="5"/>
      <c r="F44" s="6" t="s">
        <v>5</v>
      </c>
      <c r="G44" s="77"/>
      <c r="H44" s="34" t="s">
        <v>0</v>
      </c>
      <c r="I44" s="78"/>
    </row>
    <row r="45" spans="3:8" s="89" customFormat="1" ht="15.75" thickBot="1">
      <c r="C45" s="90">
        <v>5</v>
      </c>
      <c r="D45" s="90" t="s">
        <v>38</v>
      </c>
      <c r="H45" s="90"/>
    </row>
    <row r="46" spans="1:8" s="80" customFormat="1" ht="12.75" customHeight="1">
      <c r="A46" s="234" t="s">
        <v>39</v>
      </c>
      <c r="B46" s="236" t="s">
        <v>34</v>
      </c>
      <c r="C46" s="238" t="s">
        <v>2</v>
      </c>
      <c r="D46" s="240" t="s">
        <v>3</v>
      </c>
      <c r="E46" s="232" t="s">
        <v>11</v>
      </c>
      <c r="F46" s="232" t="s">
        <v>4</v>
      </c>
      <c r="G46" s="219" t="s">
        <v>40</v>
      </c>
      <c r="H46" s="230" t="s">
        <v>9</v>
      </c>
    </row>
    <row r="47" spans="1:8" s="81" customFormat="1" ht="13.5" customHeight="1" thickBot="1">
      <c r="A47" s="235"/>
      <c r="B47" s="237"/>
      <c r="C47" s="239"/>
      <c r="D47" s="241"/>
      <c r="E47" s="233"/>
      <c r="F47" s="233"/>
      <c r="G47" s="220"/>
      <c r="H47" s="231"/>
    </row>
    <row r="48" spans="1:8" ht="15" customHeight="1">
      <c r="A48" s="82">
        <v>1</v>
      </c>
      <c r="B48" s="83"/>
      <c r="C48" s="152" t="s">
        <v>82</v>
      </c>
      <c r="D48" s="153" t="s">
        <v>241</v>
      </c>
      <c r="E48" s="154">
        <v>38086</v>
      </c>
      <c r="F48" s="155" t="s">
        <v>25</v>
      </c>
      <c r="G48" s="157" t="s">
        <v>239</v>
      </c>
      <c r="H48" s="92">
        <v>5.27</v>
      </c>
    </row>
    <row r="49" spans="1:8" ht="15" customHeight="1">
      <c r="A49" s="82">
        <v>2</v>
      </c>
      <c r="B49" s="83"/>
      <c r="C49" s="152" t="s">
        <v>106</v>
      </c>
      <c r="D49" s="153" t="s">
        <v>384</v>
      </c>
      <c r="E49" s="154" t="s">
        <v>385</v>
      </c>
      <c r="F49" s="155" t="s">
        <v>29</v>
      </c>
      <c r="G49" s="157" t="s">
        <v>93</v>
      </c>
      <c r="H49" s="91">
        <v>5.41</v>
      </c>
    </row>
    <row r="50" spans="1:8" ht="15" customHeight="1">
      <c r="A50" s="82">
        <v>3</v>
      </c>
      <c r="B50" s="82"/>
      <c r="C50" s="152" t="s">
        <v>470</v>
      </c>
      <c r="D50" s="153" t="s">
        <v>471</v>
      </c>
      <c r="E50" s="154" t="s">
        <v>385</v>
      </c>
      <c r="F50" s="155" t="s">
        <v>31</v>
      </c>
      <c r="G50" s="157" t="s">
        <v>156</v>
      </c>
      <c r="H50" s="92">
        <v>5.01</v>
      </c>
    </row>
    <row r="51" spans="1:8" ht="15" customHeight="1">
      <c r="A51" s="82">
        <v>4</v>
      </c>
      <c r="B51" s="85"/>
      <c r="C51" s="152" t="s">
        <v>82</v>
      </c>
      <c r="D51" s="153" t="s">
        <v>240</v>
      </c>
      <c r="E51" s="154">
        <v>38083</v>
      </c>
      <c r="F51" s="155" t="s">
        <v>25</v>
      </c>
      <c r="G51" s="157" t="s">
        <v>239</v>
      </c>
      <c r="H51" s="91">
        <v>5.03</v>
      </c>
    </row>
    <row r="52" spans="1:8" ht="15" customHeight="1">
      <c r="A52" s="82">
        <v>5</v>
      </c>
      <c r="B52" s="82"/>
      <c r="C52" s="152" t="s">
        <v>114</v>
      </c>
      <c r="D52" s="153" t="s">
        <v>265</v>
      </c>
      <c r="E52" s="154">
        <v>38054</v>
      </c>
      <c r="F52" s="155" t="s">
        <v>25</v>
      </c>
      <c r="G52" s="157" t="s">
        <v>173</v>
      </c>
      <c r="H52" s="92">
        <v>5.71</v>
      </c>
    </row>
    <row r="53" spans="1:8" ht="15" customHeight="1">
      <c r="A53" s="82">
        <v>6</v>
      </c>
      <c r="B53" s="85"/>
      <c r="C53" s="152" t="s">
        <v>105</v>
      </c>
      <c r="D53" s="153" t="s">
        <v>214</v>
      </c>
      <c r="E53" s="154" t="s">
        <v>316</v>
      </c>
      <c r="F53" s="155" t="s">
        <v>26</v>
      </c>
      <c r="G53" s="157" t="s">
        <v>100</v>
      </c>
      <c r="H53" s="91">
        <v>4.85</v>
      </c>
    </row>
    <row r="54" spans="3:8" s="89" customFormat="1" ht="15.75" thickBot="1">
      <c r="C54" s="90">
        <v>6</v>
      </c>
      <c r="D54" s="90" t="s">
        <v>38</v>
      </c>
      <c r="H54" s="90"/>
    </row>
    <row r="55" spans="1:8" s="80" customFormat="1" ht="12.75" customHeight="1">
      <c r="A55" s="234" t="s">
        <v>39</v>
      </c>
      <c r="B55" s="236" t="s">
        <v>34</v>
      </c>
      <c r="C55" s="238" t="s">
        <v>2</v>
      </c>
      <c r="D55" s="240" t="s">
        <v>3</v>
      </c>
      <c r="E55" s="232" t="s">
        <v>11</v>
      </c>
      <c r="F55" s="232" t="s">
        <v>4</v>
      </c>
      <c r="G55" s="219" t="s">
        <v>40</v>
      </c>
      <c r="H55" s="230" t="s">
        <v>9</v>
      </c>
    </row>
    <row r="56" spans="1:8" s="81" customFormat="1" ht="13.5" customHeight="1" thickBot="1">
      <c r="A56" s="235"/>
      <c r="B56" s="237"/>
      <c r="C56" s="239"/>
      <c r="D56" s="241"/>
      <c r="E56" s="233"/>
      <c r="F56" s="233"/>
      <c r="G56" s="220"/>
      <c r="H56" s="231"/>
    </row>
    <row r="57" spans="1:8" ht="15" customHeight="1">
      <c r="A57" s="82">
        <v>1</v>
      </c>
      <c r="B57" s="82"/>
      <c r="C57" s="152" t="s">
        <v>242</v>
      </c>
      <c r="D57" s="153" t="s">
        <v>380</v>
      </c>
      <c r="E57" s="154" t="s">
        <v>381</v>
      </c>
      <c r="F57" s="155" t="s">
        <v>29</v>
      </c>
      <c r="G57" s="157" t="s">
        <v>93</v>
      </c>
      <c r="H57" s="92">
        <v>5.16</v>
      </c>
    </row>
    <row r="58" spans="1:8" ht="15" customHeight="1">
      <c r="A58" s="82">
        <v>2</v>
      </c>
      <c r="B58" s="85"/>
      <c r="C58" s="152" t="s">
        <v>244</v>
      </c>
      <c r="D58" s="153" t="s">
        <v>245</v>
      </c>
      <c r="E58" s="154">
        <v>38039</v>
      </c>
      <c r="F58" s="155" t="s">
        <v>25</v>
      </c>
      <c r="G58" s="157" t="s">
        <v>239</v>
      </c>
      <c r="H58" s="91">
        <v>5.45</v>
      </c>
    </row>
    <row r="59" spans="1:8" ht="15" customHeight="1">
      <c r="A59" s="82">
        <v>3</v>
      </c>
      <c r="B59" s="82"/>
      <c r="C59" s="152" t="s">
        <v>283</v>
      </c>
      <c r="D59" s="153" t="s">
        <v>284</v>
      </c>
      <c r="E59" s="154" t="s">
        <v>285</v>
      </c>
      <c r="F59" s="155" t="s">
        <v>504</v>
      </c>
      <c r="G59" s="157" t="s">
        <v>151</v>
      </c>
      <c r="H59" s="92">
        <v>5.31</v>
      </c>
    </row>
    <row r="60" spans="1:8" ht="15" customHeight="1">
      <c r="A60" s="82">
        <v>4</v>
      </c>
      <c r="B60" s="85"/>
      <c r="C60" s="160" t="s">
        <v>142</v>
      </c>
      <c r="D60" s="161" t="s">
        <v>143</v>
      </c>
      <c r="E60" s="162" t="s">
        <v>144</v>
      </c>
      <c r="F60" s="163" t="s">
        <v>30</v>
      </c>
      <c r="G60" s="165" t="s">
        <v>226</v>
      </c>
      <c r="H60" s="91">
        <v>4.9</v>
      </c>
    </row>
    <row r="61" spans="1:8" ht="15" customHeight="1">
      <c r="A61" s="82">
        <v>5</v>
      </c>
      <c r="B61" s="82"/>
      <c r="C61" s="152" t="s">
        <v>105</v>
      </c>
      <c r="D61" s="153" t="s">
        <v>468</v>
      </c>
      <c r="E61" s="154" t="s">
        <v>469</v>
      </c>
      <c r="F61" s="155" t="s">
        <v>31</v>
      </c>
      <c r="G61" s="157" t="s">
        <v>175</v>
      </c>
      <c r="H61" s="92">
        <v>5.1</v>
      </c>
    </row>
    <row r="62" spans="1:8" ht="15" customHeight="1">
      <c r="A62" s="82">
        <v>6</v>
      </c>
      <c r="B62" s="85"/>
      <c r="C62" s="152" t="s">
        <v>242</v>
      </c>
      <c r="D62" s="153" t="s">
        <v>243</v>
      </c>
      <c r="E62" s="154">
        <v>38015</v>
      </c>
      <c r="F62" s="155" t="s">
        <v>25</v>
      </c>
      <c r="G62" s="157" t="s">
        <v>239</v>
      </c>
      <c r="H62" s="91">
        <v>5.44</v>
      </c>
    </row>
    <row r="63" spans="3:8" s="89" customFormat="1" ht="15.75" thickBot="1">
      <c r="C63" s="90">
        <v>7</v>
      </c>
      <c r="D63" s="90" t="s">
        <v>38</v>
      </c>
      <c r="H63" s="90"/>
    </row>
    <row r="64" spans="1:8" s="80" customFormat="1" ht="12.75" customHeight="1">
      <c r="A64" s="234" t="s">
        <v>39</v>
      </c>
      <c r="B64" s="236" t="s">
        <v>34</v>
      </c>
      <c r="C64" s="238" t="s">
        <v>2</v>
      </c>
      <c r="D64" s="240" t="s">
        <v>3</v>
      </c>
      <c r="E64" s="232" t="s">
        <v>11</v>
      </c>
      <c r="F64" s="232" t="s">
        <v>4</v>
      </c>
      <c r="G64" s="219" t="s">
        <v>40</v>
      </c>
      <c r="H64" s="230" t="s">
        <v>9</v>
      </c>
    </row>
    <row r="65" spans="1:8" s="81" customFormat="1" ht="13.5" customHeight="1" thickBot="1">
      <c r="A65" s="235"/>
      <c r="B65" s="237"/>
      <c r="C65" s="239"/>
      <c r="D65" s="241"/>
      <c r="E65" s="233"/>
      <c r="F65" s="233"/>
      <c r="G65" s="220"/>
      <c r="H65" s="231"/>
    </row>
    <row r="66" spans="1:8" ht="15" customHeight="1">
      <c r="A66" s="82">
        <v>1</v>
      </c>
      <c r="B66" s="82"/>
      <c r="C66" s="160" t="s">
        <v>106</v>
      </c>
      <c r="D66" s="161" t="s">
        <v>140</v>
      </c>
      <c r="E66" s="162" t="s">
        <v>141</v>
      </c>
      <c r="F66" s="163" t="s">
        <v>30</v>
      </c>
      <c r="G66" s="165" t="s">
        <v>226</v>
      </c>
      <c r="H66" s="92">
        <v>4.98</v>
      </c>
    </row>
    <row r="67" spans="1:8" ht="15" customHeight="1">
      <c r="A67" s="82">
        <v>2</v>
      </c>
      <c r="B67" s="85"/>
      <c r="C67" s="152" t="s">
        <v>198</v>
      </c>
      <c r="D67" s="153" t="s">
        <v>281</v>
      </c>
      <c r="E67" s="154" t="s">
        <v>282</v>
      </c>
      <c r="F67" s="155" t="s">
        <v>504</v>
      </c>
      <c r="G67" s="157" t="s">
        <v>151</v>
      </c>
      <c r="H67" s="91">
        <v>5.19</v>
      </c>
    </row>
    <row r="68" spans="1:8" ht="15" customHeight="1">
      <c r="A68" s="82">
        <v>3</v>
      </c>
      <c r="B68" s="82"/>
      <c r="C68" s="152" t="s">
        <v>358</v>
      </c>
      <c r="D68" s="153" t="s">
        <v>388</v>
      </c>
      <c r="E68" s="154" t="s">
        <v>389</v>
      </c>
      <c r="F68" s="155" t="s">
        <v>404</v>
      </c>
      <c r="G68" s="157" t="s">
        <v>508</v>
      </c>
      <c r="H68" s="92">
        <v>4.74</v>
      </c>
    </row>
    <row r="69" spans="1:8" ht="15" customHeight="1">
      <c r="A69" s="82">
        <v>4</v>
      </c>
      <c r="B69" s="85"/>
      <c r="C69" s="152" t="s">
        <v>124</v>
      </c>
      <c r="D69" s="153" t="s">
        <v>125</v>
      </c>
      <c r="E69" s="154" t="s">
        <v>126</v>
      </c>
      <c r="F69" s="155" t="s">
        <v>504</v>
      </c>
      <c r="G69" s="157" t="s">
        <v>151</v>
      </c>
      <c r="H69" s="91">
        <v>5.02</v>
      </c>
    </row>
    <row r="70" spans="1:8" ht="15" customHeight="1">
      <c r="A70" s="82">
        <v>5</v>
      </c>
      <c r="B70" s="82"/>
      <c r="C70" s="152" t="s">
        <v>515</v>
      </c>
      <c r="D70" s="153" t="s">
        <v>516</v>
      </c>
      <c r="E70" s="154">
        <v>37947</v>
      </c>
      <c r="F70" s="155" t="s">
        <v>32</v>
      </c>
      <c r="G70" s="157" t="s">
        <v>157</v>
      </c>
      <c r="H70" s="92">
        <v>5.35</v>
      </c>
    </row>
    <row r="71" spans="1:8" ht="15" customHeight="1">
      <c r="A71" s="82">
        <v>6</v>
      </c>
      <c r="B71" s="85"/>
      <c r="C71" s="160" t="s">
        <v>425</v>
      </c>
      <c r="D71" s="161" t="s">
        <v>426</v>
      </c>
      <c r="E71" s="162" t="s">
        <v>427</v>
      </c>
      <c r="F71" s="163" t="s">
        <v>30</v>
      </c>
      <c r="G71" s="165" t="s">
        <v>101</v>
      </c>
      <c r="H71" s="91" t="s">
        <v>519</v>
      </c>
    </row>
    <row r="72" spans="3:8" s="89" customFormat="1" ht="15.75" thickBot="1">
      <c r="C72" s="90">
        <v>8</v>
      </c>
      <c r="D72" s="90" t="s">
        <v>38</v>
      </c>
      <c r="H72" s="90"/>
    </row>
    <row r="73" spans="1:8" s="80" customFormat="1" ht="12.75" customHeight="1">
      <c r="A73" s="234" t="s">
        <v>39</v>
      </c>
      <c r="B73" s="236" t="s">
        <v>34</v>
      </c>
      <c r="C73" s="238" t="s">
        <v>2</v>
      </c>
      <c r="D73" s="240" t="s">
        <v>3</v>
      </c>
      <c r="E73" s="232" t="s">
        <v>11</v>
      </c>
      <c r="F73" s="232" t="s">
        <v>4</v>
      </c>
      <c r="G73" s="219" t="s">
        <v>40</v>
      </c>
      <c r="H73" s="230" t="s">
        <v>9</v>
      </c>
    </row>
    <row r="74" spans="1:8" s="81" customFormat="1" ht="13.5" customHeight="1" thickBot="1">
      <c r="A74" s="235"/>
      <c r="B74" s="237"/>
      <c r="C74" s="239"/>
      <c r="D74" s="241"/>
      <c r="E74" s="233"/>
      <c r="F74" s="233"/>
      <c r="G74" s="220"/>
      <c r="H74" s="231"/>
    </row>
    <row r="75" spans="1:8" ht="15" customHeight="1">
      <c r="A75" s="82">
        <v>1</v>
      </c>
      <c r="B75" s="82"/>
      <c r="C75" s="152" t="s">
        <v>137</v>
      </c>
      <c r="D75" s="153" t="s">
        <v>499</v>
      </c>
      <c r="E75" s="154" t="s">
        <v>500</v>
      </c>
      <c r="F75" s="155" t="s">
        <v>32</v>
      </c>
      <c r="G75" s="157" t="s">
        <v>501</v>
      </c>
      <c r="H75" s="92">
        <v>5.06</v>
      </c>
    </row>
    <row r="76" spans="1:8" ht="15" customHeight="1">
      <c r="A76" s="82">
        <v>2</v>
      </c>
      <c r="B76" s="85"/>
      <c r="C76" s="152" t="s">
        <v>390</v>
      </c>
      <c r="D76" s="153" t="s">
        <v>391</v>
      </c>
      <c r="E76" s="154" t="s">
        <v>392</v>
      </c>
      <c r="F76" s="155" t="s">
        <v>404</v>
      </c>
      <c r="G76" s="157" t="s">
        <v>508</v>
      </c>
      <c r="H76" s="91">
        <v>5.12</v>
      </c>
    </row>
    <row r="77" spans="1:8" ht="15" customHeight="1">
      <c r="A77" s="82">
        <v>3</v>
      </c>
      <c r="B77" s="82"/>
      <c r="C77" s="152" t="s">
        <v>135</v>
      </c>
      <c r="D77" s="153" t="s">
        <v>382</v>
      </c>
      <c r="E77" s="154" t="s">
        <v>383</v>
      </c>
      <c r="F77" s="155" t="s">
        <v>29</v>
      </c>
      <c r="G77" s="157" t="s">
        <v>93</v>
      </c>
      <c r="H77" s="92">
        <v>5.32</v>
      </c>
    </row>
    <row r="78" spans="1:8" ht="15" customHeight="1">
      <c r="A78" s="82">
        <v>4</v>
      </c>
      <c r="B78" s="85"/>
      <c r="C78" s="152" t="s">
        <v>127</v>
      </c>
      <c r="D78" s="153" t="s">
        <v>128</v>
      </c>
      <c r="E78" s="154">
        <v>37910</v>
      </c>
      <c r="F78" s="155" t="s">
        <v>26</v>
      </c>
      <c r="G78" s="157" t="s">
        <v>100</v>
      </c>
      <c r="H78" s="91">
        <v>4.75</v>
      </c>
    </row>
    <row r="79" spans="1:8" ht="15" customHeight="1">
      <c r="A79" s="82">
        <v>5</v>
      </c>
      <c r="B79" s="82"/>
      <c r="C79" s="152" t="s">
        <v>242</v>
      </c>
      <c r="D79" s="153" t="s">
        <v>253</v>
      </c>
      <c r="E79" s="154">
        <v>37897</v>
      </c>
      <c r="F79" s="155" t="s">
        <v>25</v>
      </c>
      <c r="G79" s="157" t="s">
        <v>239</v>
      </c>
      <c r="H79" s="92">
        <v>5.26</v>
      </c>
    </row>
    <row r="80" spans="1:8" ht="15" customHeight="1">
      <c r="A80" s="82">
        <v>6</v>
      </c>
      <c r="B80" s="85"/>
      <c r="C80" s="152" t="s">
        <v>147</v>
      </c>
      <c r="D80" s="153" t="s">
        <v>148</v>
      </c>
      <c r="E80" s="154" t="s">
        <v>149</v>
      </c>
      <c r="F80" s="155" t="s">
        <v>32</v>
      </c>
      <c r="G80" s="157" t="s">
        <v>158</v>
      </c>
      <c r="H80" s="91">
        <v>4.85</v>
      </c>
    </row>
    <row r="81" spans="1:15" s="5" customFormat="1" ht="15">
      <c r="A81" s="5" t="s">
        <v>41</v>
      </c>
      <c r="E81" s="6"/>
      <c r="F81" s="7"/>
      <c r="G81" s="7"/>
      <c r="H81" s="7"/>
      <c r="I81" s="7"/>
      <c r="J81" s="7"/>
      <c r="K81" s="34"/>
      <c r="L81" s="34"/>
      <c r="M81" s="8"/>
      <c r="N81" s="9"/>
      <c r="O81" s="9"/>
    </row>
    <row r="82" spans="1:15" s="5" customFormat="1" ht="15">
      <c r="A82" s="5" t="s">
        <v>237</v>
      </c>
      <c r="E82" s="6"/>
      <c r="F82" s="7"/>
      <c r="G82" s="7"/>
      <c r="H82" s="7"/>
      <c r="I82" s="7"/>
      <c r="J82" s="34"/>
      <c r="K82" s="34"/>
      <c r="L82" s="34"/>
      <c r="M82" s="8"/>
      <c r="N82" s="10"/>
      <c r="O82" s="10"/>
    </row>
    <row r="83" spans="1:14" s="75" customFormat="1" ht="12" customHeight="1">
      <c r="A83" s="70"/>
      <c r="B83" s="70"/>
      <c r="C83" s="70"/>
      <c r="D83" s="70"/>
      <c r="E83" s="71"/>
      <c r="F83" s="72"/>
      <c r="G83" s="73"/>
      <c r="H83" s="73"/>
      <c r="I83" s="74"/>
      <c r="J83" s="74"/>
      <c r="K83" s="74"/>
      <c r="L83" s="74"/>
      <c r="M83" s="18"/>
      <c r="N83" s="19"/>
    </row>
    <row r="84" spans="4:14" s="76" customFormat="1" ht="15">
      <c r="D84" s="5" t="s">
        <v>13</v>
      </c>
      <c r="E84" s="5"/>
      <c r="F84" s="6" t="s">
        <v>5</v>
      </c>
      <c r="G84" s="77"/>
      <c r="H84" s="34" t="s">
        <v>0</v>
      </c>
      <c r="I84" s="78"/>
      <c r="J84" s="78"/>
      <c r="K84" s="78"/>
      <c r="L84" s="78"/>
      <c r="M84" s="26"/>
      <c r="N84" s="8"/>
    </row>
    <row r="85" spans="3:8" s="89" customFormat="1" ht="15.75" thickBot="1">
      <c r="C85" s="90">
        <v>9</v>
      </c>
      <c r="D85" s="90" t="s">
        <v>38</v>
      </c>
      <c r="H85" s="90"/>
    </row>
    <row r="86" spans="1:8" s="80" customFormat="1" ht="12.75" customHeight="1">
      <c r="A86" s="234" t="s">
        <v>39</v>
      </c>
      <c r="B86" s="236" t="s">
        <v>34</v>
      </c>
      <c r="C86" s="238" t="s">
        <v>2</v>
      </c>
      <c r="D86" s="240" t="s">
        <v>3</v>
      </c>
      <c r="E86" s="232" t="s">
        <v>11</v>
      </c>
      <c r="F86" s="232" t="s">
        <v>4</v>
      </c>
      <c r="G86" s="219" t="s">
        <v>40</v>
      </c>
      <c r="H86" s="230" t="s">
        <v>9</v>
      </c>
    </row>
    <row r="87" spans="1:8" s="81" customFormat="1" ht="13.5" customHeight="1" thickBot="1">
      <c r="A87" s="235"/>
      <c r="B87" s="237"/>
      <c r="C87" s="239"/>
      <c r="D87" s="241"/>
      <c r="E87" s="233"/>
      <c r="F87" s="233"/>
      <c r="G87" s="220"/>
      <c r="H87" s="231"/>
    </row>
    <row r="88" spans="1:8" ht="15" customHeight="1">
      <c r="A88" s="82">
        <v>1</v>
      </c>
      <c r="B88" s="83"/>
      <c r="C88" s="42"/>
      <c r="D88" s="43"/>
      <c r="E88" s="44"/>
      <c r="F88" s="45"/>
      <c r="G88" s="50"/>
      <c r="H88" s="92"/>
    </row>
    <row r="89" spans="1:8" ht="15" customHeight="1">
      <c r="A89" s="82">
        <v>2</v>
      </c>
      <c r="B89" s="83"/>
      <c r="C89" s="152" t="s">
        <v>132</v>
      </c>
      <c r="D89" s="153" t="s">
        <v>133</v>
      </c>
      <c r="E89" s="154">
        <v>37866</v>
      </c>
      <c r="F89" s="155" t="s">
        <v>79</v>
      </c>
      <c r="G89" s="157" t="s">
        <v>92</v>
      </c>
      <c r="H89" s="91">
        <v>4.82</v>
      </c>
    </row>
    <row r="90" spans="1:8" ht="15" customHeight="1">
      <c r="A90" s="82">
        <v>3</v>
      </c>
      <c r="B90" s="82"/>
      <c r="C90" s="152" t="s">
        <v>407</v>
      </c>
      <c r="D90" s="153" t="s">
        <v>408</v>
      </c>
      <c r="E90" s="154">
        <v>37838</v>
      </c>
      <c r="F90" s="155" t="s">
        <v>505</v>
      </c>
      <c r="G90" s="157" t="s">
        <v>154</v>
      </c>
      <c r="H90" s="92">
        <v>4.72</v>
      </c>
    </row>
    <row r="91" spans="1:8" ht="15" customHeight="1">
      <c r="A91" s="82">
        <v>4</v>
      </c>
      <c r="B91" s="85"/>
      <c r="C91" s="152" t="s">
        <v>409</v>
      </c>
      <c r="D91" s="153" t="s">
        <v>410</v>
      </c>
      <c r="E91" s="154">
        <v>37831</v>
      </c>
      <c r="F91" s="155" t="s">
        <v>505</v>
      </c>
      <c r="G91" s="157" t="s">
        <v>154</v>
      </c>
      <c r="H91" s="91">
        <v>5.04</v>
      </c>
    </row>
    <row r="92" spans="1:8" ht="15" customHeight="1">
      <c r="A92" s="82">
        <v>5</v>
      </c>
      <c r="B92" s="82"/>
      <c r="C92" s="160" t="s">
        <v>415</v>
      </c>
      <c r="D92" s="161" t="s">
        <v>138</v>
      </c>
      <c r="E92" s="162" t="s">
        <v>139</v>
      </c>
      <c r="F92" s="163" t="s">
        <v>30</v>
      </c>
      <c r="G92" s="165" t="s">
        <v>155</v>
      </c>
      <c r="H92" s="92">
        <v>4.91</v>
      </c>
    </row>
    <row r="93" spans="1:8" ht="15" customHeight="1">
      <c r="A93" s="82">
        <v>6</v>
      </c>
      <c r="B93" s="85"/>
      <c r="C93" s="152" t="s">
        <v>71</v>
      </c>
      <c r="D93" s="153" t="s">
        <v>364</v>
      </c>
      <c r="E93" s="154">
        <v>37789</v>
      </c>
      <c r="F93" s="158" t="s">
        <v>362</v>
      </c>
      <c r="G93" s="157" t="s">
        <v>365</v>
      </c>
      <c r="H93" s="91">
        <v>4.9</v>
      </c>
    </row>
    <row r="94" spans="3:8" s="89" customFormat="1" ht="15.75" thickBot="1">
      <c r="C94" s="90">
        <v>10</v>
      </c>
      <c r="D94" s="90" t="s">
        <v>38</v>
      </c>
      <c r="H94" s="90"/>
    </row>
    <row r="95" spans="1:8" s="80" customFormat="1" ht="12.75" customHeight="1">
      <c r="A95" s="234" t="s">
        <v>39</v>
      </c>
      <c r="B95" s="236" t="s">
        <v>34</v>
      </c>
      <c r="C95" s="238" t="s">
        <v>2</v>
      </c>
      <c r="D95" s="240" t="s">
        <v>3</v>
      </c>
      <c r="E95" s="232" t="s">
        <v>11</v>
      </c>
      <c r="F95" s="232" t="s">
        <v>4</v>
      </c>
      <c r="G95" s="219" t="s">
        <v>40</v>
      </c>
      <c r="H95" s="230" t="s">
        <v>9</v>
      </c>
    </row>
    <row r="96" spans="1:8" s="81" customFormat="1" ht="13.5" customHeight="1" thickBot="1">
      <c r="A96" s="235"/>
      <c r="B96" s="237"/>
      <c r="C96" s="239"/>
      <c r="D96" s="241"/>
      <c r="E96" s="233"/>
      <c r="F96" s="233"/>
      <c r="G96" s="220"/>
      <c r="H96" s="231"/>
    </row>
    <row r="97" spans="1:8" ht="15" customHeight="1">
      <c r="A97" s="82">
        <v>1</v>
      </c>
      <c r="B97" s="82"/>
      <c r="C97" s="42"/>
      <c r="D97" s="43"/>
      <c r="E97" s="44"/>
      <c r="F97" s="45"/>
      <c r="G97" s="50"/>
      <c r="H97" s="92"/>
    </row>
    <row r="98" spans="1:8" ht="15" customHeight="1">
      <c r="A98" s="82">
        <v>2</v>
      </c>
      <c r="B98" s="85"/>
      <c r="C98" s="160"/>
      <c r="D98" s="161"/>
      <c r="E98" s="162"/>
      <c r="F98" s="163"/>
      <c r="G98" s="165"/>
      <c r="H98" s="91"/>
    </row>
    <row r="99" spans="1:8" ht="15" customHeight="1">
      <c r="A99" s="82">
        <v>3</v>
      </c>
      <c r="B99" s="82"/>
      <c r="C99" s="160" t="s">
        <v>428</v>
      </c>
      <c r="D99" s="161" t="s">
        <v>429</v>
      </c>
      <c r="E99" s="162" t="s">
        <v>430</v>
      </c>
      <c r="F99" s="163" t="s">
        <v>30</v>
      </c>
      <c r="G99" s="165" t="s">
        <v>123</v>
      </c>
      <c r="H99" s="92">
        <v>5.26</v>
      </c>
    </row>
    <row r="100" spans="1:8" ht="15" customHeight="1">
      <c r="A100" s="82">
        <v>4</v>
      </c>
      <c r="B100" s="85"/>
      <c r="C100" s="152" t="s">
        <v>130</v>
      </c>
      <c r="D100" s="153" t="s">
        <v>131</v>
      </c>
      <c r="E100" s="154" t="s">
        <v>343</v>
      </c>
      <c r="F100" s="155" t="s">
        <v>52</v>
      </c>
      <c r="G100" s="157" t="s">
        <v>152</v>
      </c>
      <c r="H100" s="91">
        <v>4.9</v>
      </c>
    </row>
    <row r="101" spans="1:8" ht="15" customHeight="1">
      <c r="A101" s="82">
        <v>5</v>
      </c>
      <c r="B101" s="82"/>
      <c r="C101" s="160"/>
      <c r="D101" s="161"/>
      <c r="E101" s="162"/>
      <c r="F101" s="163"/>
      <c r="G101" s="165"/>
      <c r="H101" s="92"/>
    </row>
    <row r="102" spans="1:8" ht="15" customHeight="1">
      <c r="A102" s="82">
        <v>6</v>
      </c>
      <c r="B102" s="85"/>
      <c r="C102" s="152" t="s">
        <v>474</v>
      </c>
      <c r="D102" s="153" t="s">
        <v>475</v>
      </c>
      <c r="E102" s="154" t="s">
        <v>476</v>
      </c>
      <c r="F102" s="155" t="s">
        <v>32</v>
      </c>
      <c r="G102" s="157" t="s">
        <v>157</v>
      </c>
      <c r="H102" s="91">
        <v>4.9</v>
      </c>
    </row>
  </sheetData>
  <sheetProtection/>
  <mergeCells count="80">
    <mergeCell ref="F95:F96"/>
    <mergeCell ref="G95:G96"/>
    <mergeCell ref="H95:H96"/>
    <mergeCell ref="A95:A96"/>
    <mergeCell ref="B95:B96"/>
    <mergeCell ref="C95:C96"/>
    <mergeCell ref="D95:D96"/>
    <mergeCell ref="E95:E96"/>
    <mergeCell ref="H86:H87"/>
    <mergeCell ref="A73:A74"/>
    <mergeCell ref="B73:B74"/>
    <mergeCell ref="C73:C74"/>
    <mergeCell ref="D73:D74"/>
    <mergeCell ref="E73:E74"/>
    <mergeCell ref="F73:F74"/>
    <mergeCell ref="G73:G74"/>
    <mergeCell ref="H73:H74"/>
    <mergeCell ref="A86:A87"/>
    <mergeCell ref="B86:B87"/>
    <mergeCell ref="C86:C87"/>
    <mergeCell ref="D86:D87"/>
    <mergeCell ref="E86:E87"/>
    <mergeCell ref="F86:F87"/>
    <mergeCell ref="G86:G87"/>
    <mergeCell ref="D6:D7"/>
    <mergeCell ref="E6:E7"/>
    <mergeCell ref="F6:F7"/>
    <mergeCell ref="G6:G7"/>
    <mergeCell ref="G15:G16"/>
    <mergeCell ref="H15:H16"/>
    <mergeCell ref="H6:H7"/>
    <mergeCell ref="A15:A16"/>
    <mergeCell ref="B15:B16"/>
    <mergeCell ref="C15:C16"/>
    <mergeCell ref="D15:D16"/>
    <mergeCell ref="E15:E16"/>
    <mergeCell ref="F15:F16"/>
    <mergeCell ref="A6:A7"/>
    <mergeCell ref="B6:B7"/>
    <mergeCell ref="C6:C7"/>
    <mergeCell ref="H24:H25"/>
    <mergeCell ref="G33:G34"/>
    <mergeCell ref="H33:H34"/>
    <mergeCell ref="A24:A25"/>
    <mergeCell ref="B24:B25"/>
    <mergeCell ref="C24:C25"/>
    <mergeCell ref="D24:D25"/>
    <mergeCell ref="E24:E25"/>
    <mergeCell ref="B46:B47"/>
    <mergeCell ref="C46:C47"/>
    <mergeCell ref="D46:D47"/>
    <mergeCell ref="E46:E47"/>
    <mergeCell ref="F24:F25"/>
    <mergeCell ref="G24:G25"/>
    <mergeCell ref="F46:F47"/>
    <mergeCell ref="G46:G47"/>
    <mergeCell ref="H46:H47"/>
    <mergeCell ref="A33:A34"/>
    <mergeCell ref="B33:B34"/>
    <mergeCell ref="C33:C34"/>
    <mergeCell ref="D33:D34"/>
    <mergeCell ref="E33:E34"/>
    <mergeCell ref="F33:F34"/>
    <mergeCell ref="G64:G65"/>
    <mergeCell ref="A46:A47"/>
    <mergeCell ref="A55:A56"/>
    <mergeCell ref="B55:B56"/>
    <mergeCell ref="C55:C56"/>
    <mergeCell ref="D55:D56"/>
    <mergeCell ref="E55:E56"/>
    <mergeCell ref="H64:H65"/>
    <mergeCell ref="F55:F56"/>
    <mergeCell ref="G55:G56"/>
    <mergeCell ref="H55:H56"/>
    <mergeCell ref="A64:A65"/>
    <mergeCell ref="B64:B65"/>
    <mergeCell ref="C64:C65"/>
    <mergeCell ref="D64:D65"/>
    <mergeCell ref="E64:E65"/>
    <mergeCell ref="F64:F65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2.28125" style="1" bestFit="1" customWidth="1"/>
    <col min="7" max="7" width="16.7109375" style="1" bestFit="1" customWidth="1"/>
    <col min="8" max="10" width="8.7109375" style="1" customWidth="1"/>
    <col min="11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4" s="5" customFormat="1" ht="15">
      <c r="A2" s="5" t="s">
        <v>237</v>
      </c>
      <c r="E2" s="6"/>
      <c r="F2" s="7"/>
      <c r="G2" s="7"/>
      <c r="H2" s="34"/>
      <c r="I2" s="34"/>
      <c r="J2" s="34"/>
      <c r="K2" s="8"/>
      <c r="L2" s="8"/>
      <c r="M2" s="8"/>
      <c r="N2" s="11"/>
    </row>
    <row r="3" spans="1:16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6"/>
      <c r="K3" s="17"/>
      <c r="L3" s="17"/>
      <c r="M3" s="17"/>
      <c r="N3" s="17"/>
      <c r="O3" s="18"/>
      <c r="P3" s="19"/>
    </row>
    <row r="4" spans="4:16" s="21" customFormat="1" ht="15.75" thickBot="1">
      <c r="D4" s="22" t="s">
        <v>24</v>
      </c>
      <c r="E4" s="5"/>
      <c r="F4" s="6" t="s">
        <v>22</v>
      </c>
      <c r="G4" s="24"/>
      <c r="H4" s="221" t="s">
        <v>20</v>
      </c>
      <c r="I4" s="221"/>
      <c r="J4" s="221"/>
      <c r="K4" s="25"/>
      <c r="L4" s="25"/>
      <c r="M4" s="25"/>
      <c r="N4" s="25"/>
      <c r="O4" s="26"/>
      <c r="P4" s="8"/>
    </row>
    <row r="5" spans="8:10" ht="15" customHeight="1" thickBot="1">
      <c r="H5" s="250" t="s">
        <v>53</v>
      </c>
      <c r="I5" s="251"/>
      <c r="J5" s="252"/>
    </row>
    <row r="6" spans="1:11" s="2" customFormat="1" ht="15" customHeight="1" thickBot="1">
      <c r="A6" s="124" t="s">
        <v>37</v>
      </c>
      <c r="B6" s="125" t="s">
        <v>34</v>
      </c>
      <c r="C6" s="126" t="s">
        <v>2</v>
      </c>
      <c r="D6" s="127" t="s">
        <v>3</v>
      </c>
      <c r="E6" s="140" t="s">
        <v>11</v>
      </c>
      <c r="F6" s="140" t="s">
        <v>4</v>
      </c>
      <c r="G6" s="128" t="s">
        <v>40</v>
      </c>
      <c r="H6" s="140">
        <v>1</v>
      </c>
      <c r="I6" s="140">
        <v>2</v>
      </c>
      <c r="J6" s="130">
        <v>3</v>
      </c>
      <c r="K6" s="141" t="s">
        <v>9</v>
      </c>
    </row>
    <row r="7" spans="1:11" ht="15" customHeight="1">
      <c r="A7" s="3">
        <v>1</v>
      </c>
      <c r="B7" s="69"/>
      <c r="C7" s="152" t="s">
        <v>57</v>
      </c>
      <c r="D7" s="153" t="s">
        <v>58</v>
      </c>
      <c r="E7" s="154">
        <v>37875</v>
      </c>
      <c r="F7" s="155" t="s">
        <v>25</v>
      </c>
      <c r="G7" s="157" t="s">
        <v>67</v>
      </c>
      <c r="H7" s="33" t="s">
        <v>518</v>
      </c>
      <c r="I7" s="33">
        <v>12.58</v>
      </c>
      <c r="J7" s="33">
        <v>11</v>
      </c>
      <c r="K7" s="169">
        <f aca="true" t="shared" si="0" ref="K7:K17">MAX(H7:J7)</f>
        <v>12.58</v>
      </c>
    </row>
    <row r="8" spans="1:11" ht="15" customHeight="1">
      <c r="A8" s="3">
        <v>2</v>
      </c>
      <c r="B8" s="52"/>
      <c r="C8" s="152" t="s">
        <v>492</v>
      </c>
      <c r="D8" s="153" t="s">
        <v>493</v>
      </c>
      <c r="E8" s="154" t="s">
        <v>494</v>
      </c>
      <c r="F8" s="155" t="s">
        <v>32</v>
      </c>
      <c r="G8" s="157" t="s">
        <v>495</v>
      </c>
      <c r="H8" s="68">
        <v>12.87</v>
      </c>
      <c r="I8" s="68">
        <v>13.22</v>
      </c>
      <c r="J8" s="68">
        <v>13.26</v>
      </c>
      <c r="K8" s="169">
        <f t="shared" si="0"/>
        <v>13.26</v>
      </c>
    </row>
    <row r="9" spans="1:11" ht="15" customHeight="1">
      <c r="A9" s="3">
        <v>3</v>
      </c>
      <c r="B9" s="52"/>
      <c r="C9" s="152" t="s">
        <v>210</v>
      </c>
      <c r="D9" s="153" t="s">
        <v>304</v>
      </c>
      <c r="E9" s="154" t="s">
        <v>134</v>
      </c>
      <c r="F9" s="155" t="s">
        <v>303</v>
      </c>
      <c r="G9" s="157" t="s">
        <v>312</v>
      </c>
      <c r="H9" s="68">
        <v>12.77</v>
      </c>
      <c r="I9" s="68">
        <v>12.39</v>
      </c>
      <c r="J9" s="68">
        <v>11.07</v>
      </c>
      <c r="K9" s="169">
        <f t="shared" si="0"/>
        <v>12.77</v>
      </c>
    </row>
    <row r="10" spans="1:11" ht="15" customHeight="1">
      <c r="A10" s="3">
        <v>4</v>
      </c>
      <c r="B10" s="52"/>
      <c r="C10" s="152" t="s">
        <v>324</v>
      </c>
      <c r="D10" s="153" t="s">
        <v>325</v>
      </c>
      <c r="E10" s="154">
        <v>38093</v>
      </c>
      <c r="F10" s="155" t="s">
        <v>26</v>
      </c>
      <c r="G10" s="157" t="s">
        <v>68</v>
      </c>
      <c r="H10" s="68">
        <v>12.44</v>
      </c>
      <c r="I10" s="68">
        <v>10.15</v>
      </c>
      <c r="J10" s="68" t="s">
        <v>518</v>
      </c>
      <c r="K10" s="169">
        <f t="shared" si="0"/>
        <v>12.44</v>
      </c>
    </row>
    <row r="11" spans="1:11" ht="15" customHeight="1">
      <c r="A11" s="3">
        <v>5</v>
      </c>
      <c r="B11" s="53"/>
      <c r="C11" s="152" t="s">
        <v>324</v>
      </c>
      <c r="D11" s="153" t="s">
        <v>355</v>
      </c>
      <c r="E11" s="154">
        <v>37925</v>
      </c>
      <c r="F11" s="155" t="s">
        <v>79</v>
      </c>
      <c r="G11" s="157" t="s">
        <v>356</v>
      </c>
      <c r="H11" s="68">
        <v>14.61</v>
      </c>
      <c r="I11" s="68">
        <v>15</v>
      </c>
      <c r="J11" s="68">
        <v>13.75</v>
      </c>
      <c r="K11" s="169">
        <f t="shared" si="0"/>
        <v>15</v>
      </c>
    </row>
    <row r="12" spans="1:11" ht="15" customHeight="1">
      <c r="A12" s="3">
        <v>6</v>
      </c>
      <c r="B12" s="52"/>
      <c r="C12" s="152" t="s">
        <v>463</v>
      </c>
      <c r="D12" s="153" t="s">
        <v>464</v>
      </c>
      <c r="E12" s="154">
        <v>37679</v>
      </c>
      <c r="F12" s="155" t="s">
        <v>35</v>
      </c>
      <c r="G12" s="157" t="s">
        <v>96</v>
      </c>
      <c r="H12" s="68">
        <v>11.82</v>
      </c>
      <c r="I12" s="68">
        <v>12.18</v>
      </c>
      <c r="J12" s="68">
        <v>11.44</v>
      </c>
      <c r="K12" s="169">
        <f t="shared" si="0"/>
        <v>12.18</v>
      </c>
    </row>
    <row r="13" spans="1:11" ht="15" customHeight="1">
      <c r="A13" s="3">
        <v>7</v>
      </c>
      <c r="B13" s="52"/>
      <c r="C13" s="152" t="s">
        <v>161</v>
      </c>
      <c r="D13" s="153" t="s">
        <v>402</v>
      </c>
      <c r="E13" s="154" t="s">
        <v>403</v>
      </c>
      <c r="F13" s="155" t="s">
        <v>404</v>
      </c>
      <c r="G13" s="157" t="s">
        <v>508</v>
      </c>
      <c r="H13" s="68">
        <v>11.66</v>
      </c>
      <c r="I13" s="68" t="s">
        <v>518</v>
      </c>
      <c r="J13" s="129" t="s">
        <v>518</v>
      </c>
      <c r="K13" s="169">
        <f t="shared" si="0"/>
        <v>11.66</v>
      </c>
    </row>
    <row r="14" spans="1:11" ht="15" customHeight="1">
      <c r="A14" s="3">
        <v>8</v>
      </c>
      <c r="B14" s="52"/>
      <c r="C14" s="160" t="s">
        <v>62</v>
      </c>
      <c r="D14" s="161" t="s">
        <v>507</v>
      </c>
      <c r="E14" s="162">
        <v>38037</v>
      </c>
      <c r="F14" s="163" t="s">
        <v>30</v>
      </c>
      <c r="G14" s="165" t="s">
        <v>226</v>
      </c>
      <c r="H14" s="68" t="s">
        <v>518</v>
      </c>
      <c r="I14" s="68">
        <v>8.08</v>
      </c>
      <c r="J14" s="129">
        <v>9.06</v>
      </c>
      <c r="K14" s="169">
        <f t="shared" si="0"/>
        <v>9.06</v>
      </c>
    </row>
    <row r="15" spans="1:11" ht="15" customHeight="1">
      <c r="A15" s="3">
        <v>9</v>
      </c>
      <c r="B15" s="52"/>
      <c r="C15" s="160" t="s">
        <v>206</v>
      </c>
      <c r="D15" s="161" t="s">
        <v>207</v>
      </c>
      <c r="E15" s="162">
        <v>37755</v>
      </c>
      <c r="F15" s="163" t="s">
        <v>36</v>
      </c>
      <c r="G15" s="165" t="s">
        <v>295</v>
      </c>
      <c r="H15" s="68">
        <v>12.52</v>
      </c>
      <c r="I15" s="68">
        <v>13.2</v>
      </c>
      <c r="J15" s="129">
        <v>12.89</v>
      </c>
      <c r="K15" s="169">
        <f t="shared" si="0"/>
        <v>13.2</v>
      </c>
    </row>
    <row r="16" spans="1:11" ht="15" customHeight="1">
      <c r="A16" s="3">
        <v>10</v>
      </c>
      <c r="B16" s="52"/>
      <c r="C16" s="152" t="s">
        <v>65</v>
      </c>
      <c r="D16" s="153" t="s">
        <v>231</v>
      </c>
      <c r="E16" s="154">
        <v>37715</v>
      </c>
      <c r="F16" s="155" t="s">
        <v>35</v>
      </c>
      <c r="G16" s="157" t="s">
        <v>69</v>
      </c>
      <c r="H16" s="68">
        <v>15.9</v>
      </c>
      <c r="I16" s="68">
        <v>15.35</v>
      </c>
      <c r="J16" s="129">
        <v>15.89</v>
      </c>
      <c r="K16" s="169">
        <f t="shared" si="0"/>
        <v>15.9</v>
      </c>
    </row>
    <row r="17" spans="1:11" ht="15" customHeight="1">
      <c r="A17" s="3">
        <v>11</v>
      </c>
      <c r="B17" s="52"/>
      <c r="C17" s="152" t="s">
        <v>55</v>
      </c>
      <c r="D17" s="153" t="s">
        <v>56</v>
      </c>
      <c r="E17" s="154">
        <v>37871</v>
      </c>
      <c r="F17" s="155" t="s">
        <v>25</v>
      </c>
      <c r="G17" s="157" t="s">
        <v>67</v>
      </c>
      <c r="H17" s="68">
        <v>16.1</v>
      </c>
      <c r="I17" s="68">
        <v>15.77</v>
      </c>
      <c r="J17" s="68">
        <v>15.84</v>
      </c>
      <c r="K17" s="169">
        <f t="shared" si="0"/>
        <v>16.1</v>
      </c>
    </row>
    <row r="18" spans="1:11" ht="15" customHeight="1">
      <c r="A18" s="3">
        <v>12</v>
      </c>
      <c r="B18" s="52"/>
      <c r="C18" s="152" t="s">
        <v>62</v>
      </c>
      <c r="D18" s="153" t="s">
        <v>63</v>
      </c>
      <c r="E18" s="154">
        <v>37960</v>
      </c>
      <c r="F18" s="155" t="s">
        <v>26</v>
      </c>
      <c r="G18" s="157" t="s">
        <v>68</v>
      </c>
      <c r="H18" s="68">
        <v>18.15</v>
      </c>
      <c r="I18" s="68" t="s">
        <v>518</v>
      </c>
      <c r="J18" s="129">
        <v>17.78</v>
      </c>
      <c r="K18" s="169">
        <f>MAX(H18:J18)</f>
        <v>18.15</v>
      </c>
    </row>
    <row r="19" spans="1:11" ht="15" customHeight="1">
      <c r="A19" s="3">
        <v>13</v>
      </c>
      <c r="B19" s="52"/>
      <c r="C19" s="160" t="s">
        <v>64</v>
      </c>
      <c r="D19" s="161" t="s">
        <v>299</v>
      </c>
      <c r="E19" s="162">
        <v>37694</v>
      </c>
      <c r="F19" s="163" t="s">
        <v>36</v>
      </c>
      <c r="G19" s="165" t="s">
        <v>300</v>
      </c>
      <c r="H19" s="68">
        <v>11.23</v>
      </c>
      <c r="I19" s="68">
        <v>12.18</v>
      </c>
      <c r="J19" s="68">
        <v>12.31</v>
      </c>
      <c r="K19" s="169">
        <f>MAX(H19:J19)</f>
        <v>12.31</v>
      </c>
    </row>
  </sheetData>
  <sheetProtection/>
  <mergeCells count="2">
    <mergeCell ref="H4:J4"/>
    <mergeCell ref="H5:J5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2.28125" style="1" bestFit="1" customWidth="1"/>
    <col min="7" max="7" width="16.7109375" style="1" bestFit="1" customWidth="1"/>
    <col min="8" max="10" width="8.7109375" style="1" customWidth="1"/>
    <col min="11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6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6"/>
      <c r="K3" s="17"/>
      <c r="L3" s="17"/>
      <c r="M3" s="17"/>
      <c r="N3" s="17"/>
      <c r="O3" s="18"/>
      <c r="P3" s="19"/>
    </row>
    <row r="4" spans="4:16" s="21" customFormat="1" ht="15.75" thickBot="1">
      <c r="D4" s="22" t="s">
        <v>24</v>
      </c>
      <c r="E4" s="5"/>
      <c r="F4" s="6" t="s">
        <v>23</v>
      </c>
      <c r="G4" s="24"/>
      <c r="H4" s="221" t="s">
        <v>20</v>
      </c>
      <c r="I4" s="221"/>
      <c r="J4" s="221"/>
      <c r="K4" s="25"/>
      <c r="L4" s="25"/>
      <c r="M4" s="25"/>
      <c r="N4" s="25"/>
      <c r="O4" s="26"/>
      <c r="P4" s="8"/>
    </row>
    <row r="5" spans="8:10" ht="15" customHeight="1" thickBot="1">
      <c r="H5" s="250" t="s">
        <v>53</v>
      </c>
      <c r="I5" s="251"/>
      <c r="J5" s="252"/>
    </row>
    <row r="6" spans="1:11" s="2" customFormat="1" ht="15" customHeight="1" thickBot="1">
      <c r="A6" s="124" t="s">
        <v>37</v>
      </c>
      <c r="B6" s="125" t="s">
        <v>34</v>
      </c>
      <c r="C6" s="126" t="s">
        <v>2</v>
      </c>
      <c r="D6" s="127" t="s">
        <v>3</v>
      </c>
      <c r="E6" s="140" t="s">
        <v>11</v>
      </c>
      <c r="F6" s="140" t="s">
        <v>4</v>
      </c>
      <c r="G6" s="128" t="s">
        <v>40</v>
      </c>
      <c r="H6" s="140">
        <v>1</v>
      </c>
      <c r="I6" s="140">
        <v>2</v>
      </c>
      <c r="J6" s="130">
        <v>3</v>
      </c>
      <c r="K6" s="141" t="s">
        <v>9</v>
      </c>
    </row>
    <row r="7" spans="1:11" ht="15" customHeight="1">
      <c r="A7" s="3">
        <v>1</v>
      </c>
      <c r="B7" s="69"/>
      <c r="C7" s="160" t="s">
        <v>62</v>
      </c>
      <c r="D7" s="161" t="s">
        <v>507</v>
      </c>
      <c r="E7" s="162">
        <v>38037</v>
      </c>
      <c r="F7" s="163" t="s">
        <v>30</v>
      </c>
      <c r="G7" s="165" t="s">
        <v>226</v>
      </c>
      <c r="H7" s="33">
        <v>7.5</v>
      </c>
      <c r="I7" s="33">
        <v>8.32</v>
      </c>
      <c r="J7" s="33">
        <v>8.06</v>
      </c>
      <c r="K7" s="169">
        <f aca="true" t="shared" si="0" ref="K7:K17">MAX(H7:J7)</f>
        <v>8.32</v>
      </c>
    </row>
    <row r="8" spans="1:11" ht="15" customHeight="1">
      <c r="A8" s="3">
        <v>2</v>
      </c>
      <c r="B8" s="52"/>
      <c r="C8" s="152" t="s">
        <v>57</v>
      </c>
      <c r="D8" s="153" t="s">
        <v>58</v>
      </c>
      <c r="E8" s="154">
        <v>37875</v>
      </c>
      <c r="F8" s="155" t="s">
        <v>25</v>
      </c>
      <c r="G8" s="157" t="s">
        <v>67</v>
      </c>
      <c r="H8" s="68">
        <v>10.32</v>
      </c>
      <c r="I8" s="68">
        <v>11.69</v>
      </c>
      <c r="J8" s="68">
        <v>11.91</v>
      </c>
      <c r="K8" s="169">
        <f t="shared" si="0"/>
        <v>11.91</v>
      </c>
    </row>
    <row r="9" spans="1:11" ht="15" customHeight="1">
      <c r="A9" s="3">
        <v>3</v>
      </c>
      <c r="B9" s="52"/>
      <c r="C9" s="152" t="s">
        <v>210</v>
      </c>
      <c r="D9" s="153" t="s">
        <v>304</v>
      </c>
      <c r="E9" s="154" t="s">
        <v>134</v>
      </c>
      <c r="F9" s="155" t="s">
        <v>303</v>
      </c>
      <c r="G9" s="157" t="s">
        <v>312</v>
      </c>
      <c r="H9" s="68">
        <v>11.34</v>
      </c>
      <c r="I9" s="68">
        <v>10.51</v>
      </c>
      <c r="J9" s="68">
        <v>10.88</v>
      </c>
      <c r="K9" s="169">
        <f t="shared" si="0"/>
        <v>11.34</v>
      </c>
    </row>
    <row r="10" spans="1:11" ht="15" customHeight="1">
      <c r="A10" s="3">
        <v>4</v>
      </c>
      <c r="B10" s="53"/>
      <c r="C10" s="152" t="s">
        <v>161</v>
      </c>
      <c r="D10" s="153" t="s">
        <v>402</v>
      </c>
      <c r="E10" s="154" t="s">
        <v>403</v>
      </c>
      <c r="F10" s="155" t="s">
        <v>404</v>
      </c>
      <c r="G10" s="157" t="s">
        <v>508</v>
      </c>
      <c r="H10" s="68">
        <v>10.25</v>
      </c>
      <c r="I10" s="68">
        <v>10.01</v>
      </c>
      <c r="J10" s="68">
        <v>9.87</v>
      </c>
      <c r="K10" s="169">
        <f t="shared" si="0"/>
        <v>10.25</v>
      </c>
    </row>
    <row r="11" spans="1:11" ht="15" customHeight="1">
      <c r="A11" s="3">
        <v>5</v>
      </c>
      <c r="B11" s="52"/>
      <c r="C11" s="152" t="s">
        <v>492</v>
      </c>
      <c r="D11" s="153" t="s">
        <v>493</v>
      </c>
      <c r="E11" s="154" t="s">
        <v>494</v>
      </c>
      <c r="F11" s="155" t="s">
        <v>32</v>
      </c>
      <c r="G11" s="157" t="s">
        <v>495</v>
      </c>
      <c r="H11" s="68" t="s">
        <v>518</v>
      </c>
      <c r="I11" s="68">
        <v>11.67</v>
      </c>
      <c r="J11" s="129" t="s">
        <v>518</v>
      </c>
      <c r="K11" s="169">
        <f t="shared" si="0"/>
        <v>11.67</v>
      </c>
    </row>
    <row r="12" spans="1:11" ht="15" customHeight="1">
      <c r="A12" s="3">
        <v>6</v>
      </c>
      <c r="B12" s="52"/>
      <c r="C12" s="152" t="s">
        <v>324</v>
      </c>
      <c r="D12" s="153" t="s">
        <v>325</v>
      </c>
      <c r="E12" s="154">
        <v>38093</v>
      </c>
      <c r="F12" s="155" t="s">
        <v>26</v>
      </c>
      <c r="G12" s="157" t="s">
        <v>68</v>
      </c>
      <c r="H12" s="68">
        <v>11.99</v>
      </c>
      <c r="I12" s="68">
        <v>13.06</v>
      </c>
      <c r="J12" s="68">
        <v>12.14</v>
      </c>
      <c r="K12" s="169">
        <f t="shared" si="0"/>
        <v>13.06</v>
      </c>
    </row>
    <row r="13" spans="1:11" ht="15" customHeight="1">
      <c r="A13" s="3">
        <v>7</v>
      </c>
      <c r="B13" s="52"/>
      <c r="C13" s="152" t="s">
        <v>463</v>
      </c>
      <c r="D13" s="153" t="s">
        <v>464</v>
      </c>
      <c r="E13" s="154">
        <v>37679</v>
      </c>
      <c r="F13" s="155" t="s">
        <v>35</v>
      </c>
      <c r="G13" s="157" t="s">
        <v>96</v>
      </c>
      <c r="H13" s="68">
        <v>10.67</v>
      </c>
      <c r="I13" s="68">
        <v>9.73</v>
      </c>
      <c r="J13" s="129">
        <v>8.84</v>
      </c>
      <c r="K13" s="169">
        <f t="shared" si="0"/>
        <v>10.67</v>
      </c>
    </row>
    <row r="14" spans="1:11" ht="15" customHeight="1">
      <c r="A14" s="3">
        <v>8</v>
      </c>
      <c r="B14" s="52"/>
      <c r="C14" s="160" t="s">
        <v>64</v>
      </c>
      <c r="D14" s="161" t="s">
        <v>299</v>
      </c>
      <c r="E14" s="162">
        <v>37694</v>
      </c>
      <c r="F14" s="163" t="s">
        <v>36</v>
      </c>
      <c r="G14" s="165" t="s">
        <v>300</v>
      </c>
      <c r="H14" s="68">
        <v>10.9</v>
      </c>
      <c r="I14" s="68">
        <v>10.58</v>
      </c>
      <c r="J14" s="68">
        <v>11.17</v>
      </c>
      <c r="K14" s="169">
        <f t="shared" si="0"/>
        <v>11.17</v>
      </c>
    </row>
    <row r="15" spans="1:11" ht="15" customHeight="1">
      <c r="A15" s="3">
        <v>9</v>
      </c>
      <c r="B15" s="52"/>
      <c r="C15" s="160" t="s">
        <v>206</v>
      </c>
      <c r="D15" s="161" t="s">
        <v>207</v>
      </c>
      <c r="E15" s="162">
        <v>37755</v>
      </c>
      <c r="F15" s="163" t="s">
        <v>36</v>
      </c>
      <c r="G15" s="165" t="s">
        <v>295</v>
      </c>
      <c r="H15" s="68">
        <v>11.38</v>
      </c>
      <c r="I15" s="68">
        <v>11.43</v>
      </c>
      <c r="J15" s="129">
        <v>11.36</v>
      </c>
      <c r="K15" s="169">
        <f t="shared" si="0"/>
        <v>11.43</v>
      </c>
    </row>
    <row r="16" spans="1:11" ht="15" customHeight="1">
      <c r="A16" s="3">
        <v>10</v>
      </c>
      <c r="B16" s="52"/>
      <c r="C16" s="152" t="s">
        <v>324</v>
      </c>
      <c r="D16" s="153" t="s">
        <v>355</v>
      </c>
      <c r="E16" s="154">
        <v>37925</v>
      </c>
      <c r="F16" s="155" t="s">
        <v>79</v>
      </c>
      <c r="G16" s="157" t="s">
        <v>356</v>
      </c>
      <c r="H16" s="68">
        <v>12.83</v>
      </c>
      <c r="I16" s="68">
        <v>13.37</v>
      </c>
      <c r="J16" s="129" t="s">
        <v>518</v>
      </c>
      <c r="K16" s="169">
        <f t="shared" si="0"/>
        <v>13.37</v>
      </c>
    </row>
    <row r="17" spans="1:11" ht="15" customHeight="1">
      <c r="A17" s="3">
        <v>11</v>
      </c>
      <c r="B17" s="52"/>
      <c r="C17" s="152" t="s">
        <v>65</v>
      </c>
      <c r="D17" s="153" t="s">
        <v>231</v>
      </c>
      <c r="E17" s="154">
        <v>37715</v>
      </c>
      <c r="F17" s="155" t="s">
        <v>35</v>
      </c>
      <c r="G17" s="157" t="s">
        <v>69</v>
      </c>
      <c r="H17" s="68">
        <v>14.23</v>
      </c>
      <c r="I17" s="68">
        <v>14.05</v>
      </c>
      <c r="J17" s="68">
        <v>13.8</v>
      </c>
      <c r="K17" s="169">
        <f t="shared" si="0"/>
        <v>14.23</v>
      </c>
    </row>
    <row r="18" spans="1:11" ht="15" customHeight="1">
      <c r="A18" s="3">
        <v>12</v>
      </c>
      <c r="B18" s="52"/>
      <c r="C18" s="152" t="s">
        <v>55</v>
      </c>
      <c r="D18" s="153" t="s">
        <v>56</v>
      </c>
      <c r="E18" s="154">
        <v>37871</v>
      </c>
      <c r="F18" s="155" t="s">
        <v>25</v>
      </c>
      <c r="G18" s="157" t="s">
        <v>67</v>
      </c>
      <c r="H18" s="68">
        <v>14.39</v>
      </c>
      <c r="I18" s="68">
        <v>12.1</v>
      </c>
      <c r="J18" s="129" t="s">
        <v>518</v>
      </c>
      <c r="K18" s="169">
        <f>MAX(H18:J18)</f>
        <v>14.39</v>
      </c>
    </row>
    <row r="19" spans="1:11" ht="15" customHeight="1">
      <c r="A19" s="3">
        <v>13</v>
      </c>
      <c r="B19" s="52"/>
      <c r="C19" s="152" t="s">
        <v>62</v>
      </c>
      <c r="D19" s="153" t="s">
        <v>63</v>
      </c>
      <c r="E19" s="154">
        <v>37960</v>
      </c>
      <c r="F19" s="155" t="s">
        <v>26</v>
      </c>
      <c r="G19" s="157" t="s">
        <v>68</v>
      </c>
      <c r="H19" s="68">
        <v>15.18</v>
      </c>
      <c r="I19" s="68">
        <v>15.42</v>
      </c>
      <c r="J19" s="68" t="s">
        <v>518</v>
      </c>
      <c r="K19" s="169">
        <f>MAX(H19:J19)</f>
        <v>15.42</v>
      </c>
    </row>
  </sheetData>
  <sheetProtection/>
  <mergeCells count="2">
    <mergeCell ref="H4:J4"/>
    <mergeCell ref="H5:J5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6" sqref="A6"/>
    </sheetView>
  </sheetViews>
  <sheetFormatPr defaultColWidth="11.7109375" defaultRowHeight="15"/>
  <cols>
    <col min="1" max="1" width="9.140625" style="113" customWidth="1"/>
    <col min="2" max="2" width="16.7109375" style="112" customWidth="1"/>
    <col min="3" max="3" width="7.57421875" style="112" bestFit="1" customWidth="1"/>
    <col min="4" max="6" width="9.140625" style="112" customWidth="1"/>
    <col min="7" max="7" width="17.7109375" style="112" bestFit="1" customWidth="1"/>
    <col min="8" max="8" width="7.57421875" style="112" bestFit="1" customWidth="1"/>
    <col min="9" max="241" width="9.140625" style="112" customWidth="1"/>
    <col min="242" max="242" width="6.140625" style="112" customWidth="1"/>
    <col min="243" max="243" width="6.421875" style="112" customWidth="1"/>
    <col min="244" max="244" width="23.00390625" style="112" customWidth="1"/>
    <col min="245" max="246" width="12.421875" style="112" customWidth="1"/>
    <col min="247" max="16384" width="11.7109375" style="112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5:12" s="5" customFormat="1" ht="15">
      <c r="E3" s="6"/>
      <c r="F3" s="7"/>
      <c r="G3" s="7"/>
      <c r="H3" s="34"/>
      <c r="I3" s="34"/>
      <c r="J3" s="34"/>
      <c r="K3" s="10"/>
      <c r="L3" s="10"/>
    </row>
    <row r="4" spans="1:12" s="20" customFormat="1" ht="15.75" customHeight="1">
      <c r="A4" s="12"/>
      <c r="B4" s="12"/>
      <c r="C4" s="12"/>
      <c r="D4" s="12"/>
      <c r="E4" s="13"/>
      <c r="F4" s="14"/>
      <c r="G4" s="15"/>
      <c r="H4" s="15"/>
      <c r="I4" s="16"/>
      <c r="J4" s="16"/>
      <c r="K4" s="17"/>
      <c r="L4" s="17"/>
    </row>
    <row r="5" spans="1:8" ht="17.25">
      <c r="A5" s="256" t="s">
        <v>46</v>
      </c>
      <c r="B5" s="256"/>
      <c r="C5" s="256"/>
      <c r="F5" s="256" t="s">
        <v>47</v>
      </c>
      <c r="G5" s="256"/>
      <c r="H5" s="256"/>
    </row>
    <row r="6" spans="1:7" ht="17.25">
      <c r="A6" s="119"/>
      <c r="B6" s="119"/>
      <c r="C6" s="119"/>
      <c r="F6" s="114"/>
      <c r="G6" s="119"/>
    </row>
    <row r="7" spans="1:8" ht="18.75" customHeight="1">
      <c r="A7" s="116" t="s">
        <v>1</v>
      </c>
      <c r="B7" s="121" t="s">
        <v>4</v>
      </c>
      <c r="C7" s="116" t="s">
        <v>8</v>
      </c>
      <c r="F7" s="122" t="s">
        <v>1</v>
      </c>
      <c r="G7" s="121" t="s">
        <v>4</v>
      </c>
      <c r="H7" s="116" t="s">
        <v>8</v>
      </c>
    </row>
    <row r="8" spans="1:8" ht="18.75" customHeight="1">
      <c r="A8" s="115">
        <v>1</v>
      </c>
      <c r="B8" s="117" t="s">
        <v>26</v>
      </c>
      <c r="C8" s="123">
        <v>192</v>
      </c>
      <c r="F8" s="115">
        <v>1</v>
      </c>
      <c r="G8" s="117" t="s">
        <v>28</v>
      </c>
      <c r="H8" s="123">
        <v>70</v>
      </c>
    </row>
    <row r="9" spans="1:8" ht="18.75" customHeight="1">
      <c r="A9" s="115">
        <v>2</v>
      </c>
      <c r="B9" s="117" t="s">
        <v>30</v>
      </c>
      <c r="C9" s="123">
        <v>168</v>
      </c>
      <c r="F9" s="115">
        <v>2</v>
      </c>
      <c r="G9" s="117" t="s">
        <v>404</v>
      </c>
      <c r="H9" s="123">
        <v>68</v>
      </c>
    </row>
    <row r="10" spans="1:8" ht="18.75" customHeight="1">
      <c r="A10" s="115">
        <v>3</v>
      </c>
      <c r="B10" s="117" t="s">
        <v>32</v>
      </c>
      <c r="C10" s="123">
        <v>112</v>
      </c>
      <c r="F10" s="115">
        <v>3</v>
      </c>
      <c r="G10" s="117" t="s">
        <v>36</v>
      </c>
      <c r="H10" s="123">
        <v>60</v>
      </c>
    </row>
    <row r="11" spans="1:8" ht="18.75" customHeight="1">
      <c r="A11" s="115">
        <v>4</v>
      </c>
      <c r="B11" s="117" t="s">
        <v>27</v>
      </c>
      <c r="C11" s="123">
        <v>81</v>
      </c>
      <c r="F11" s="115">
        <v>4</v>
      </c>
      <c r="G11" s="118" t="s">
        <v>35</v>
      </c>
      <c r="H11" s="123">
        <v>56</v>
      </c>
    </row>
    <row r="12" spans="1:8" ht="18.75" customHeight="1">
      <c r="A12" s="115">
        <v>5</v>
      </c>
      <c r="B12" s="117" t="s">
        <v>25</v>
      </c>
      <c r="C12" s="123">
        <v>37</v>
      </c>
      <c r="F12" s="115">
        <v>5</v>
      </c>
      <c r="G12" s="117" t="s">
        <v>505</v>
      </c>
      <c r="H12" s="123">
        <v>43</v>
      </c>
    </row>
    <row r="13" spans="1:8" ht="18.75" customHeight="1">
      <c r="A13" s="115">
        <v>6</v>
      </c>
      <c r="B13" s="117" t="s">
        <v>29</v>
      </c>
      <c r="C13" s="123">
        <v>21</v>
      </c>
      <c r="F13" s="115">
        <v>6</v>
      </c>
      <c r="G13" s="117" t="s">
        <v>52</v>
      </c>
      <c r="H13" s="123">
        <v>38</v>
      </c>
    </row>
    <row r="14" spans="4:8" ht="18.75" customHeight="1">
      <c r="D14" s="120"/>
      <c r="F14" s="115">
        <v>7</v>
      </c>
      <c r="G14" s="118" t="s">
        <v>504</v>
      </c>
      <c r="H14" s="123">
        <v>31</v>
      </c>
    </row>
    <row r="15" spans="4:8" ht="18.75" customHeight="1">
      <c r="D15" s="120"/>
      <c r="F15" s="115">
        <v>8</v>
      </c>
      <c r="G15" s="117" t="s">
        <v>303</v>
      </c>
      <c r="H15" s="123">
        <v>28</v>
      </c>
    </row>
    <row r="16" spans="4:8" ht="18.75" customHeight="1">
      <c r="D16" s="120"/>
      <c r="F16" s="115">
        <v>9</v>
      </c>
      <c r="G16" s="117" t="s">
        <v>506</v>
      </c>
      <c r="H16" s="123">
        <v>16</v>
      </c>
    </row>
    <row r="17" spans="6:8" ht="18.75" customHeight="1">
      <c r="F17" s="115">
        <v>10</v>
      </c>
      <c r="G17" s="117" t="s">
        <v>31</v>
      </c>
      <c r="H17" s="123">
        <v>8</v>
      </c>
    </row>
    <row r="18" spans="6:8" ht="18.75" customHeight="1">
      <c r="F18" s="115">
        <v>11</v>
      </c>
      <c r="G18" s="117" t="s">
        <v>51</v>
      </c>
      <c r="H18" s="123">
        <v>0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2">
    <mergeCell ref="F5:H5"/>
    <mergeCell ref="A5:C5"/>
  </mergeCells>
  <printOptions horizontalCentered="1"/>
  <pageMargins left="0.32" right="0.2362204724409449" top="0.7480314960629921" bottom="0.5905511811023623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2.28125" style="1" bestFit="1" customWidth="1"/>
    <col min="7" max="7" width="21.140625" style="1" bestFit="1" customWidth="1"/>
    <col min="8" max="8" width="9.421875" style="93" bestFit="1" customWidth="1"/>
    <col min="9" max="16384" width="9.140625" style="1" customWidth="1"/>
  </cols>
  <sheetData>
    <row r="1" spans="1:13" s="5" customFormat="1" ht="15">
      <c r="A1" s="5" t="s">
        <v>41</v>
      </c>
      <c r="E1" s="6"/>
      <c r="F1" s="7"/>
      <c r="G1" s="7"/>
      <c r="H1" s="7"/>
      <c r="I1" s="7"/>
      <c r="J1" s="34"/>
      <c r="K1" s="8"/>
      <c r="L1" s="9"/>
      <c r="M1" s="9"/>
    </row>
    <row r="2" spans="1:13" s="5" customFormat="1" ht="15">
      <c r="A2" s="5" t="s">
        <v>237</v>
      </c>
      <c r="E2" s="6"/>
      <c r="F2" s="7"/>
      <c r="G2" s="7"/>
      <c r="H2" s="7"/>
      <c r="I2" s="7"/>
      <c r="J2" s="34"/>
      <c r="K2" s="8"/>
      <c r="L2" s="10"/>
      <c r="M2" s="10"/>
    </row>
    <row r="3" spans="1:12" s="20" customFormat="1" ht="12" customHeight="1">
      <c r="A3" s="12"/>
      <c r="B3" s="12"/>
      <c r="C3" s="12"/>
      <c r="D3" s="12"/>
      <c r="E3" s="13"/>
      <c r="F3" s="14"/>
      <c r="G3" s="15"/>
      <c r="H3" s="73"/>
      <c r="I3" s="17"/>
      <c r="J3" s="17"/>
      <c r="K3" s="18"/>
      <c r="L3" s="19"/>
    </row>
    <row r="4" spans="4:12" s="76" customFormat="1" ht="15">
      <c r="D4" s="5" t="s">
        <v>13</v>
      </c>
      <c r="E4" s="5"/>
      <c r="F4" s="6" t="s">
        <v>6</v>
      </c>
      <c r="G4" s="77"/>
      <c r="H4" s="34" t="s">
        <v>0</v>
      </c>
      <c r="I4" s="78"/>
      <c r="J4" s="78"/>
      <c r="K4" s="26"/>
      <c r="L4" s="8"/>
    </row>
    <row r="5" spans="3:8" s="89" customFormat="1" ht="15.75" thickBot="1">
      <c r="C5" s="90">
        <v>1</v>
      </c>
      <c r="D5" s="90" t="s">
        <v>38</v>
      </c>
      <c r="H5" s="90"/>
    </row>
    <row r="6" spans="1:8" s="2" customFormat="1" ht="15" customHeight="1">
      <c r="A6" s="213" t="s">
        <v>39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30" t="s">
        <v>9</v>
      </c>
    </row>
    <row r="7" spans="1:8" s="4" customFormat="1" ht="15" customHeight="1" thickBot="1">
      <c r="A7" s="214"/>
      <c r="B7" s="216"/>
      <c r="C7" s="212"/>
      <c r="D7" s="229"/>
      <c r="E7" s="227"/>
      <c r="F7" s="227"/>
      <c r="G7" s="220"/>
      <c r="H7" s="231"/>
    </row>
    <row r="8" spans="1:8" ht="15" customHeight="1">
      <c r="A8" s="27">
        <v>1</v>
      </c>
      <c r="B8" s="27"/>
      <c r="C8" s="160" t="s">
        <v>456</v>
      </c>
      <c r="D8" s="161" t="s">
        <v>457</v>
      </c>
      <c r="E8" s="162" t="s">
        <v>458</v>
      </c>
      <c r="F8" s="163" t="s">
        <v>30</v>
      </c>
      <c r="G8" s="165" t="s">
        <v>455</v>
      </c>
      <c r="H8" s="91">
        <v>10.86</v>
      </c>
    </row>
    <row r="9" spans="1:8" ht="15" customHeight="1">
      <c r="A9" s="27">
        <v>2</v>
      </c>
      <c r="B9" s="27"/>
      <c r="C9" s="152" t="s">
        <v>261</v>
      </c>
      <c r="D9" s="153" t="s">
        <v>262</v>
      </c>
      <c r="E9" s="154">
        <v>38128</v>
      </c>
      <c r="F9" s="155" t="s">
        <v>25</v>
      </c>
      <c r="G9" s="157" t="s">
        <v>258</v>
      </c>
      <c r="H9" s="91">
        <v>10.03</v>
      </c>
    </row>
    <row r="10" spans="1:8" ht="15" customHeight="1">
      <c r="A10" s="3">
        <v>3</v>
      </c>
      <c r="B10" s="27"/>
      <c r="C10" s="152" t="s">
        <v>244</v>
      </c>
      <c r="D10" s="153" t="s">
        <v>245</v>
      </c>
      <c r="E10" s="154">
        <v>38039</v>
      </c>
      <c r="F10" s="155" t="s">
        <v>25</v>
      </c>
      <c r="G10" s="157" t="s">
        <v>239</v>
      </c>
      <c r="H10" s="91">
        <v>9.65</v>
      </c>
    </row>
    <row r="11" spans="1:8" ht="15" customHeight="1">
      <c r="A11" s="27">
        <v>4</v>
      </c>
      <c r="B11" s="27"/>
      <c r="C11" s="160" t="s">
        <v>437</v>
      </c>
      <c r="D11" s="161" t="s">
        <v>438</v>
      </c>
      <c r="E11" s="162" t="s">
        <v>204</v>
      </c>
      <c r="F11" s="163" t="s">
        <v>30</v>
      </c>
      <c r="G11" s="165" t="s">
        <v>439</v>
      </c>
      <c r="H11" s="91">
        <v>9.79</v>
      </c>
    </row>
    <row r="12" spans="1:8" ht="15" customHeight="1">
      <c r="A12" s="3">
        <v>5</v>
      </c>
      <c r="B12" s="27"/>
      <c r="C12" s="152" t="s">
        <v>114</v>
      </c>
      <c r="D12" s="153" t="s">
        <v>265</v>
      </c>
      <c r="E12" s="154">
        <v>38054</v>
      </c>
      <c r="F12" s="155" t="s">
        <v>25</v>
      </c>
      <c r="G12" s="157" t="s">
        <v>173</v>
      </c>
      <c r="H12" s="91">
        <v>10.44</v>
      </c>
    </row>
    <row r="13" spans="1:8" ht="15" customHeight="1">
      <c r="A13" s="27">
        <v>6</v>
      </c>
      <c r="B13" s="27"/>
      <c r="C13" s="160" t="s">
        <v>425</v>
      </c>
      <c r="D13" s="161" t="s">
        <v>426</v>
      </c>
      <c r="E13" s="162" t="s">
        <v>427</v>
      </c>
      <c r="F13" s="163" t="s">
        <v>30</v>
      </c>
      <c r="G13" s="165" t="s">
        <v>101</v>
      </c>
      <c r="H13" s="91">
        <v>8.69</v>
      </c>
    </row>
    <row r="14" spans="3:8" s="89" customFormat="1" ht="15" customHeight="1" thickBot="1">
      <c r="C14" s="90">
        <v>2</v>
      </c>
      <c r="D14" s="90" t="s">
        <v>38</v>
      </c>
      <c r="H14" s="90"/>
    </row>
    <row r="15" spans="1:8" s="2" customFormat="1" ht="15" customHeight="1">
      <c r="A15" s="213" t="s">
        <v>39</v>
      </c>
      <c r="B15" s="215" t="s">
        <v>34</v>
      </c>
      <c r="C15" s="211" t="s">
        <v>2</v>
      </c>
      <c r="D15" s="228" t="s">
        <v>3</v>
      </c>
      <c r="E15" s="226" t="s">
        <v>11</v>
      </c>
      <c r="F15" s="226" t="s">
        <v>4</v>
      </c>
      <c r="G15" s="219" t="s">
        <v>40</v>
      </c>
      <c r="H15" s="230" t="s">
        <v>9</v>
      </c>
    </row>
    <row r="16" spans="1:8" s="4" customFormat="1" ht="15" customHeight="1" thickBot="1">
      <c r="A16" s="214"/>
      <c r="B16" s="216"/>
      <c r="C16" s="212"/>
      <c r="D16" s="229"/>
      <c r="E16" s="227"/>
      <c r="F16" s="227"/>
      <c r="G16" s="220"/>
      <c r="H16" s="231"/>
    </row>
    <row r="17" spans="1:8" ht="15" customHeight="1">
      <c r="A17" s="27">
        <v>1</v>
      </c>
      <c r="B17" s="27"/>
      <c r="C17" s="152" t="s">
        <v>106</v>
      </c>
      <c r="D17" s="153" t="s">
        <v>384</v>
      </c>
      <c r="E17" s="154" t="s">
        <v>385</v>
      </c>
      <c r="F17" s="155" t="s">
        <v>29</v>
      </c>
      <c r="G17" s="157" t="s">
        <v>93</v>
      </c>
      <c r="H17" s="91">
        <v>9.8</v>
      </c>
    </row>
    <row r="18" spans="1:8" ht="15" customHeight="1">
      <c r="A18" s="27">
        <v>2</v>
      </c>
      <c r="B18" s="27"/>
      <c r="C18" s="160" t="s">
        <v>110</v>
      </c>
      <c r="D18" s="161" t="s">
        <v>225</v>
      </c>
      <c r="E18" s="162" t="s">
        <v>424</v>
      </c>
      <c r="F18" s="163" t="s">
        <v>30</v>
      </c>
      <c r="G18" s="165" t="s">
        <v>101</v>
      </c>
      <c r="H18" s="91">
        <v>9.4</v>
      </c>
    </row>
    <row r="19" spans="1:8" ht="15" customHeight="1">
      <c r="A19" s="3">
        <v>3</v>
      </c>
      <c r="B19" s="27"/>
      <c r="C19" s="152" t="s">
        <v>135</v>
      </c>
      <c r="D19" s="153" t="s">
        <v>382</v>
      </c>
      <c r="E19" s="154" t="s">
        <v>383</v>
      </c>
      <c r="F19" s="155" t="s">
        <v>29</v>
      </c>
      <c r="G19" s="157" t="s">
        <v>93</v>
      </c>
      <c r="H19" s="91">
        <v>9.12</v>
      </c>
    </row>
    <row r="20" spans="1:8" ht="15" customHeight="1">
      <c r="A20" s="27">
        <v>4</v>
      </c>
      <c r="B20" s="27"/>
      <c r="C20" s="160" t="s">
        <v>195</v>
      </c>
      <c r="D20" s="161" t="s">
        <v>196</v>
      </c>
      <c r="E20" s="162" t="s">
        <v>197</v>
      </c>
      <c r="F20" s="163" t="s">
        <v>30</v>
      </c>
      <c r="G20" s="165" t="s">
        <v>155</v>
      </c>
      <c r="H20" s="91">
        <v>9.42</v>
      </c>
    </row>
    <row r="21" spans="1:8" ht="15" customHeight="1">
      <c r="A21" s="3">
        <v>5</v>
      </c>
      <c r="B21" s="27"/>
      <c r="C21" s="152" t="s">
        <v>515</v>
      </c>
      <c r="D21" s="153" t="s">
        <v>517</v>
      </c>
      <c r="E21" s="154">
        <v>37947</v>
      </c>
      <c r="F21" s="155" t="s">
        <v>32</v>
      </c>
      <c r="G21" s="157" t="s">
        <v>157</v>
      </c>
      <c r="H21" s="91">
        <v>9.56</v>
      </c>
    </row>
    <row r="22" spans="1:8" ht="15" customHeight="1">
      <c r="A22" s="27">
        <v>6</v>
      </c>
      <c r="B22" s="27"/>
      <c r="C22" s="152" t="s">
        <v>242</v>
      </c>
      <c r="D22" s="153" t="s">
        <v>243</v>
      </c>
      <c r="E22" s="154">
        <v>38015</v>
      </c>
      <c r="F22" s="155" t="s">
        <v>25</v>
      </c>
      <c r="G22" s="157" t="s">
        <v>239</v>
      </c>
      <c r="H22" s="91">
        <v>9.56</v>
      </c>
    </row>
    <row r="23" spans="3:8" s="89" customFormat="1" ht="15" customHeight="1" thickBot="1">
      <c r="C23" s="90">
        <v>3</v>
      </c>
      <c r="D23" s="90" t="s">
        <v>38</v>
      </c>
      <c r="H23" s="90"/>
    </row>
    <row r="24" spans="1:8" s="2" customFormat="1" ht="15" customHeight="1">
      <c r="A24" s="213" t="s">
        <v>39</v>
      </c>
      <c r="B24" s="215" t="s">
        <v>34</v>
      </c>
      <c r="C24" s="211" t="s">
        <v>2</v>
      </c>
      <c r="D24" s="228" t="s">
        <v>3</v>
      </c>
      <c r="E24" s="226" t="s">
        <v>11</v>
      </c>
      <c r="F24" s="226" t="s">
        <v>4</v>
      </c>
      <c r="G24" s="219" t="s">
        <v>40</v>
      </c>
      <c r="H24" s="230" t="s">
        <v>9</v>
      </c>
    </row>
    <row r="25" spans="1:8" s="4" customFormat="1" ht="15" customHeight="1" thickBot="1">
      <c r="A25" s="214"/>
      <c r="B25" s="216"/>
      <c r="C25" s="212"/>
      <c r="D25" s="229"/>
      <c r="E25" s="227"/>
      <c r="F25" s="227"/>
      <c r="G25" s="220"/>
      <c r="H25" s="231"/>
    </row>
    <row r="26" spans="1:8" ht="15" customHeight="1">
      <c r="A26" s="27">
        <v>1</v>
      </c>
      <c r="B26" s="27"/>
      <c r="C26" s="160" t="s">
        <v>81</v>
      </c>
      <c r="D26" s="161" t="s">
        <v>445</v>
      </c>
      <c r="E26" s="162" t="s">
        <v>446</v>
      </c>
      <c r="F26" s="163" t="s">
        <v>30</v>
      </c>
      <c r="G26" s="165" t="s">
        <v>226</v>
      </c>
      <c r="H26" s="91">
        <v>9.41</v>
      </c>
    </row>
    <row r="27" spans="1:8" ht="15" customHeight="1">
      <c r="A27" s="27">
        <v>2</v>
      </c>
      <c r="B27" s="27"/>
      <c r="C27" s="160" t="s">
        <v>428</v>
      </c>
      <c r="D27" s="161" t="s">
        <v>429</v>
      </c>
      <c r="E27" s="162" t="s">
        <v>430</v>
      </c>
      <c r="F27" s="163" t="s">
        <v>30</v>
      </c>
      <c r="G27" s="165" t="s">
        <v>123</v>
      </c>
      <c r="H27" s="91">
        <v>9.16</v>
      </c>
    </row>
    <row r="28" spans="1:8" ht="15" customHeight="1">
      <c r="A28" s="3">
        <v>3</v>
      </c>
      <c r="B28" s="27"/>
      <c r="C28" s="160" t="s">
        <v>452</v>
      </c>
      <c r="D28" s="161" t="s">
        <v>453</v>
      </c>
      <c r="E28" s="162" t="s">
        <v>454</v>
      </c>
      <c r="F28" s="163" t="s">
        <v>30</v>
      </c>
      <c r="G28" s="165" t="s">
        <v>455</v>
      </c>
      <c r="H28" s="91">
        <v>9.59</v>
      </c>
    </row>
    <row r="29" spans="1:8" ht="15" customHeight="1">
      <c r="A29" s="27">
        <v>4</v>
      </c>
      <c r="B29" s="27"/>
      <c r="C29" s="152" t="s">
        <v>242</v>
      </c>
      <c r="D29" s="153" t="s">
        <v>253</v>
      </c>
      <c r="E29" s="154">
        <v>37897</v>
      </c>
      <c r="F29" s="155" t="s">
        <v>25</v>
      </c>
      <c r="G29" s="157" t="s">
        <v>239</v>
      </c>
      <c r="H29" s="91">
        <v>9.44</v>
      </c>
    </row>
    <row r="30" spans="1:8" ht="15" customHeight="1">
      <c r="A30" s="3">
        <v>5</v>
      </c>
      <c r="B30" s="27"/>
      <c r="C30" s="152" t="s">
        <v>82</v>
      </c>
      <c r="D30" s="153" t="s">
        <v>241</v>
      </c>
      <c r="E30" s="154">
        <v>38086</v>
      </c>
      <c r="F30" s="155" t="s">
        <v>25</v>
      </c>
      <c r="G30" s="157" t="s">
        <v>239</v>
      </c>
      <c r="H30" s="91">
        <v>9.24</v>
      </c>
    </row>
    <row r="31" spans="1:8" ht="15" customHeight="1">
      <c r="A31" s="27">
        <v>6</v>
      </c>
      <c r="B31" s="27"/>
      <c r="C31" s="152" t="s">
        <v>283</v>
      </c>
      <c r="D31" s="153" t="s">
        <v>284</v>
      </c>
      <c r="E31" s="154" t="s">
        <v>285</v>
      </c>
      <c r="F31" s="155" t="s">
        <v>504</v>
      </c>
      <c r="G31" s="157" t="s">
        <v>151</v>
      </c>
      <c r="H31" s="91">
        <v>9.62</v>
      </c>
    </row>
    <row r="32" spans="3:8" s="89" customFormat="1" ht="15" customHeight="1" thickBot="1">
      <c r="C32" s="90">
        <v>4</v>
      </c>
      <c r="D32" s="90" t="s">
        <v>38</v>
      </c>
      <c r="H32" s="90"/>
    </row>
    <row r="33" spans="1:8" s="2" customFormat="1" ht="15" customHeight="1">
      <c r="A33" s="213" t="s">
        <v>39</v>
      </c>
      <c r="B33" s="215" t="s">
        <v>34</v>
      </c>
      <c r="C33" s="211" t="s">
        <v>2</v>
      </c>
      <c r="D33" s="228" t="s">
        <v>3</v>
      </c>
      <c r="E33" s="226" t="s">
        <v>11</v>
      </c>
      <c r="F33" s="226" t="s">
        <v>4</v>
      </c>
      <c r="G33" s="219" t="s">
        <v>40</v>
      </c>
      <c r="H33" s="230" t="s">
        <v>9</v>
      </c>
    </row>
    <row r="34" spans="1:8" s="4" customFormat="1" ht="15" customHeight="1" thickBot="1">
      <c r="A34" s="214"/>
      <c r="B34" s="216"/>
      <c r="C34" s="212"/>
      <c r="D34" s="229"/>
      <c r="E34" s="227"/>
      <c r="F34" s="227"/>
      <c r="G34" s="220"/>
      <c r="H34" s="231"/>
    </row>
    <row r="35" spans="1:8" ht="15" customHeight="1">
      <c r="A35" s="27">
        <v>1</v>
      </c>
      <c r="B35" s="52"/>
      <c r="C35" s="152" t="s">
        <v>73</v>
      </c>
      <c r="D35" s="153" t="s">
        <v>510</v>
      </c>
      <c r="E35" s="154" t="s">
        <v>511</v>
      </c>
      <c r="F35" s="155" t="s">
        <v>31</v>
      </c>
      <c r="G35" s="157" t="s">
        <v>175</v>
      </c>
      <c r="H35" s="91">
        <v>9.55</v>
      </c>
    </row>
    <row r="36" spans="1:8" ht="15" customHeight="1">
      <c r="A36" s="27">
        <v>2</v>
      </c>
      <c r="B36" s="27"/>
      <c r="C36" s="152" t="s">
        <v>246</v>
      </c>
      <c r="D36" s="153" t="s">
        <v>247</v>
      </c>
      <c r="E36" s="154">
        <v>38168</v>
      </c>
      <c r="F36" s="155" t="s">
        <v>25</v>
      </c>
      <c r="G36" s="157" t="s">
        <v>239</v>
      </c>
      <c r="H36" s="91">
        <v>9.12</v>
      </c>
    </row>
    <row r="37" spans="1:8" ht="15" customHeight="1">
      <c r="A37" s="3">
        <v>3</v>
      </c>
      <c r="B37" s="27"/>
      <c r="C37" s="152" t="s">
        <v>75</v>
      </c>
      <c r="D37" s="153" t="s">
        <v>276</v>
      </c>
      <c r="E37" s="154" t="s">
        <v>277</v>
      </c>
      <c r="F37" s="155" t="s">
        <v>504</v>
      </c>
      <c r="G37" s="157" t="s">
        <v>151</v>
      </c>
      <c r="H37" s="91">
        <v>9.3</v>
      </c>
    </row>
    <row r="38" spans="1:8" ht="15" customHeight="1">
      <c r="A38" s="27">
        <v>4</v>
      </c>
      <c r="B38" s="52"/>
      <c r="C38" s="152" t="s">
        <v>248</v>
      </c>
      <c r="D38" s="153" t="s">
        <v>249</v>
      </c>
      <c r="E38" s="154">
        <v>38674</v>
      </c>
      <c r="F38" s="155" t="s">
        <v>25</v>
      </c>
      <c r="G38" s="157" t="s">
        <v>239</v>
      </c>
      <c r="H38" s="91">
        <v>9.12</v>
      </c>
    </row>
    <row r="39" spans="1:8" ht="15" customHeight="1">
      <c r="A39" s="3">
        <v>5</v>
      </c>
      <c r="B39" s="3"/>
      <c r="C39" s="152" t="s">
        <v>308</v>
      </c>
      <c r="D39" s="153" t="s">
        <v>309</v>
      </c>
      <c r="E39" s="154" t="s">
        <v>310</v>
      </c>
      <c r="F39" s="155" t="s">
        <v>303</v>
      </c>
      <c r="G39" s="157" t="s">
        <v>311</v>
      </c>
      <c r="H39" s="91">
        <v>9.39</v>
      </c>
    </row>
    <row r="40" spans="1:8" ht="15" customHeight="1">
      <c r="A40" s="27">
        <v>6</v>
      </c>
      <c r="B40" s="27"/>
      <c r="C40" s="152" t="s">
        <v>201</v>
      </c>
      <c r="D40" s="153" t="s">
        <v>289</v>
      </c>
      <c r="E40" s="154" t="s">
        <v>290</v>
      </c>
      <c r="F40" s="155" t="s">
        <v>504</v>
      </c>
      <c r="G40" s="157" t="s">
        <v>90</v>
      </c>
      <c r="H40" s="91">
        <v>9.5</v>
      </c>
    </row>
    <row r="41" spans="1:9" s="5" customFormat="1" ht="15">
      <c r="A41" s="5" t="s">
        <v>41</v>
      </c>
      <c r="E41" s="6"/>
      <c r="F41" s="7"/>
      <c r="G41" s="7"/>
      <c r="H41" s="7"/>
      <c r="I41" s="7"/>
    </row>
    <row r="42" spans="1:9" s="5" customFormat="1" ht="15">
      <c r="A42" s="5" t="s">
        <v>237</v>
      </c>
      <c r="E42" s="6"/>
      <c r="F42" s="7"/>
      <c r="G42" s="7"/>
      <c r="H42" s="7"/>
      <c r="I42" s="7"/>
    </row>
    <row r="43" spans="1:9" s="20" customFormat="1" ht="15" customHeight="1">
      <c r="A43" s="12"/>
      <c r="B43" s="12"/>
      <c r="C43" s="12"/>
      <c r="D43" s="12"/>
      <c r="E43" s="13"/>
      <c r="F43" s="14"/>
      <c r="G43" s="15"/>
      <c r="H43" s="73"/>
      <c r="I43" s="17"/>
    </row>
    <row r="44" spans="4:9" s="76" customFormat="1" ht="15" customHeight="1">
      <c r="D44" s="5" t="s">
        <v>13</v>
      </c>
      <c r="E44" s="5"/>
      <c r="F44" s="6" t="s">
        <v>6</v>
      </c>
      <c r="G44" s="77"/>
      <c r="H44" s="34" t="s">
        <v>0</v>
      </c>
      <c r="I44" s="78"/>
    </row>
    <row r="45" spans="3:8" s="89" customFormat="1" ht="15" customHeight="1" thickBot="1">
      <c r="C45" s="90">
        <v>5</v>
      </c>
      <c r="D45" s="90" t="s">
        <v>38</v>
      </c>
      <c r="H45" s="90"/>
    </row>
    <row r="46" spans="1:8" s="2" customFormat="1" ht="15" customHeight="1">
      <c r="A46" s="213" t="s">
        <v>39</v>
      </c>
      <c r="B46" s="215" t="s">
        <v>34</v>
      </c>
      <c r="C46" s="211" t="s">
        <v>2</v>
      </c>
      <c r="D46" s="228" t="s">
        <v>3</v>
      </c>
      <c r="E46" s="226" t="s">
        <v>11</v>
      </c>
      <c r="F46" s="226" t="s">
        <v>4</v>
      </c>
      <c r="G46" s="219" t="s">
        <v>40</v>
      </c>
      <c r="H46" s="230" t="s">
        <v>9</v>
      </c>
    </row>
    <row r="47" spans="1:8" s="4" customFormat="1" ht="15" customHeight="1" thickBot="1">
      <c r="A47" s="214"/>
      <c r="B47" s="216"/>
      <c r="C47" s="212"/>
      <c r="D47" s="229"/>
      <c r="E47" s="227"/>
      <c r="F47" s="227"/>
      <c r="G47" s="220"/>
      <c r="H47" s="231"/>
    </row>
    <row r="48" spans="1:8" ht="15" customHeight="1">
      <c r="A48" s="27">
        <v>1</v>
      </c>
      <c r="B48" s="69"/>
      <c r="C48" s="152" t="s">
        <v>242</v>
      </c>
      <c r="D48" s="153" t="s">
        <v>380</v>
      </c>
      <c r="E48" s="154" t="s">
        <v>381</v>
      </c>
      <c r="F48" s="155" t="s">
        <v>29</v>
      </c>
      <c r="G48" s="157" t="s">
        <v>93</v>
      </c>
      <c r="H48" s="91">
        <v>9.21</v>
      </c>
    </row>
    <row r="49" spans="1:8" ht="15" customHeight="1">
      <c r="A49" s="27">
        <v>2</v>
      </c>
      <c r="B49" s="52"/>
      <c r="C49" s="152" t="s">
        <v>105</v>
      </c>
      <c r="D49" s="153" t="s">
        <v>468</v>
      </c>
      <c r="E49" s="154" t="s">
        <v>469</v>
      </c>
      <c r="F49" s="155" t="s">
        <v>31</v>
      </c>
      <c r="G49" s="157" t="s">
        <v>175</v>
      </c>
      <c r="H49" s="91">
        <v>9.19</v>
      </c>
    </row>
    <row r="50" spans="1:8" ht="15" customHeight="1">
      <c r="A50" s="3">
        <v>3</v>
      </c>
      <c r="B50" s="167"/>
      <c r="C50" s="152" t="s">
        <v>142</v>
      </c>
      <c r="D50" s="153" t="s">
        <v>215</v>
      </c>
      <c r="E50" s="154" t="s">
        <v>336</v>
      </c>
      <c r="F50" s="155" t="s">
        <v>26</v>
      </c>
      <c r="G50" s="157" t="s">
        <v>335</v>
      </c>
      <c r="H50" s="91">
        <v>8.85</v>
      </c>
    </row>
    <row r="51" spans="1:8" ht="15" customHeight="1">
      <c r="A51" s="27">
        <v>4</v>
      </c>
      <c r="B51" s="52"/>
      <c r="C51" s="152" t="s">
        <v>137</v>
      </c>
      <c r="D51" s="153" t="s">
        <v>499</v>
      </c>
      <c r="E51" s="154" t="s">
        <v>500</v>
      </c>
      <c r="F51" s="155" t="s">
        <v>32</v>
      </c>
      <c r="G51" s="157" t="s">
        <v>501</v>
      </c>
      <c r="H51" s="91">
        <v>8.99</v>
      </c>
    </row>
    <row r="52" spans="1:8" ht="15" customHeight="1">
      <c r="A52" s="3">
        <v>5</v>
      </c>
      <c r="B52" s="69"/>
      <c r="C52" s="152" t="s">
        <v>390</v>
      </c>
      <c r="D52" s="153" t="s">
        <v>391</v>
      </c>
      <c r="E52" s="154" t="s">
        <v>392</v>
      </c>
      <c r="F52" s="155" t="s">
        <v>404</v>
      </c>
      <c r="G52" s="157" t="s">
        <v>508</v>
      </c>
      <c r="H52" s="91">
        <v>9.03</v>
      </c>
    </row>
    <row r="53" spans="1:8" ht="15" customHeight="1">
      <c r="A53" s="27">
        <v>6</v>
      </c>
      <c r="B53" s="52"/>
      <c r="C53" s="152" t="s">
        <v>198</v>
      </c>
      <c r="D53" s="153" t="s">
        <v>281</v>
      </c>
      <c r="E53" s="154" t="s">
        <v>282</v>
      </c>
      <c r="F53" s="155" t="s">
        <v>504</v>
      </c>
      <c r="G53" s="157" t="s">
        <v>151</v>
      </c>
      <c r="H53" s="91">
        <v>9.26</v>
      </c>
    </row>
    <row r="54" spans="3:8" s="89" customFormat="1" ht="15" customHeight="1" thickBot="1">
      <c r="C54" s="90">
        <v>6</v>
      </c>
      <c r="D54" s="90" t="s">
        <v>38</v>
      </c>
      <c r="H54" s="90"/>
    </row>
    <row r="55" spans="1:8" s="2" customFormat="1" ht="15" customHeight="1">
      <c r="A55" s="213" t="s">
        <v>39</v>
      </c>
      <c r="B55" s="215" t="s">
        <v>34</v>
      </c>
      <c r="C55" s="211" t="s">
        <v>2</v>
      </c>
      <c r="D55" s="228" t="s">
        <v>3</v>
      </c>
      <c r="E55" s="226" t="s">
        <v>11</v>
      </c>
      <c r="F55" s="226" t="s">
        <v>4</v>
      </c>
      <c r="G55" s="219" t="s">
        <v>40</v>
      </c>
      <c r="H55" s="230" t="s">
        <v>9</v>
      </c>
    </row>
    <row r="56" spans="1:8" s="4" customFormat="1" ht="15" customHeight="1" thickBot="1">
      <c r="A56" s="214"/>
      <c r="B56" s="216"/>
      <c r="C56" s="212"/>
      <c r="D56" s="229"/>
      <c r="E56" s="227"/>
      <c r="F56" s="227"/>
      <c r="G56" s="220"/>
      <c r="H56" s="231"/>
    </row>
    <row r="57" spans="1:8" ht="15" customHeight="1">
      <c r="A57" s="27">
        <v>1</v>
      </c>
      <c r="B57" s="69"/>
      <c r="C57" s="152" t="s">
        <v>82</v>
      </c>
      <c r="D57" s="153" t="s">
        <v>240</v>
      </c>
      <c r="E57" s="154">
        <v>38083</v>
      </c>
      <c r="F57" s="155" t="s">
        <v>25</v>
      </c>
      <c r="G57" s="157" t="s">
        <v>239</v>
      </c>
      <c r="H57" s="91">
        <v>8.94</v>
      </c>
    </row>
    <row r="58" spans="1:8" ht="15" customHeight="1">
      <c r="A58" s="27">
        <v>2</v>
      </c>
      <c r="B58" s="52"/>
      <c r="C58" s="152" t="s">
        <v>470</v>
      </c>
      <c r="D58" s="153" t="s">
        <v>471</v>
      </c>
      <c r="E58" s="154" t="s">
        <v>385</v>
      </c>
      <c r="F58" s="155" t="s">
        <v>31</v>
      </c>
      <c r="G58" s="157" t="s">
        <v>156</v>
      </c>
      <c r="H58" s="91">
        <v>8.96</v>
      </c>
    </row>
    <row r="59" spans="1:13" ht="15" customHeight="1">
      <c r="A59" s="3">
        <v>3</v>
      </c>
      <c r="B59" s="69"/>
      <c r="C59" s="152" t="s">
        <v>370</v>
      </c>
      <c r="D59" s="153" t="s">
        <v>371</v>
      </c>
      <c r="E59" s="154">
        <v>38236</v>
      </c>
      <c r="F59" s="155" t="s">
        <v>29</v>
      </c>
      <c r="G59" s="157" t="s">
        <v>369</v>
      </c>
      <c r="H59" s="91">
        <v>8.83</v>
      </c>
      <c r="J59" s="4"/>
      <c r="K59" s="4"/>
      <c r="L59" s="4"/>
      <c r="M59" s="4"/>
    </row>
    <row r="60" spans="1:8" ht="15" customHeight="1">
      <c r="A60" s="27">
        <v>4</v>
      </c>
      <c r="B60" s="52"/>
      <c r="C60" s="160" t="s">
        <v>106</v>
      </c>
      <c r="D60" s="161" t="s">
        <v>140</v>
      </c>
      <c r="E60" s="162" t="s">
        <v>141</v>
      </c>
      <c r="F60" s="163" t="s">
        <v>30</v>
      </c>
      <c r="G60" s="165" t="s">
        <v>226</v>
      </c>
      <c r="H60" s="91">
        <v>8.73</v>
      </c>
    </row>
    <row r="61" spans="1:8" ht="15" customHeight="1">
      <c r="A61" s="3">
        <v>5</v>
      </c>
      <c r="B61" s="69"/>
      <c r="C61" s="152" t="s">
        <v>124</v>
      </c>
      <c r="D61" s="153" t="s">
        <v>125</v>
      </c>
      <c r="E61" s="154" t="s">
        <v>126</v>
      </c>
      <c r="F61" s="155" t="s">
        <v>504</v>
      </c>
      <c r="G61" s="157" t="s">
        <v>151</v>
      </c>
      <c r="H61" s="91">
        <v>8.74</v>
      </c>
    </row>
    <row r="62" spans="1:8" ht="15" customHeight="1">
      <c r="A62" s="27">
        <v>6</v>
      </c>
      <c r="B62" s="52"/>
      <c r="C62" s="152" t="s">
        <v>409</v>
      </c>
      <c r="D62" s="153" t="s">
        <v>410</v>
      </c>
      <c r="E62" s="154">
        <v>37831</v>
      </c>
      <c r="F62" s="155" t="s">
        <v>505</v>
      </c>
      <c r="G62" s="157" t="s">
        <v>154</v>
      </c>
      <c r="H62" s="91">
        <v>9.06</v>
      </c>
    </row>
    <row r="63" spans="3:13" s="89" customFormat="1" ht="15" customHeight="1" thickBot="1">
      <c r="C63" s="90">
        <v>7</v>
      </c>
      <c r="D63" s="90" t="s">
        <v>38</v>
      </c>
      <c r="H63" s="90"/>
      <c r="J63" s="1"/>
      <c r="K63" s="1"/>
      <c r="L63" s="1"/>
      <c r="M63" s="1"/>
    </row>
    <row r="64" spans="1:13" s="2" customFormat="1" ht="15" customHeight="1">
      <c r="A64" s="213" t="s">
        <v>39</v>
      </c>
      <c r="B64" s="215" t="s">
        <v>34</v>
      </c>
      <c r="C64" s="211" t="s">
        <v>2</v>
      </c>
      <c r="D64" s="228" t="s">
        <v>3</v>
      </c>
      <c r="E64" s="226" t="s">
        <v>11</v>
      </c>
      <c r="F64" s="226" t="s">
        <v>4</v>
      </c>
      <c r="G64" s="219" t="s">
        <v>40</v>
      </c>
      <c r="H64" s="230" t="s">
        <v>9</v>
      </c>
      <c r="J64" s="1"/>
      <c r="K64" s="1"/>
      <c r="L64" s="1"/>
      <c r="M64" s="1"/>
    </row>
    <row r="65" spans="1:13" s="4" customFormat="1" ht="15" customHeight="1" thickBot="1">
      <c r="A65" s="214"/>
      <c r="B65" s="216"/>
      <c r="C65" s="212"/>
      <c r="D65" s="229"/>
      <c r="E65" s="227"/>
      <c r="F65" s="227"/>
      <c r="G65" s="220"/>
      <c r="H65" s="231"/>
      <c r="J65" s="89"/>
      <c r="K65" s="89"/>
      <c r="L65" s="89"/>
      <c r="M65" s="89"/>
    </row>
    <row r="66" spans="1:8" ht="15" customHeight="1">
      <c r="A66" s="27">
        <v>1</v>
      </c>
      <c r="B66" s="168"/>
      <c r="C66" s="152" t="s">
        <v>201</v>
      </c>
      <c r="D66" s="153" t="s">
        <v>238</v>
      </c>
      <c r="E66" s="154">
        <v>38313</v>
      </c>
      <c r="F66" s="155" t="s">
        <v>25</v>
      </c>
      <c r="G66" s="157" t="s">
        <v>239</v>
      </c>
      <c r="H66" s="91">
        <v>8.82</v>
      </c>
    </row>
    <row r="67" spans="1:8" ht="15" customHeight="1">
      <c r="A67" s="27">
        <v>2</v>
      </c>
      <c r="B67" s="52"/>
      <c r="C67" s="160" t="s">
        <v>415</v>
      </c>
      <c r="D67" s="161" t="s">
        <v>138</v>
      </c>
      <c r="E67" s="162" t="s">
        <v>139</v>
      </c>
      <c r="F67" s="163" t="s">
        <v>30</v>
      </c>
      <c r="G67" s="165" t="s">
        <v>155</v>
      </c>
      <c r="H67" s="91">
        <v>8.58</v>
      </c>
    </row>
    <row r="68" spans="1:13" ht="15" customHeight="1">
      <c r="A68" s="3">
        <v>3</v>
      </c>
      <c r="B68" s="52"/>
      <c r="C68" s="152" t="s">
        <v>474</v>
      </c>
      <c r="D68" s="153" t="s">
        <v>475</v>
      </c>
      <c r="E68" s="154" t="s">
        <v>476</v>
      </c>
      <c r="F68" s="155" t="s">
        <v>32</v>
      </c>
      <c r="G68" s="157" t="s">
        <v>157</v>
      </c>
      <c r="H68" s="91">
        <v>8.67</v>
      </c>
      <c r="J68" s="4"/>
      <c r="K68" s="4"/>
      <c r="L68" s="4"/>
      <c r="M68" s="4"/>
    </row>
    <row r="69" spans="1:8" ht="15" customHeight="1">
      <c r="A69" s="27">
        <v>4</v>
      </c>
      <c r="B69" s="69"/>
      <c r="C69" s="152" t="s">
        <v>74</v>
      </c>
      <c r="D69" s="153" t="s">
        <v>490</v>
      </c>
      <c r="E69" s="154" t="s">
        <v>491</v>
      </c>
      <c r="F69" s="155" t="s">
        <v>32</v>
      </c>
      <c r="G69" s="157" t="s">
        <v>104</v>
      </c>
      <c r="H69" s="91">
        <v>8.62</v>
      </c>
    </row>
    <row r="70" spans="1:8" ht="15" customHeight="1">
      <c r="A70" s="3">
        <v>5</v>
      </c>
      <c r="B70" s="52"/>
      <c r="C70" s="152" t="s">
        <v>272</v>
      </c>
      <c r="D70" s="153" t="s">
        <v>273</v>
      </c>
      <c r="E70" s="154">
        <v>38145</v>
      </c>
      <c r="F70" s="155" t="s">
        <v>504</v>
      </c>
      <c r="G70" s="157" t="s">
        <v>151</v>
      </c>
      <c r="H70" s="91">
        <v>8.69</v>
      </c>
    </row>
    <row r="71" spans="1:13" ht="15" customHeight="1">
      <c r="A71" s="27">
        <v>6</v>
      </c>
      <c r="B71" s="69"/>
      <c r="C71" s="152" t="s">
        <v>340</v>
      </c>
      <c r="D71" s="153" t="s">
        <v>368</v>
      </c>
      <c r="E71" s="154">
        <v>38177</v>
      </c>
      <c r="F71" s="155" t="s">
        <v>29</v>
      </c>
      <c r="G71" s="157" t="s">
        <v>369</v>
      </c>
      <c r="H71" s="91">
        <v>8.82</v>
      </c>
      <c r="J71" s="2"/>
      <c r="K71" s="2"/>
      <c r="L71" s="2"/>
      <c r="M71" s="2"/>
    </row>
    <row r="72" spans="3:13" s="89" customFormat="1" ht="15" customHeight="1" thickBot="1">
      <c r="C72" s="90">
        <v>8</v>
      </c>
      <c r="D72" s="90" t="s">
        <v>38</v>
      </c>
      <c r="H72" s="90"/>
      <c r="J72" s="1"/>
      <c r="K72" s="1"/>
      <c r="L72" s="1"/>
      <c r="M72" s="1"/>
    </row>
    <row r="73" spans="1:13" s="2" customFormat="1" ht="15" customHeight="1">
      <c r="A73" s="213" t="s">
        <v>39</v>
      </c>
      <c r="B73" s="215" t="s">
        <v>34</v>
      </c>
      <c r="C73" s="211" t="s">
        <v>2</v>
      </c>
      <c r="D73" s="228" t="s">
        <v>3</v>
      </c>
      <c r="E73" s="226" t="s">
        <v>11</v>
      </c>
      <c r="F73" s="226" t="s">
        <v>4</v>
      </c>
      <c r="G73" s="219" t="s">
        <v>40</v>
      </c>
      <c r="H73" s="230" t="s">
        <v>9</v>
      </c>
      <c r="J73" s="1"/>
      <c r="K73" s="1"/>
      <c r="L73" s="1"/>
      <c r="M73" s="1"/>
    </row>
    <row r="74" spans="1:13" s="4" customFormat="1" ht="15" customHeight="1" thickBot="1">
      <c r="A74" s="214"/>
      <c r="B74" s="216"/>
      <c r="C74" s="212"/>
      <c r="D74" s="229"/>
      <c r="E74" s="227"/>
      <c r="F74" s="227"/>
      <c r="G74" s="220"/>
      <c r="H74" s="231"/>
      <c r="J74" s="89"/>
      <c r="K74" s="89"/>
      <c r="L74" s="89"/>
      <c r="M74" s="89"/>
    </row>
    <row r="75" spans="1:8" ht="15" customHeight="1">
      <c r="A75" s="27">
        <v>1</v>
      </c>
      <c r="B75" s="168"/>
      <c r="C75" s="152" t="s">
        <v>71</v>
      </c>
      <c r="D75" s="153" t="s">
        <v>364</v>
      </c>
      <c r="E75" s="154">
        <v>37789</v>
      </c>
      <c r="F75" s="158" t="s">
        <v>362</v>
      </c>
      <c r="G75" s="157" t="s">
        <v>365</v>
      </c>
      <c r="H75" s="91">
        <v>8.65</v>
      </c>
    </row>
    <row r="76" spans="1:8" ht="15" customHeight="1">
      <c r="A76" s="27">
        <v>2</v>
      </c>
      <c r="B76" s="52"/>
      <c r="C76" s="152" t="s">
        <v>496</v>
      </c>
      <c r="D76" s="153" t="s">
        <v>497</v>
      </c>
      <c r="E76" s="154" t="s">
        <v>498</v>
      </c>
      <c r="F76" s="155" t="s">
        <v>32</v>
      </c>
      <c r="G76" s="157" t="s">
        <v>103</v>
      </c>
      <c r="H76" s="91">
        <v>8.68</v>
      </c>
    </row>
    <row r="77" spans="1:13" ht="15" customHeight="1">
      <c r="A77" s="3">
        <v>3</v>
      </c>
      <c r="B77" s="52"/>
      <c r="C77" s="152" t="s">
        <v>105</v>
      </c>
      <c r="D77" s="153" t="s">
        <v>214</v>
      </c>
      <c r="E77" s="154" t="s">
        <v>316</v>
      </c>
      <c r="F77" s="155" t="s">
        <v>26</v>
      </c>
      <c r="G77" s="157" t="s">
        <v>100</v>
      </c>
      <c r="H77" s="91">
        <v>8.36</v>
      </c>
      <c r="J77" s="4"/>
      <c r="K77" s="4"/>
      <c r="L77" s="4"/>
      <c r="M77" s="4"/>
    </row>
    <row r="78" spans="1:8" ht="15" customHeight="1">
      <c r="A78" s="27">
        <v>4</v>
      </c>
      <c r="B78" s="69"/>
      <c r="C78" s="152" t="s">
        <v>147</v>
      </c>
      <c r="D78" s="153" t="s">
        <v>148</v>
      </c>
      <c r="E78" s="154" t="s">
        <v>149</v>
      </c>
      <c r="F78" s="155" t="s">
        <v>32</v>
      </c>
      <c r="G78" s="157" t="s">
        <v>158</v>
      </c>
      <c r="H78" s="91">
        <v>8.34</v>
      </c>
    </row>
    <row r="79" spans="1:8" ht="15" customHeight="1">
      <c r="A79" s="3">
        <v>5</v>
      </c>
      <c r="B79" s="52"/>
      <c r="C79" s="160" t="s">
        <v>142</v>
      </c>
      <c r="D79" s="161" t="s">
        <v>143</v>
      </c>
      <c r="E79" s="162" t="s">
        <v>144</v>
      </c>
      <c r="F79" s="163" t="s">
        <v>30</v>
      </c>
      <c r="G79" s="165" t="s">
        <v>226</v>
      </c>
      <c r="H79" s="91">
        <v>8.73</v>
      </c>
    </row>
    <row r="80" spans="1:13" ht="15" customHeight="1">
      <c r="A80" s="27">
        <v>6</v>
      </c>
      <c r="B80" s="69"/>
      <c r="C80" s="152" t="s">
        <v>130</v>
      </c>
      <c r="D80" s="153" t="s">
        <v>131</v>
      </c>
      <c r="E80" s="154" t="s">
        <v>343</v>
      </c>
      <c r="F80" s="155" t="s">
        <v>52</v>
      </c>
      <c r="G80" s="157" t="s">
        <v>152</v>
      </c>
      <c r="H80" s="91">
        <v>8.47</v>
      </c>
      <c r="J80" s="2"/>
      <c r="K80" s="2"/>
      <c r="L80" s="2"/>
      <c r="M80" s="2"/>
    </row>
    <row r="81" spans="1:13" s="5" customFormat="1" ht="15">
      <c r="A81" s="5" t="s">
        <v>41</v>
      </c>
      <c r="E81" s="6"/>
      <c r="F81" s="7"/>
      <c r="G81" s="7"/>
      <c r="H81" s="7"/>
      <c r="I81" s="7"/>
      <c r="J81" s="34"/>
      <c r="K81" s="8"/>
      <c r="L81" s="9"/>
      <c r="M81" s="9"/>
    </row>
    <row r="82" spans="1:13" s="5" customFormat="1" ht="15">
      <c r="A82" s="5" t="s">
        <v>237</v>
      </c>
      <c r="E82" s="6"/>
      <c r="F82" s="7"/>
      <c r="G82" s="7"/>
      <c r="H82" s="7"/>
      <c r="I82" s="7"/>
      <c r="J82" s="34"/>
      <c r="K82" s="8"/>
      <c r="L82" s="10"/>
      <c r="M82" s="10"/>
    </row>
    <row r="83" spans="1:12" s="20" customFormat="1" ht="15" customHeight="1">
      <c r="A83" s="12"/>
      <c r="B83" s="12"/>
      <c r="C83" s="12"/>
      <c r="D83" s="12"/>
      <c r="E83" s="13"/>
      <c r="F83" s="14"/>
      <c r="G83" s="15"/>
      <c r="H83" s="73"/>
      <c r="I83" s="17"/>
      <c r="J83" s="17"/>
      <c r="K83" s="18"/>
      <c r="L83" s="19"/>
    </row>
    <row r="84" spans="4:12" s="76" customFormat="1" ht="15" customHeight="1">
      <c r="D84" s="5" t="s">
        <v>13</v>
      </c>
      <c r="E84" s="5"/>
      <c r="F84" s="6" t="s">
        <v>6</v>
      </c>
      <c r="G84" s="77"/>
      <c r="H84" s="34" t="s">
        <v>0</v>
      </c>
      <c r="I84" s="78"/>
      <c r="J84" s="78"/>
      <c r="K84" s="26"/>
      <c r="L84" s="8"/>
    </row>
    <row r="85" spans="3:8" s="89" customFormat="1" ht="15" customHeight="1" thickBot="1">
      <c r="C85" s="90">
        <v>9</v>
      </c>
      <c r="D85" s="90" t="s">
        <v>38</v>
      </c>
      <c r="H85" s="90"/>
    </row>
    <row r="86" spans="1:8" s="2" customFormat="1" ht="15" customHeight="1">
      <c r="A86" s="213" t="s">
        <v>39</v>
      </c>
      <c r="B86" s="215" t="s">
        <v>34</v>
      </c>
      <c r="C86" s="211" t="s">
        <v>2</v>
      </c>
      <c r="D86" s="228" t="s">
        <v>3</v>
      </c>
      <c r="E86" s="226" t="s">
        <v>11</v>
      </c>
      <c r="F86" s="226" t="s">
        <v>4</v>
      </c>
      <c r="G86" s="219" t="s">
        <v>40</v>
      </c>
      <c r="H86" s="230" t="s">
        <v>9</v>
      </c>
    </row>
    <row r="87" spans="1:8" s="4" customFormat="1" ht="15" customHeight="1" thickBot="1">
      <c r="A87" s="214"/>
      <c r="B87" s="216"/>
      <c r="C87" s="212"/>
      <c r="D87" s="229"/>
      <c r="E87" s="227"/>
      <c r="F87" s="227"/>
      <c r="G87" s="220"/>
      <c r="H87" s="231"/>
    </row>
    <row r="88" spans="1:8" ht="15" customHeight="1">
      <c r="A88" s="27">
        <v>1</v>
      </c>
      <c r="B88" s="69"/>
      <c r="C88" s="152" t="s">
        <v>198</v>
      </c>
      <c r="D88" s="153" t="s">
        <v>486</v>
      </c>
      <c r="E88" s="154" t="s">
        <v>487</v>
      </c>
      <c r="F88" s="155" t="s">
        <v>32</v>
      </c>
      <c r="G88" s="157" t="s">
        <v>158</v>
      </c>
      <c r="H88" s="91">
        <v>8.48</v>
      </c>
    </row>
    <row r="89" spans="1:8" ht="15" customHeight="1">
      <c r="A89" s="27">
        <v>2</v>
      </c>
      <c r="B89" s="52"/>
      <c r="C89" s="152" t="s">
        <v>127</v>
      </c>
      <c r="D89" s="153" t="s">
        <v>128</v>
      </c>
      <c r="E89" s="154">
        <v>37910</v>
      </c>
      <c r="F89" s="155" t="s">
        <v>26</v>
      </c>
      <c r="G89" s="157" t="s">
        <v>100</v>
      </c>
      <c r="H89" s="91">
        <v>8.23</v>
      </c>
    </row>
    <row r="90" spans="1:8" ht="15" customHeight="1">
      <c r="A90" s="3">
        <v>3</v>
      </c>
      <c r="B90" s="167"/>
      <c r="C90" s="152" t="s">
        <v>407</v>
      </c>
      <c r="D90" s="153" t="s">
        <v>408</v>
      </c>
      <c r="E90" s="154">
        <v>37838</v>
      </c>
      <c r="F90" s="155" t="s">
        <v>505</v>
      </c>
      <c r="G90" s="157" t="s">
        <v>154</v>
      </c>
      <c r="H90" s="91">
        <v>8.29</v>
      </c>
    </row>
    <row r="91" spans="1:8" ht="15" customHeight="1">
      <c r="A91" s="27">
        <v>4</v>
      </c>
      <c r="B91" s="52"/>
      <c r="C91" s="152" t="s">
        <v>358</v>
      </c>
      <c r="D91" s="153" t="s">
        <v>388</v>
      </c>
      <c r="E91" s="154" t="s">
        <v>389</v>
      </c>
      <c r="F91" s="155" t="s">
        <v>404</v>
      </c>
      <c r="G91" s="157" t="s">
        <v>508</v>
      </c>
      <c r="H91" s="91">
        <v>8.42</v>
      </c>
    </row>
    <row r="92" spans="1:8" ht="15" customHeight="1">
      <c r="A92" s="3">
        <v>5</v>
      </c>
      <c r="B92" s="69"/>
      <c r="C92" s="152" t="s">
        <v>358</v>
      </c>
      <c r="D92" s="153" t="s">
        <v>359</v>
      </c>
      <c r="E92" s="154" t="s">
        <v>360</v>
      </c>
      <c r="F92" s="155" t="s">
        <v>51</v>
      </c>
      <c r="G92" s="157" t="s">
        <v>205</v>
      </c>
      <c r="H92" s="91">
        <v>8.11</v>
      </c>
    </row>
    <row r="93" spans="1:8" ht="15" customHeight="1">
      <c r="A93" s="27">
        <v>6</v>
      </c>
      <c r="B93" s="52"/>
      <c r="C93" s="152" t="s">
        <v>132</v>
      </c>
      <c r="D93" s="153" t="s">
        <v>133</v>
      </c>
      <c r="E93" s="154">
        <v>37866</v>
      </c>
      <c r="F93" s="155" t="s">
        <v>79</v>
      </c>
      <c r="G93" s="157" t="s">
        <v>92</v>
      </c>
      <c r="H93" s="91">
        <v>8.38</v>
      </c>
    </row>
  </sheetData>
  <sheetProtection/>
  <mergeCells count="72">
    <mergeCell ref="H86:H87"/>
    <mergeCell ref="A73:A74"/>
    <mergeCell ref="B73:B74"/>
    <mergeCell ref="C73:C74"/>
    <mergeCell ref="D73:D74"/>
    <mergeCell ref="E73:E74"/>
    <mergeCell ref="F73:F74"/>
    <mergeCell ref="G73:G74"/>
    <mergeCell ref="H73:H74"/>
    <mergeCell ref="A86:A87"/>
    <mergeCell ref="B86:B87"/>
    <mergeCell ref="C86:C87"/>
    <mergeCell ref="D86:D87"/>
    <mergeCell ref="E86:E87"/>
    <mergeCell ref="F86:F87"/>
    <mergeCell ref="G86:G87"/>
    <mergeCell ref="A6:A7"/>
    <mergeCell ref="B6:B7"/>
    <mergeCell ref="C6:C7"/>
    <mergeCell ref="D6:D7"/>
    <mergeCell ref="E6:E7"/>
    <mergeCell ref="A15:A16"/>
    <mergeCell ref="B15:B16"/>
    <mergeCell ref="C15:C16"/>
    <mergeCell ref="D15:D16"/>
    <mergeCell ref="E15:E16"/>
    <mergeCell ref="G15:G16"/>
    <mergeCell ref="H33:H34"/>
    <mergeCell ref="H6:H7"/>
    <mergeCell ref="H15:H16"/>
    <mergeCell ref="H24:H25"/>
    <mergeCell ref="F6:F7"/>
    <mergeCell ref="G6:G7"/>
    <mergeCell ref="G24:G25"/>
    <mergeCell ref="F33:F34"/>
    <mergeCell ref="G33:G34"/>
    <mergeCell ref="F15:F16"/>
    <mergeCell ref="A24:A25"/>
    <mergeCell ref="B24:B25"/>
    <mergeCell ref="C24:C25"/>
    <mergeCell ref="D24:D25"/>
    <mergeCell ref="E24:E25"/>
    <mergeCell ref="F24:F25"/>
    <mergeCell ref="A33:A34"/>
    <mergeCell ref="B33:B34"/>
    <mergeCell ref="C33:C34"/>
    <mergeCell ref="D33:D34"/>
    <mergeCell ref="E33:E34"/>
    <mergeCell ref="A46:A47"/>
    <mergeCell ref="B46:B47"/>
    <mergeCell ref="C46:C47"/>
    <mergeCell ref="D46:D47"/>
    <mergeCell ref="E46:E47"/>
    <mergeCell ref="F46:F47"/>
    <mergeCell ref="G46:G47"/>
    <mergeCell ref="H46:H47"/>
    <mergeCell ref="A55:A56"/>
    <mergeCell ref="B55:B56"/>
    <mergeCell ref="C55:C56"/>
    <mergeCell ref="D55:D56"/>
    <mergeCell ref="E55:E56"/>
    <mergeCell ref="F55:F56"/>
    <mergeCell ref="G55:G56"/>
    <mergeCell ref="H55:H56"/>
    <mergeCell ref="G64:G65"/>
    <mergeCell ref="H64:H65"/>
    <mergeCell ref="A64:A65"/>
    <mergeCell ref="B64:B65"/>
    <mergeCell ref="C64:C65"/>
    <mergeCell ref="D64:D65"/>
    <mergeCell ref="E64:E65"/>
    <mergeCell ref="F64:F65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2.28125" style="1" bestFit="1" customWidth="1"/>
    <col min="7" max="7" width="21.140625" style="1" hidden="1" customWidth="1"/>
    <col min="8" max="8" width="9.421875" style="93" bestFit="1" customWidth="1"/>
    <col min="9" max="16384" width="9.140625" style="1" customWidth="1"/>
  </cols>
  <sheetData>
    <row r="1" spans="1:8" s="5" customFormat="1" ht="15">
      <c r="A1" s="5" t="s">
        <v>41</v>
      </c>
      <c r="E1" s="6"/>
      <c r="F1" s="7"/>
      <c r="G1" s="7"/>
      <c r="H1" s="7"/>
    </row>
    <row r="2" spans="1:8" s="5" customFormat="1" ht="15">
      <c r="A2" s="5" t="s">
        <v>237</v>
      </c>
      <c r="E2" s="6"/>
      <c r="F2" s="7"/>
      <c r="G2" s="7"/>
      <c r="H2" s="7"/>
    </row>
    <row r="3" spans="1:8" s="20" customFormat="1" ht="12" customHeight="1">
      <c r="A3" s="12"/>
      <c r="B3" s="12"/>
      <c r="C3" s="12"/>
      <c r="D3" s="12"/>
      <c r="E3" s="13"/>
      <c r="F3" s="14"/>
      <c r="G3" s="15"/>
      <c r="H3" s="73"/>
    </row>
    <row r="4" spans="4:8" s="76" customFormat="1" ht="15">
      <c r="D4" s="5" t="s">
        <v>17</v>
      </c>
      <c r="E4" s="5"/>
      <c r="F4" s="6" t="s">
        <v>7</v>
      </c>
      <c r="G4" s="77"/>
      <c r="H4" s="34" t="s">
        <v>0</v>
      </c>
    </row>
    <row r="5" spans="3:8" s="89" customFormat="1" ht="15.75" thickBot="1">
      <c r="C5" s="90">
        <v>1</v>
      </c>
      <c r="D5" s="90" t="s">
        <v>38</v>
      </c>
      <c r="H5" s="90"/>
    </row>
    <row r="6" spans="1:8" s="2" customFormat="1" ht="15" customHeight="1">
      <c r="A6" s="234" t="s">
        <v>39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30" t="s">
        <v>9</v>
      </c>
    </row>
    <row r="7" spans="1:8" s="4" customFormat="1" ht="15" customHeight="1" thickBot="1">
      <c r="A7" s="235"/>
      <c r="B7" s="216"/>
      <c r="C7" s="212"/>
      <c r="D7" s="229"/>
      <c r="E7" s="227"/>
      <c r="F7" s="227"/>
      <c r="G7" s="220"/>
      <c r="H7" s="231"/>
    </row>
    <row r="8" spans="1:8" ht="15" customHeight="1">
      <c r="A8" s="27">
        <v>1</v>
      </c>
      <c r="B8" s="52"/>
      <c r="C8" s="152" t="s">
        <v>242</v>
      </c>
      <c r="D8" s="153" t="s">
        <v>253</v>
      </c>
      <c r="E8" s="154">
        <v>37897</v>
      </c>
      <c r="F8" s="155" t="s">
        <v>25</v>
      </c>
      <c r="G8" s="51"/>
      <c r="H8" s="92">
        <v>32.63</v>
      </c>
    </row>
    <row r="9" spans="1:8" ht="15" customHeight="1">
      <c r="A9" s="27">
        <v>2</v>
      </c>
      <c r="B9" s="52"/>
      <c r="C9" s="152" t="s">
        <v>248</v>
      </c>
      <c r="D9" s="153" t="s">
        <v>249</v>
      </c>
      <c r="E9" s="154">
        <v>38674</v>
      </c>
      <c r="F9" s="155" t="s">
        <v>25</v>
      </c>
      <c r="G9" s="50"/>
      <c r="H9" s="92">
        <v>31.35</v>
      </c>
    </row>
    <row r="10" spans="1:8" ht="15" customHeight="1">
      <c r="A10" s="27">
        <v>3</v>
      </c>
      <c r="B10" s="52"/>
      <c r="C10" s="152" t="s">
        <v>246</v>
      </c>
      <c r="D10" s="153" t="s">
        <v>247</v>
      </c>
      <c r="E10" s="154">
        <v>38168</v>
      </c>
      <c r="F10" s="155" t="s">
        <v>25</v>
      </c>
      <c r="G10" s="50"/>
      <c r="H10" s="92">
        <v>30.65</v>
      </c>
    </row>
    <row r="11" spans="1:8" ht="15" customHeight="1">
      <c r="A11" s="27">
        <v>4</v>
      </c>
      <c r="B11" s="52"/>
      <c r="C11" s="152" t="s">
        <v>390</v>
      </c>
      <c r="D11" s="153" t="s">
        <v>391</v>
      </c>
      <c r="E11" s="154" t="s">
        <v>392</v>
      </c>
      <c r="F11" s="155" t="s">
        <v>404</v>
      </c>
      <c r="G11" s="50"/>
      <c r="H11" s="92">
        <v>31.77</v>
      </c>
    </row>
    <row r="12" spans="3:8" s="89" customFormat="1" ht="15">
      <c r="C12" s="90">
        <v>2</v>
      </c>
      <c r="D12" s="90" t="s">
        <v>38</v>
      </c>
      <c r="H12" s="90"/>
    </row>
    <row r="13" spans="1:8" ht="15" customHeight="1">
      <c r="A13" s="27">
        <v>1</v>
      </c>
      <c r="B13" s="52"/>
      <c r="C13" s="152" t="s">
        <v>308</v>
      </c>
      <c r="D13" s="153" t="s">
        <v>309</v>
      </c>
      <c r="E13" s="154" t="s">
        <v>310</v>
      </c>
      <c r="F13" s="155" t="s">
        <v>303</v>
      </c>
      <c r="G13" s="51"/>
      <c r="H13" s="92">
        <v>33.41</v>
      </c>
    </row>
    <row r="14" spans="1:8" ht="15" customHeight="1">
      <c r="A14" s="27">
        <v>2</v>
      </c>
      <c r="B14" s="52"/>
      <c r="C14" s="152" t="s">
        <v>105</v>
      </c>
      <c r="D14" s="153" t="s">
        <v>468</v>
      </c>
      <c r="E14" s="154" t="s">
        <v>469</v>
      </c>
      <c r="F14" s="155" t="s">
        <v>31</v>
      </c>
      <c r="G14" s="50"/>
      <c r="H14" s="92">
        <v>34.32</v>
      </c>
    </row>
    <row r="15" spans="1:8" ht="15" customHeight="1">
      <c r="A15" s="27">
        <v>3</v>
      </c>
      <c r="B15" s="52"/>
      <c r="C15" s="152" t="s">
        <v>409</v>
      </c>
      <c r="D15" s="153" t="s">
        <v>410</v>
      </c>
      <c r="E15" s="154">
        <v>37831</v>
      </c>
      <c r="F15" s="155" t="s">
        <v>505</v>
      </c>
      <c r="G15" s="50"/>
      <c r="H15" s="92">
        <v>32.78</v>
      </c>
    </row>
    <row r="16" spans="1:8" ht="15" customHeight="1">
      <c r="A16" s="27">
        <v>4</v>
      </c>
      <c r="B16" s="52"/>
      <c r="C16" s="152" t="s">
        <v>137</v>
      </c>
      <c r="D16" s="153" t="s">
        <v>499</v>
      </c>
      <c r="E16" s="154" t="s">
        <v>500</v>
      </c>
      <c r="F16" s="155" t="s">
        <v>32</v>
      </c>
      <c r="G16" s="50"/>
      <c r="H16" s="92">
        <v>30.39</v>
      </c>
    </row>
    <row r="17" spans="3:8" s="89" customFormat="1" ht="15">
      <c r="C17" s="90">
        <v>3</v>
      </c>
      <c r="D17" s="90" t="s">
        <v>38</v>
      </c>
      <c r="H17" s="90"/>
    </row>
    <row r="18" spans="1:8" ht="15" customHeight="1">
      <c r="A18" s="27">
        <v>1</v>
      </c>
      <c r="B18" s="52"/>
      <c r="C18" s="160" t="s">
        <v>425</v>
      </c>
      <c r="D18" s="161" t="s">
        <v>426</v>
      </c>
      <c r="E18" s="162" t="s">
        <v>427</v>
      </c>
      <c r="F18" s="163" t="s">
        <v>30</v>
      </c>
      <c r="G18" s="51"/>
      <c r="H18" s="92" t="s">
        <v>521</v>
      </c>
    </row>
    <row r="19" spans="1:8" ht="15" customHeight="1">
      <c r="A19" s="27">
        <v>2</v>
      </c>
      <c r="B19" s="52"/>
      <c r="C19" s="160" t="s">
        <v>452</v>
      </c>
      <c r="D19" s="161" t="s">
        <v>453</v>
      </c>
      <c r="E19" s="162" t="s">
        <v>454</v>
      </c>
      <c r="F19" s="163" t="s">
        <v>30</v>
      </c>
      <c r="G19" s="50"/>
      <c r="H19" s="92">
        <v>33.19</v>
      </c>
    </row>
    <row r="20" spans="1:8" ht="15" customHeight="1">
      <c r="A20" s="27">
        <v>3</v>
      </c>
      <c r="B20" s="52"/>
      <c r="C20" s="152" t="s">
        <v>470</v>
      </c>
      <c r="D20" s="153" t="s">
        <v>471</v>
      </c>
      <c r="E20" s="154" t="s">
        <v>385</v>
      </c>
      <c r="F20" s="155" t="s">
        <v>31</v>
      </c>
      <c r="G20" s="50"/>
      <c r="H20" s="92">
        <v>31.29</v>
      </c>
    </row>
    <row r="21" spans="1:8" ht="15" customHeight="1">
      <c r="A21" s="27">
        <v>4</v>
      </c>
      <c r="B21" s="52"/>
      <c r="C21" s="152" t="s">
        <v>82</v>
      </c>
      <c r="D21" s="153" t="s">
        <v>240</v>
      </c>
      <c r="E21" s="154">
        <v>38083</v>
      </c>
      <c r="F21" s="155" t="s">
        <v>25</v>
      </c>
      <c r="G21" s="50"/>
      <c r="H21" s="92">
        <v>31.56</v>
      </c>
    </row>
    <row r="22" spans="1:8" ht="15" customHeight="1">
      <c r="A22" s="89"/>
      <c r="B22" s="89"/>
      <c r="C22" s="90">
        <v>4</v>
      </c>
      <c r="D22" s="90" t="s">
        <v>38</v>
      </c>
      <c r="E22" s="89"/>
      <c r="F22" s="89"/>
      <c r="G22" s="89"/>
      <c r="H22" s="90"/>
    </row>
    <row r="23" spans="1:8" ht="15" customHeight="1">
      <c r="A23" s="27">
        <v>1</v>
      </c>
      <c r="B23" s="52"/>
      <c r="C23" s="160" t="s">
        <v>456</v>
      </c>
      <c r="D23" s="161" t="s">
        <v>457</v>
      </c>
      <c r="E23" s="162" t="s">
        <v>458</v>
      </c>
      <c r="F23" s="163" t="s">
        <v>30</v>
      </c>
      <c r="G23" s="50"/>
      <c r="H23" s="92">
        <v>39.07</v>
      </c>
    </row>
    <row r="24" spans="1:8" ht="15" customHeight="1">
      <c r="A24" s="27">
        <v>2</v>
      </c>
      <c r="B24" s="52"/>
      <c r="C24" s="152" t="s">
        <v>73</v>
      </c>
      <c r="D24" s="153" t="s">
        <v>510</v>
      </c>
      <c r="E24" s="154" t="s">
        <v>511</v>
      </c>
      <c r="F24" s="155" t="s">
        <v>31</v>
      </c>
      <c r="G24" s="50"/>
      <c r="H24" s="92">
        <v>34.28</v>
      </c>
    </row>
    <row r="25" spans="1:8" ht="15" customHeight="1">
      <c r="A25" s="27">
        <v>3</v>
      </c>
      <c r="B25" s="52"/>
      <c r="C25" s="152" t="s">
        <v>142</v>
      </c>
      <c r="D25" s="153" t="s">
        <v>215</v>
      </c>
      <c r="E25" s="154" t="s">
        <v>336</v>
      </c>
      <c r="F25" s="155" t="s">
        <v>26</v>
      </c>
      <c r="G25" s="50"/>
      <c r="H25" s="92">
        <v>28.34</v>
      </c>
    </row>
    <row r="26" spans="1:8" ht="15" customHeight="1">
      <c r="A26" s="27">
        <v>4</v>
      </c>
      <c r="B26" s="52"/>
      <c r="C26" s="152" t="s">
        <v>370</v>
      </c>
      <c r="D26" s="153" t="s">
        <v>371</v>
      </c>
      <c r="E26" s="154">
        <v>38236</v>
      </c>
      <c r="F26" s="155" t="s">
        <v>29</v>
      </c>
      <c r="G26" s="50"/>
      <c r="H26" s="92">
        <v>29.98</v>
      </c>
    </row>
    <row r="27" spans="3:8" s="89" customFormat="1" ht="15" customHeight="1">
      <c r="C27" s="90">
        <v>5</v>
      </c>
      <c r="D27" s="90" t="s">
        <v>38</v>
      </c>
      <c r="H27" s="90"/>
    </row>
    <row r="28" spans="1:8" ht="15" customHeight="1">
      <c r="A28" s="27">
        <v>1</v>
      </c>
      <c r="B28" s="52"/>
      <c r="C28" s="152" t="s">
        <v>114</v>
      </c>
      <c r="D28" s="153" t="s">
        <v>265</v>
      </c>
      <c r="E28" s="154">
        <v>38054</v>
      </c>
      <c r="F28" s="155" t="s">
        <v>25</v>
      </c>
      <c r="G28" s="50"/>
      <c r="H28" s="92">
        <v>36.74</v>
      </c>
    </row>
    <row r="29" spans="1:8" ht="15" customHeight="1">
      <c r="A29" s="27">
        <v>2</v>
      </c>
      <c r="B29" s="52"/>
      <c r="C29" s="152" t="s">
        <v>201</v>
      </c>
      <c r="D29" s="153" t="s">
        <v>289</v>
      </c>
      <c r="E29" s="154" t="s">
        <v>290</v>
      </c>
      <c r="F29" s="155" t="s">
        <v>504</v>
      </c>
      <c r="G29" s="50"/>
      <c r="H29" s="92">
        <v>32.54</v>
      </c>
    </row>
    <row r="30" spans="1:8" ht="15" customHeight="1">
      <c r="A30" s="27">
        <v>3</v>
      </c>
      <c r="B30" s="52"/>
      <c r="C30" s="152" t="s">
        <v>340</v>
      </c>
      <c r="D30" s="153" t="s">
        <v>368</v>
      </c>
      <c r="E30" s="154">
        <v>38177</v>
      </c>
      <c r="F30" s="155" t="s">
        <v>29</v>
      </c>
      <c r="G30" s="50"/>
      <c r="H30" s="92">
        <v>29.62</v>
      </c>
    </row>
    <row r="31" spans="1:8" ht="15" customHeight="1">
      <c r="A31" s="27">
        <v>4</v>
      </c>
      <c r="B31" s="52"/>
      <c r="C31" s="152" t="s">
        <v>201</v>
      </c>
      <c r="D31" s="153" t="s">
        <v>238</v>
      </c>
      <c r="E31" s="154">
        <v>38313</v>
      </c>
      <c r="F31" s="155" t="s">
        <v>25</v>
      </c>
      <c r="G31" s="50"/>
      <c r="H31" s="92">
        <v>30.27</v>
      </c>
    </row>
    <row r="32" spans="3:8" s="89" customFormat="1" ht="15" customHeight="1">
      <c r="C32" s="90">
        <v>6</v>
      </c>
      <c r="D32" s="90" t="s">
        <v>38</v>
      </c>
      <c r="H32" s="90"/>
    </row>
    <row r="33" spans="1:8" ht="15" customHeight="1">
      <c r="A33" s="27">
        <v>1</v>
      </c>
      <c r="B33" s="52"/>
      <c r="C33" s="152" t="s">
        <v>261</v>
      </c>
      <c r="D33" s="153" t="s">
        <v>262</v>
      </c>
      <c r="E33" s="154">
        <v>38128</v>
      </c>
      <c r="F33" s="155" t="s">
        <v>25</v>
      </c>
      <c r="G33" s="50"/>
      <c r="H33" s="92">
        <v>35.23</v>
      </c>
    </row>
    <row r="34" spans="1:8" ht="15" customHeight="1">
      <c r="A34" s="27">
        <v>2</v>
      </c>
      <c r="B34" s="52"/>
      <c r="C34" s="160" t="s">
        <v>195</v>
      </c>
      <c r="D34" s="161" t="s">
        <v>196</v>
      </c>
      <c r="E34" s="162" t="s">
        <v>197</v>
      </c>
      <c r="F34" s="163" t="s">
        <v>30</v>
      </c>
      <c r="G34" s="50"/>
      <c r="H34" s="92">
        <v>31.06</v>
      </c>
    </row>
    <row r="35" spans="1:8" ht="15" customHeight="1">
      <c r="A35" s="27">
        <v>3</v>
      </c>
      <c r="B35" s="52"/>
      <c r="C35" s="152" t="s">
        <v>124</v>
      </c>
      <c r="D35" s="153" t="s">
        <v>125</v>
      </c>
      <c r="E35" s="154" t="s">
        <v>126</v>
      </c>
      <c r="F35" s="155" t="s">
        <v>504</v>
      </c>
      <c r="G35" s="51"/>
      <c r="H35" s="92">
        <v>30.08</v>
      </c>
    </row>
    <row r="36" spans="1:8" ht="15" customHeight="1">
      <c r="A36" s="27">
        <v>4</v>
      </c>
      <c r="B36" s="52"/>
      <c r="C36" s="160" t="s">
        <v>106</v>
      </c>
      <c r="D36" s="161" t="s">
        <v>140</v>
      </c>
      <c r="E36" s="162" t="s">
        <v>141</v>
      </c>
      <c r="F36" s="163" t="s">
        <v>30</v>
      </c>
      <c r="G36" s="50"/>
      <c r="H36" s="92">
        <v>29.92</v>
      </c>
    </row>
    <row r="37" spans="3:8" s="89" customFormat="1" ht="15" customHeight="1">
      <c r="C37" s="90">
        <v>7</v>
      </c>
      <c r="D37" s="90" t="s">
        <v>38</v>
      </c>
      <c r="H37" s="90"/>
    </row>
    <row r="38" spans="1:8" ht="15" customHeight="1">
      <c r="A38" s="27">
        <v>1</v>
      </c>
      <c r="B38" s="52"/>
      <c r="C38" s="160" t="s">
        <v>437</v>
      </c>
      <c r="D38" s="161" t="s">
        <v>438</v>
      </c>
      <c r="E38" s="162" t="s">
        <v>204</v>
      </c>
      <c r="F38" s="163" t="s">
        <v>30</v>
      </c>
      <c r="G38" s="50"/>
      <c r="H38" s="92">
        <v>33.5</v>
      </c>
    </row>
    <row r="39" spans="1:8" ht="15" customHeight="1">
      <c r="A39" s="27">
        <v>2</v>
      </c>
      <c r="B39" s="52"/>
      <c r="C39" s="160" t="s">
        <v>110</v>
      </c>
      <c r="D39" s="161" t="s">
        <v>225</v>
      </c>
      <c r="E39" s="162" t="s">
        <v>424</v>
      </c>
      <c r="F39" s="163" t="s">
        <v>30</v>
      </c>
      <c r="G39" s="50"/>
      <c r="H39" s="92">
        <v>32.7</v>
      </c>
    </row>
    <row r="40" spans="1:8" ht="15" customHeight="1">
      <c r="A40" s="27">
        <v>3</v>
      </c>
      <c r="B40" s="52"/>
      <c r="C40" s="160" t="s">
        <v>142</v>
      </c>
      <c r="D40" s="161" t="s">
        <v>143</v>
      </c>
      <c r="E40" s="162" t="s">
        <v>144</v>
      </c>
      <c r="F40" s="163" t="s">
        <v>30</v>
      </c>
      <c r="G40" s="51"/>
      <c r="H40" s="92">
        <v>29.42</v>
      </c>
    </row>
    <row r="41" spans="1:8" ht="15" customHeight="1">
      <c r="A41" s="27">
        <v>4</v>
      </c>
      <c r="B41" s="52"/>
      <c r="C41" s="152" t="s">
        <v>272</v>
      </c>
      <c r="D41" s="153" t="s">
        <v>273</v>
      </c>
      <c r="E41" s="154">
        <v>38145</v>
      </c>
      <c r="F41" s="155" t="s">
        <v>504</v>
      </c>
      <c r="G41" s="50"/>
      <c r="H41" s="92">
        <v>28.61</v>
      </c>
    </row>
    <row r="42" spans="3:8" s="89" customFormat="1" ht="15" customHeight="1">
      <c r="C42" s="90">
        <v>8</v>
      </c>
      <c r="D42" s="90" t="s">
        <v>38</v>
      </c>
      <c r="H42" s="90"/>
    </row>
    <row r="43" spans="1:8" ht="15" customHeight="1">
      <c r="A43" s="27">
        <v>1</v>
      </c>
      <c r="B43" s="52"/>
      <c r="C43" s="152" t="s">
        <v>106</v>
      </c>
      <c r="D43" s="153" t="s">
        <v>384</v>
      </c>
      <c r="E43" s="154" t="s">
        <v>385</v>
      </c>
      <c r="F43" s="155" t="s">
        <v>29</v>
      </c>
      <c r="G43" s="50"/>
      <c r="H43" s="92">
        <v>34.36</v>
      </c>
    </row>
    <row r="44" spans="1:8" ht="15" customHeight="1">
      <c r="A44" s="27">
        <v>2</v>
      </c>
      <c r="B44" s="52"/>
      <c r="C44" s="160" t="s">
        <v>81</v>
      </c>
      <c r="D44" s="161" t="s">
        <v>445</v>
      </c>
      <c r="E44" s="162" t="s">
        <v>446</v>
      </c>
      <c r="F44" s="163" t="s">
        <v>30</v>
      </c>
      <c r="G44" s="51"/>
      <c r="H44" s="92">
        <v>32.78</v>
      </c>
    </row>
    <row r="45" spans="1:8" ht="15" customHeight="1">
      <c r="A45" s="27">
        <v>3</v>
      </c>
      <c r="B45" s="52"/>
      <c r="C45" s="152" t="s">
        <v>496</v>
      </c>
      <c r="D45" s="153" t="s">
        <v>497</v>
      </c>
      <c r="E45" s="154" t="s">
        <v>498</v>
      </c>
      <c r="F45" s="155" t="s">
        <v>32</v>
      </c>
      <c r="G45" s="50"/>
      <c r="H45" s="92">
        <v>29.26</v>
      </c>
    </row>
    <row r="46" spans="1:8" ht="15" customHeight="1">
      <c r="A46" s="27">
        <v>4</v>
      </c>
      <c r="B46" s="52"/>
      <c r="C46" s="152" t="s">
        <v>474</v>
      </c>
      <c r="D46" s="153" t="s">
        <v>475</v>
      </c>
      <c r="E46" s="154" t="s">
        <v>476</v>
      </c>
      <c r="F46" s="155" t="s">
        <v>32</v>
      </c>
      <c r="G46" s="50"/>
      <c r="H46" s="92">
        <v>28.96</v>
      </c>
    </row>
    <row r="47" spans="3:8" s="89" customFormat="1" ht="15" customHeight="1">
      <c r="C47" s="90">
        <v>9</v>
      </c>
      <c r="D47" s="90" t="s">
        <v>38</v>
      </c>
      <c r="H47" s="90"/>
    </row>
    <row r="48" spans="1:8" ht="15" customHeight="1">
      <c r="A48" s="27">
        <v>1</v>
      </c>
      <c r="B48" s="52"/>
      <c r="C48" s="152" t="s">
        <v>244</v>
      </c>
      <c r="D48" s="153" t="s">
        <v>245</v>
      </c>
      <c r="E48" s="154">
        <v>38039</v>
      </c>
      <c r="F48" s="155" t="s">
        <v>25</v>
      </c>
      <c r="G48" s="50"/>
      <c r="H48" s="92">
        <v>35.01</v>
      </c>
    </row>
    <row r="49" spans="1:8" ht="15" customHeight="1">
      <c r="A49" s="27">
        <v>2</v>
      </c>
      <c r="B49" s="52"/>
      <c r="C49" s="152" t="s">
        <v>75</v>
      </c>
      <c r="D49" s="153" t="s">
        <v>276</v>
      </c>
      <c r="E49" s="154" t="s">
        <v>277</v>
      </c>
      <c r="F49" s="155" t="s">
        <v>504</v>
      </c>
      <c r="G49" s="51"/>
      <c r="H49" s="92">
        <v>32.48</v>
      </c>
    </row>
    <row r="50" spans="1:8" ht="15" customHeight="1">
      <c r="A50" s="27">
        <v>3</v>
      </c>
      <c r="B50" s="52"/>
      <c r="C50" s="152" t="s">
        <v>71</v>
      </c>
      <c r="D50" s="153" t="s">
        <v>364</v>
      </c>
      <c r="E50" s="154">
        <v>37789</v>
      </c>
      <c r="F50" s="158" t="s">
        <v>362</v>
      </c>
      <c r="G50" s="50"/>
      <c r="H50" s="92">
        <v>28.55</v>
      </c>
    </row>
    <row r="51" spans="1:8" ht="15" customHeight="1">
      <c r="A51" s="27">
        <v>4</v>
      </c>
      <c r="B51" s="52"/>
      <c r="C51" s="152" t="s">
        <v>74</v>
      </c>
      <c r="D51" s="153" t="s">
        <v>490</v>
      </c>
      <c r="E51" s="154" t="s">
        <v>491</v>
      </c>
      <c r="F51" s="155" t="s">
        <v>32</v>
      </c>
      <c r="G51" s="51"/>
      <c r="H51" s="92">
        <v>29</v>
      </c>
    </row>
    <row r="52" spans="3:8" s="89" customFormat="1" ht="15" customHeight="1">
      <c r="C52" s="90">
        <v>10</v>
      </c>
      <c r="D52" s="90" t="s">
        <v>38</v>
      </c>
      <c r="H52" s="90"/>
    </row>
    <row r="53" spans="1:8" ht="15" customHeight="1">
      <c r="A53" s="27">
        <v>1</v>
      </c>
      <c r="B53" s="52"/>
      <c r="C53" s="152" t="s">
        <v>242</v>
      </c>
      <c r="D53" s="153" t="s">
        <v>243</v>
      </c>
      <c r="E53" s="154">
        <v>38015</v>
      </c>
      <c r="F53" s="155" t="s">
        <v>25</v>
      </c>
      <c r="G53" s="50"/>
      <c r="H53" s="92">
        <v>34.95</v>
      </c>
    </row>
    <row r="54" spans="1:8" ht="15" customHeight="1">
      <c r="A54" s="27">
        <v>2</v>
      </c>
      <c r="B54" s="52"/>
      <c r="C54" s="152" t="s">
        <v>82</v>
      </c>
      <c r="D54" s="153" t="s">
        <v>241</v>
      </c>
      <c r="E54" s="154">
        <v>38086</v>
      </c>
      <c r="F54" s="155" t="s">
        <v>25</v>
      </c>
      <c r="G54" s="51"/>
      <c r="H54" s="92">
        <v>34.44</v>
      </c>
    </row>
    <row r="55" spans="1:8" ht="15" customHeight="1">
      <c r="A55" s="27">
        <v>3</v>
      </c>
      <c r="B55" s="52"/>
      <c r="C55" s="160" t="s">
        <v>520</v>
      </c>
      <c r="D55" s="161" t="s">
        <v>138</v>
      </c>
      <c r="E55" s="162" t="s">
        <v>139</v>
      </c>
      <c r="F55" s="163" t="s">
        <v>30</v>
      </c>
      <c r="G55" s="50"/>
      <c r="H55" s="92">
        <v>29.24</v>
      </c>
    </row>
    <row r="56" spans="1:8" ht="15" customHeight="1">
      <c r="A56" s="27">
        <v>4</v>
      </c>
      <c r="B56" s="52"/>
      <c r="C56" s="152" t="s">
        <v>130</v>
      </c>
      <c r="D56" s="153" t="s">
        <v>131</v>
      </c>
      <c r="E56" s="154" t="s">
        <v>343</v>
      </c>
      <c r="F56" s="155" t="s">
        <v>52</v>
      </c>
      <c r="G56" s="51"/>
      <c r="H56" s="92">
        <v>29.08</v>
      </c>
    </row>
    <row r="57" spans="1:8" s="5" customFormat="1" ht="15">
      <c r="A57" s="5" t="s">
        <v>41</v>
      </c>
      <c r="E57" s="6"/>
      <c r="F57" s="7"/>
      <c r="G57" s="7"/>
      <c r="H57" s="7"/>
    </row>
    <row r="58" spans="1:8" s="5" customFormat="1" ht="15">
      <c r="A58" s="5" t="s">
        <v>237</v>
      </c>
      <c r="E58" s="6"/>
      <c r="F58" s="7"/>
      <c r="G58" s="7"/>
      <c r="H58" s="7"/>
    </row>
    <row r="59" spans="1:8" s="20" customFormat="1" ht="12" customHeight="1">
      <c r="A59" s="12"/>
      <c r="B59" s="12"/>
      <c r="C59" s="12"/>
      <c r="D59" s="12"/>
      <c r="E59" s="13"/>
      <c r="F59" s="14"/>
      <c r="G59" s="15"/>
      <c r="H59" s="73"/>
    </row>
    <row r="60" spans="4:8" s="76" customFormat="1" ht="15">
      <c r="D60" s="5" t="s">
        <v>17</v>
      </c>
      <c r="E60" s="5"/>
      <c r="F60" s="6" t="s">
        <v>7</v>
      </c>
      <c r="G60" s="77"/>
      <c r="H60" s="34" t="s">
        <v>0</v>
      </c>
    </row>
    <row r="61" spans="3:8" s="89" customFormat="1" ht="15" customHeight="1">
      <c r="C61" s="90">
        <v>11</v>
      </c>
      <c r="D61" s="90" t="s">
        <v>38</v>
      </c>
      <c r="H61" s="90"/>
    </row>
    <row r="62" spans="1:8" ht="15" customHeight="1">
      <c r="A62" s="27">
        <v>1</v>
      </c>
      <c r="B62" s="52"/>
      <c r="C62" s="152" t="s">
        <v>283</v>
      </c>
      <c r="D62" s="153" t="s">
        <v>284</v>
      </c>
      <c r="E62" s="154" t="s">
        <v>285</v>
      </c>
      <c r="F62" s="155" t="s">
        <v>504</v>
      </c>
      <c r="G62" s="51"/>
      <c r="H62" s="92">
        <v>34.01</v>
      </c>
    </row>
    <row r="63" spans="1:8" ht="15" customHeight="1">
      <c r="A63" s="27">
        <v>2</v>
      </c>
      <c r="B63" s="52"/>
      <c r="C63" s="152" t="s">
        <v>198</v>
      </c>
      <c r="D63" s="153" t="s">
        <v>281</v>
      </c>
      <c r="E63" s="154" t="s">
        <v>282</v>
      </c>
      <c r="F63" s="155" t="s">
        <v>504</v>
      </c>
      <c r="G63" s="50"/>
      <c r="H63" s="92">
        <v>32.71</v>
      </c>
    </row>
    <row r="64" spans="1:8" ht="15" customHeight="1">
      <c r="A64" s="27">
        <v>3</v>
      </c>
      <c r="B64" s="52"/>
      <c r="C64" s="152" t="s">
        <v>198</v>
      </c>
      <c r="D64" s="153" t="s">
        <v>486</v>
      </c>
      <c r="E64" s="154" t="s">
        <v>487</v>
      </c>
      <c r="F64" s="155" t="s">
        <v>32</v>
      </c>
      <c r="G64" s="50"/>
      <c r="H64" s="92">
        <v>28.69</v>
      </c>
    </row>
    <row r="65" spans="1:8" ht="15" customHeight="1">
      <c r="A65" s="27">
        <v>4</v>
      </c>
      <c r="B65" s="52"/>
      <c r="C65" s="152" t="s">
        <v>132</v>
      </c>
      <c r="D65" s="153" t="s">
        <v>133</v>
      </c>
      <c r="E65" s="154">
        <v>37866</v>
      </c>
      <c r="F65" s="155" t="s">
        <v>79</v>
      </c>
      <c r="G65" s="50"/>
      <c r="H65" s="92">
        <v>27.92</v>
      </c>
    </row>
    <row r="66" spans="3:8" s="89" customFormat="1" ht="15" customHeight="1">
      <c r="C66" s="90">
        <v>12</v>
      </c>
      <c r="D66" s="90" t="s">
        <v>38</v>
      </c>
      <c r="H66" s="90"/>
    </row>
    <row r="67" spans="1:8" ht="12.75">
      <c r="A67" s="27">
        <v>1</v>
      </c>
      <c r="B67" s="52"/>
      <c r="C67" s="152" t="s">
        <v>515</v>
      </c>
      <c r="D67" s="153" t="s">
        <v>517</v>
      </c>
      <c r="E67" s="154">
        <v>37947</v>
      </c>
      <c r="F67" s="155" t="s">
        <v>32</v>
      </c>
      <c r="G67" s="50"/>
      <c r="H67" s="92">
        <v>33.32</v>
      </c>
    </row>
    <row r="68" spans="1:8" ht="12.75">
      <c r="A68" s="27">
        <v>2</v>
      </c>
      <c r="B68" s="52"/>
      <c r="C68" s="160" t="s">
        <v>428</v>
      </c>
      <c r="D68" s="161" t="s">
        <v>429</v>
      </c>
      <c r="E68" s="162" t="s">
        <v>430</v>
      </c>
      <c r="F68" s="163" t="s">
        <v>30</v>
      </c>
      <c r="G68" s="51"/>
      <c r="H68" s="92">
        <v>30.34</v>
      </c>
    </row>
    <row r="69" spans="1:8" ht="12.75">
      <c r="A69" s="27">
        <v>3</v>
      </c>
      <c r="B69" s="52"/>
      <c r="C69" s="152" t="s">
        <v>358</v>
      </c>
      <c r="D69" s="153" t="s">
        <v>388</v>
      </c>
      <c r="E69" s="154" t="s">
        <v>389</v>
      </c>
      <c r="F69" s="155" t="s">
        <v>404</v>
      </c>
      <c r="G69" s="50"/>
      <c r="H69" s="92">
        <v>28.77</v>
      </c>
    </row>
    <row r="70" spans="1:8" ht="12.75">
      <c r="A70" s="27">
        <v>4</v>
      </c>
      <c r="B70" s="52"/>
      <c r="C70" s="152" t="s">
        <v>105</v>
      </c>
      <c r="D70" s="153" t="s">
        <v>214</v>
      </c>
      <c r="E70" s="154" t="s">
        <v>316</v>
      </c>
      <c r="F70" s="155" t="s">
        <v>26</v>
      </c>
      <c r="G70" s="51"/>
      <c r="H70" s="92">
        <v>29.94</v>
      </c>
    </row>
    <row r="71" spans="1:8" ht="15">
      <c r="A71" s="89"/>
      <c r="B71" s="89"/>
      <c r="C71" s="90">
        <v>13</v>
      </c>
      <c r="D71" s="90" t="s">
        <v>38</v>
      </c>
      <c r="E71" s="89"/>
      <c r="F71" s="89"/>
      <c r="G71" s="89"/>
      <c r="H71" s="90"/>
    </row>
    <row r="72" spans="1:8" ht="12.75">
      <c r="A72" s="27">
        <v>1</v>
      </c>
      <c r="B72" s="52"/>
      <c r="C72" s="46"/>
      <c r="D72" s="47"/>
      <c r="E72" s="48"/>
      <c r="F72" s="49"/>
      <c r="G72" s="51"/>
      <c r="H72" s="92"/>
    </row>
    <row r="73" spans="1:8" ht="12.75">
      <c r="A73" s="27">
        <v>2</v>
      </c>
      <c r="B73" s="52"/>
      <c r="C73" s="152" t="s">
        <v>135</v>
      </c>
      <c r="D73" s="153" t="s">
        <v>382</v>
      </c>
      <c r="E73" s="154" t="s">
        <v>383</v>
      </c>
      <c r="F73" s="155" t="s">
        <v>29</v>
      </c>
      <c r="G73" s="50"/>
      <c r="H73" s="92">
        <v>30.09</v>
      </c>
    </row>
    <row r="74" spans="1:8" ht="12.75">
      <c r="A74" s="27">
        <v>3</v>
      </c>
      <c r="B74" s="52"/>
      <c r="C74" s="152" t="s">
        <v>407</v>
      </c>
      <c r="D74" s="153" t="s">
        <v>408</v>
      </c>
      <c r="E74" s="154">
        <v>37838</v>
      </c>
      <c r="F74" s="155" t="s">
        <v>505</v>
      </c>
      <c r="G74" s="50"/>
      <c r="H74" s="92">
        <v>29.34</v>
      </c>
    </row>
    <row r="75" spans="1:8" ht="12.75">
      <c r="A75" s="27">
        <v>4</v>
      </c>
      <c r="B75" s="52"/>
      <c r="C75" s="152" t="s">
        <v>147</v>
      </c>
      <c r="D75" s="153" t="s">
        <v>148</v>
      </c>
      <c r="E75" s="154" t="s">
        <v>149</v>
      </c>
      <c r="F75" s="155" t="s">
        <v>32</v>
      </c>
      <c r="G75" s="50"/>
      <c r="H75" s="92">
        <v>27.14</v>
      </c>
    </row>
    <row r="76" spans="1:8" ht="15">
      <c r="A76" s="89"/>
      <c r="B76" s="89"/>
      <c r="C76" s="90">
        <v>14</v>
      </c>
      <c r="D76" s="90" t="s">
        <v>38</v>
      </c>
      <c r="E76" s="89"/>
      <c r="F76" s="89"/>
      <c r="G76" s="89"/>
      <c r="H76" s="90"/>
    </row>
    <row r="77" spans="1:8" ht="12.75">
      <c r="A77" s="27">
        <v>1</v>
      </c>
      <c r="C77" s="42"/>
      <c r="D77" s="43"/>
      <c r="E77" s="44"/>
      <c r="F77" s="45"/>
      <c r="G77" s="50"/>
      <c r="H77" s="92"/>
    </row>
    <row r="78" spans="1:8" ht="12.75">
      <c r="A78" s="27">
        <v>2</v>
      </c>
      <c r="C78" s="152" t="s">
        <v>242</v>
      </c>
      <c r="D78" s="153" t="s">
        <v>380</v>
      </c>
      <c r="E78" s="154" t="s">
        <v>381</v>
      </c>
      <c r="F78" s="155" t="s">
        <v>29</v>
      </c>
      <c r="G78" s="50"/>
      <c r="H78" s="92">
        <v>31.94</v>
      </c>
    </row>
    <row r="79" spans="1:8" ht="12.75">
      <c r="A79" s="27">
        <v>3</v>
      </c>
      <c r="C79" s="152" t="s">
        <v>358</v>
      </c>
      <c r="D79" s="153" t="s">
        <v>359</v>
      </c>
      <c r="E79" s="154" t="s">
        <v>360</v>
      </c>
      <c r="F79" s="155" t="s">
        <v>51</v>
      </c>
      <c r="G79" s="50"/>
      <c r="H79" s="92">
        <v>27.61</v>
      </c>
    </row>
    <row r="80" spans="1:8" ht="12.75">
      <c r="A80" s="27">
        <v>4</v>
      </c>
      <c r="C80" s="152" t="s">
        <v>127</v>
      </c>
      <c r="D80" s="153" t="s">
        <v>128</v>
      </c>
      <c r="E80" s="154">
        <v>37910</v>
      </c>
      <c r="F80" s="155" t="s">
        <v>26</v>
      </c>
      <c r="G80" s="51"/>
      <c r="H80" s="92">
        <v>27.37</v>
      </c>
    </row>
  </sheetData>
  <sheetProtection/>
  <mergeCells count="8">
    <mergeCell ref="G6:G7"/>
    <mergeCell ref="H6:H7"/>
    <mergeCell ref="A6:A7"/>
    <mergeCell ref="B6:B7"/>
    <mergeCell ref="C6:C7"/>
    <mergeCell ref="D6:D7"/>
    <mergeCell ref="E6:E7"/>
    <mergeCell ref="F6:F7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62"/>
  <sheetViews>
    <sheetView zoomScalePageLayoutView="0" workbookViewId="0" topLeftCell="A7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4.421875" style="1" bestFit="1" customWidth="1"/>
    <col min="7" max="7" width="22.57421875" style="1" bestFit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</row>
    <row r="4" spans="4:15" s="21" customFormat="1" ht="15">
      <c r="D4" s="22" t="s">
        <v>14</v>
      </c>
      <c r="E4" s="5"/>
      <c r="F4" s="23"/>
      <c r="G4" s="24"/>
      <c r="H4" s="221" t="s">
        <v>0</v>
      </c>
      <c r="I4" s="221"/>
      <c r="J4" s="221"/>
      <c r="K4" s="221"/>
      <c r="L4" s="221"/>
      <c r="M4" s="221"/>
      <c r="N4" s="5"/>
      <c r="O4" s="5"/>
    </row>
    <row r="5" ht="13.5" thickBot="1"/>
    <row r="6" spans="1:15" s="2" customFormat="1" ht="15" customHeight="1">
      <c r="A6" s="213" t="s">
        <v>1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22" t="s">
        <v>5</v>
      </c>
      <c r="I6" s="223"/>
      <c r="J6" s="222" t="s">
        <v>6</v>
      </c>
      <c r="K6" s="223"/>
      <c r="L6" s="222" t="s">
        <v>7</v>
      </c>
      <c r="M6" s="223"/>
      <c r="N6" s="224" t="s">
        <v>10</v>
      </c>
      <c r="O6" s="217" t="s">
        <v>8</v>
      </c>
    </row>
    <row r="7" spans="1:15" s="4" customFormat="1" ht="15" customHeight="1" thickBot="1">
      <c r="A7" s="214"/>
      <c r="B7" s="216"/>
      <c r="C7" s="212"/>
      <c r="D7" s="229"/>
      <c r="E7" s="227"/>
      <c r="F7" s="227"/>
      <c r="G7" s="220"/>
      <c r="H7" s="32" t="s">
        <v>33</v>
      </c>
      <c r="I7" s="32" t="s">
        <v>8</v>
      </c>
      <c r="J7" s="32" t="s">
        <v>33</v>
      </c>
      <c r="K7" s="32" t="s">
        <v>8</v>
      </c>
      <c r="L7" s="32" t="s">
        <v>33</v>
      </c>
      <c r="M7" s="32" t="s">
        <v>8</v>
      </c>
      <c r="N7" s="225"/>
      <c r="O7" s="218"/>
    </row>
    <row r="8" spans="1:15" ht="15" customHeight="1">
      <c r="A8" s="3">
        <v>1</v>
      </c>
      <c r="B8" s="27"/>
      <c r="C8" s="152" t="s">
        <v>161</v>
      </c>
      <c r="D8" s="153" t="s">
        <v>162</v>
      </c>
      <c r="E8" s="154" t="s">
        <v>163</v>
      </c>
      <c r="F8" s="155" t="s">
        <v>52</v>
      </c>
      <c r="G8" s="157" t="s">
        <v>152</v>
      </c>
      <c r="H8" s="171">
        <v>4.3</v>
      </c>
      <c r="I8" s="172">
        <f aca="true" t="shared" si="0" ref="I8:I36">IF(ISBLANK(H8),"",TRUNC(15.8*(H8-11)^2))</f>
        <v>709</v>
      </c>
      <c r="J8" s="171">
        <v>7.55</v>
      </c>
      <c r="K8" s="172">
        <f aca="true" t="shared" si="1" ref="K8:K35">IF(ISBLANK(J8),"",TRUNC(59.76*(J8-11)^2))</f>
        <v>711</v>
      </c>
      <c r="L8" s="173">
        <v>25.15</v>
      </c>
      <c r="M8" s="174">
        <f aca="true" t="shared" si="2" ref="M8:M32">IF(ISBLANK(L8),"",TRUNC(5.04*(L8-36)^2))</f>
        <v>593</v>
      </c>
      <c r="N8" s="170">
        <f aca="true" t="shared" si="3" ref="N8:N32">SUM(I8:M8)-J8-L8</f>
        <v>2013</v>
      </c>
      <c r="O8" s="156">
        <v>18</v>
      </c>
    </row>
    <row r="9" spans="1:15" ht="15" customHeight="1">
      <c r="A9" s="3">
        <v>2</v>
      </c>
      <c r="B9" s="27"/>
      <c r="C9" s="152" t="s">
        <v>399</v>
      </c>
      <c r="D9" s="153" t="s">
        <v>400</v>
      </c>
      <c r="E9" s="154" t="s">
        <v>401</v>
      </c>
      <c r="F9" s="155" t="s">
        <v>404</v>
      </c>
      <c r="G9" s="157" t="s">
        <v>508</v>
      </c>
      <c r="H9" s="171">
        <v>4.49</v>
      </c>
      <c r="I9" s="172">
        <f t="shared" si="0"/>
        <v>669</v>
      </c>
      <c r="J9" s="171">
        <v>7.64</v>
      </c>
      <c r="K9" s="172">
        <f t="shared" si="1"/>
        <v>674</v>
      </c>
      <c r="L9" s="173">
        <v>24.79</v>
      </c>
      <c r="M9" s="174">
        <f t="shared" si="2"/>
        <v>633</v>
      </c>
      <c r="N9" s="170">
        <f t="shared" si="3"/>
        <v>1975.9999999999998</v>
      </c>
      <c r="O9" s="156">
        <v>16</v>
      </c>
    </row>
    <row r="10" spans="1:15" ht="15" customHeight="1">
      <c r="A10" s="3">
        <v>3</v>
      </c>
      <c r="B10" s="52"/>
      <c r="C10" s="152" t="s">
        <v>118</v>
      </c>
      <c r="D10" s="153" t="s">
        <v>165</v>
      </c>
      <c r="E10" s="154">
        <v>37645</v>
      </c>
      <c r="F10" s="155" t="s">
        <v>28</v>
      </c>
      <c r="G10" s="157" t="s">
        <v>174</v>
      </c>
      <c r="H10" s="171">
        <v>4.44</v>
      </c>
      <c r="I10" s="172">
        <f t="shared" si="0"/>
        <v>679</v>
      </c>
      <c r="J10" s="171">
        <v>7.73</v>
      </c>
      <c r="K10" s="172">
        <f t="shared" si="1"/>
        <v>639</v>
      </c>
      <c r="L10" s="173">
        <v>25.22</v>
      </c>
      <c r="M10" s="174">
        <f t="shared" si="2"/>
        <v>585</v>
      </c>
      <c r="N10" s="170">
        <f t="shared" si="3"/>
        <v>1903</v>
      </c>
      <c r="O10" s="156">
        <v>14</v>
      </c>
    </row>
    <row r="11" spans="1:15" ht="15" customHeight="1">
      <c r="A11" s="3">
        <v>4</v>
      </c>
      <c r="B11" s="27"/>
      <c r="C11" s="152" t="s">
        <v>317</v>
      </c>
      <c r="D11" s="153" t="s">
        <v>318</v>
      </c>
      <c r="E11" s="154" t="s">
        <v>319</v>
      </c>
      <c r="F11" s="155" t="s">
        <v>26</v>
      </c>
      <c r="G11" s="157" t="s">
        <v>203</v>
      </c>
      <c r="H11" s="171">
        <v>4.63</v>
      </c>
      <c r="I11" s="172">
        <f t="shared" si="0"/>
        <v>641</v>
      </c>
      <c r="J11" s="171">
        <v>7.78</v>
      </c>
      <c r="K11" s="172">
        <f t="shared" si="1"/>
        <v>619</v>
      </c>
      <c r="L11" s="173">
        <v>25.37</v>
      </c>
      <c r="M11" s="174">
        <f t="shared" si="2"/>
        <v>569</v>
      </c>
      <c r="N11" s="170">
        <f t="shared" si="3"/>
        <v>1829</v>
      </c>
      <c r="O11" s="156">
        <v>13</v>
      </c>
    </row>
    <row r="12" spans="1:15" ht="15" customHeight="1">
      <c r="A12" s="3">
        <v>5</v>
      </c>
      <c r="B12" s="52"/>
      <c r="C12" s="152" t="s">
        <v>168</v>
      </c>
      <c r="D12" s="153" t="s">
        <v>405</v>
      </c>
      <c r="E12" s="154">
        <v>37811</v>
      </c>
      <c r="F12" s="155" t="s">
        <v>505</v>
      </c>
      <c r="G12" s="157" t="s">
        <v>186</v>
      </c>
      <c r="H12" s="171">
        <v>4.43</v>
      </c>
      <c r="I12" s="172">
        <f t="shared" si="0"/>
        <v>682</v>
      </c>
      <c r="J12" s="171">
        <v>7.78</v>
      </c>
      <c r="K12" s="172">
        <f t="shared" si="1"/>
        <v>619</v>
      </c>
      <c r="L12" s="173">
        <v>26.15</v>
      </c>
      <c r="M12" s="174">
        <f t="shared" si="2"/>
        <v>488</v>
      </c>
      <c r="N12" s="170">
        <f t="shared" si="3"/>
        <v>1789</v>
      </c>
      <c r="O12" s="156">
        <v>12</v>
      </c>
    </row>
    <row r="13" spans="1:15" ht="15" customHeight="1">
      <c r="A13" s="3">
        <v>6</v>
      </c>
      <c r="B13" s="52"/>
      <c r="C13" s="160" t="s">
        <v>418</v>
      </c>
      <c r="D13" s="161" t="s">
        <v>419</v>
      </c>
      <c r="E13" s="162" t="s">
        <v>420</v>
      </c>
      <c r="F13" s="163" t="s">
        <v>30</v>
      </c>
      <c r="G13" s="165" t="s">
        <v>421</v>
      </c>
      <c r="H13" s="171">
        <v>4.53</v>
      </c>
      <c r="I13" s="172">
        <f t="shared" si="0"/>
        <v>661</v>
      </c>
      <c r="J13" s="171">
        <v>7.93</v>
      </c>
      <c r="K13" s="172">
        <f t="shared" si="1"/>
        <v>563</v>
      </c>
      <c r="L13" s="173">
        <v>25.77</v>
      </c>
      <c r="M13" s="174">
        <f t="shared" si="2"/>
        <v>527</v>
      </c>
      <c r="N13" s="170">
        <f t="shared" si="3"/>
        <v>1750.9999999999998</v>
      </c>
      <c r="O13" s="156">
        <v>11</v>
      </c>
    </row>
    <row r="14" spans="1:15" ht="15" customHeight="1">
      <c r="A14" s="3">
        <v>7</v>
      </c>
      <c r="B14" s="52"/>
      <c r="C14" s="152" t="s">
        <v>406</v>
      </c>
      <c r="D14" s="153" t="s">
        <v>251</v>
      </c>
      <c r="E14" s="154">
        <v>37660</v>
      </c>
      <c r="F14" s="155" t="s">
        <v>505</v>
      </c>
      <c r="G14" s="157" t="s">
        <v>186</v>
      </c>
      <c r="H14" s="171">
        <v>4.63</v>
      </c>
      <c r="I14" s="172">
        <f t="shared" si="0"/>
        <v>641</v>
      </c>
      <c r="J14" s="171">
        <v>8.21</v>
      </c>
      <c r="K14" s="172">
        <f t="shared" si="1"/>
        <v>465</v>
      </c>
      <c r="L14" s="173">
        <v>26.94</v>
      </c>
      <c r="M14" s="174">
        <f t="shared" si="2"/>
        <v>413</v>
      </c>
      <c r="N14" s="170">
        <f t="shared" si="3"/>
        <v>1519</v>
      </c>
      <c r="O14" s="156">
        <v>10</v>
      </c>
    </row>
    <row r="15" spans="1:15" ht="15" customHeight="1">
      <c r="A15" s="3">
        <v>8</v>
      </c>
      <c r="B15" s="27"/>
      <c r="C15" s="152" t="s">
        <v>466</v>
      </c>
      <c r="D15" s="153" t="s">
        <v>467</v>
      </c>
      <c r="E15" s="154">
        <v>38080</v>
      </c>
      <c r="F15" s="155" t="s">
        <v>35</v>
      </c>
      <c r="G15" s="157" t="s">
        <v>69</v>
      </c>
      <c r="H15" s="171">
        <v>4.7</v>
      </c>
      <c r="I15" s="172">
        <f t="shared" si="0"/>
        <v>627</v>
      </c>
      <c r="J15" s="171">
        <v>8.11</v>
      </c>
      <c r="K15" s="172">
        <f t="shared" si="1"/>
        <v>499</v>
      </c>
      <c r="L15" s="173">
        <v>27.56</v>
      </c>
      <c r="M15" s="174">
        <f t="shared" si="2"/>
        <v>359</v>
      </c>
      <c r="N15" s="170">
        <f t="shared" si="3"/>
        <v>1485.0000000000002</v>
      </c>
      <c r="O15" s="156">
        <v>9</v>
      </c>
    </row>
    <row r="16" spans="1:15" ht="15" customHeight="1">
      <c r="A16" s="3">
        <v>9</v>
      </c>
      <c r="B16" s="27"/>
      <c r="C16" s="152" t="s">
        <v>210</v>
      </c>
      <c r="D16" s="153" t="s">
        <v>337</v>
      </c>
      <c r="E16" s="154">
        <v>37832</v>
      </c>
      <c r="F16" s="155" t="s">
        <v>26</v>
      </c>
      <c r="G16" s="157" t="s">
        <v>203</v>
      </c>
      <c r="H16" s="171">
        <v>4.78</v>
      </c>
      <c r="I16" s="172">
        <f t="shared" si="0"/>
        <v>611</v>
      </c>
      <c r="J16" s="171">
        <v>8.3</v>
      </c>
      <c r="K16" s="172">
        <f t="shared" si="1"/>
        <v>435</v>
      </c>
      <c r="L16" s="173">
        <v>26.93</v>
      </c>
      <c r="M16" s="174">
        <f t="shared" si="2"/>
        <v>414</v>
      </c>
      <c r="N16" s="170">
        <f t="shared" si="3"/>
        <v>1460</v>
      </c>
      <c r="O16" s="156">
        <v>8</v>
      </c>
    </row>
    <row r="17" spans="1:15" ht="15" customHeight="1">
      <c r="A17" s="3">
        <v>10</v>
      </c>
      <c r="B17" s="3"/>
      <c r="C17" s="160" t="s">
        <v>217</v>
      </c>
      <c r="D17" s="161" t="s">
        <v>431</v>
      </c>
      <c r="E17" s="162" t="s">
        <v>432</v>
      </c>
      <c r="F17" s="163" t="s">
        <v>30</v>
      </c>
      <c r="G17" s="165" t="s">
        <v>433</v>
      </c>
      <c r="H17" s="171">
        <v>4.68</v>
      </c>
      <c r="I17" s="172">
        <f t="shared" si="0"/>
        <v>631</v>
      </c>
      <c r="J17" s="171">
        <v>8.34</v>
      </c>
      <c r="K17" s="172">
        <f t="shared" si="1"/>
        <v>422</v>
      </c>
      <c r="L17" s="173">
        <v>27.44</v>
      </c>
      <c r="M17" s="174">
        <f t="shared" si="2"/>
        <v>369</v>
      </c>
      <c r="N17" s="170">
        <f t="shared" si="3"/>
        <v>1422.0000000000002</v>
      </c>
      <c r="O17" s="156">
        <v>7</v>
      </c>
    </row>
    <row r="18" spans="1:15" ht="15" customHeight="1">
      <c r="A18" s="3">
        <v>11</v>
      </c>
      <c r="B18" s="52"/>
      <c r="C18" s="160" t="s">
        <v>184</v>
      </c>
      <c r="D18" s="161" t="s">
        <v>444</v>
      </c>
      <c r="E18" s="162" t="s">
        <v>398</v>
      </c>
      <c r="F18" s="163" t="s">
        <v>30</v>
      </c>
      <c r="G18" s="165" t="s">
        <v>443</v>
      </c>
      <c r="H18" s="171">
        <v>4.88</v>
      </c>
      <c r="I18" s="172">
        <f t="shared" si="0"/>
        <v>591</v>
      </c>
      <c r="J18" s="171">
        <v>8.4</v>
      </c>
      <c r="K18" s="172">
        <f t="shared" si="1"/>
        <v>403</v>
      </c>
      <c r="L18" s="173">
        <v>27.85</v>
      </c>
      <c r="M18" s="174">
        <f t="shared" si="2"/>
        <v>334</v>
      </c>
      <c r="N18" s="170">
        <f t="shared" si="3"/>
        <v>1328</v>
      </c>
      <c r="O18" s="156">
        <v>6</v>
      </c>
    </row>
    <row r="19" spans="1:15" ht="15" customHeight="1">
      <c r="A19" s="3">
        <v>12</v>
      </c>
      <c r="B19" s="69"/>
      <c r="C19" s="152" t="s">
        <v>339</v>
      </c>
      <c r="D19" s="153" t="s">
        <v>344</v>
      </c>
      <c r="E19" s="154" t="s">
        <v>345</v>
      </c>
      <c r="F19" s="155" t="s">
        <v>52</v>
      </c>
      <c r="G19" s="157" t="s">
        <v>152</v>
      </c>
      <c r="H19" s="171">
        <v>4.79</v>
      </c>
      <c r="I19" s="172">
        <f t="shared" si="0"/>
        <v>609</v>
      </c>
      <c r="J19" s="171">
        <v>8.43</v>
      </c>
      <c r="K19" s="172">
        <f t="shared" si="1"/>
        <v>394</v>
      </c>
      <c r="L19" s="173">
        <v>28.04</v>
      </c>
      <c r="M19" s="174">
        <f t="shared" si="2"/>
        <v>319</v>
      </c>
      <c r="N19" s="170">
        <f t="shared" si="3"/>
        <v>1322</v>
      </c>
      <c r="O19" s="156">
        <v>5</v>
      </c>
    </row>
    <row r="20" spans="1:15" ht="15" customHeight="1">
      <c r="A20" s="3">
        <v>13</v>
      </c>
      <c r="B20" s="27"/>
      <c r="C20" s="152" t="s">
        <v>164</v>
      </c>
      <c r="D20" s="153" t="s">
        <v>477</v>
      </c>
      <c r="E20" s="154" t="s">
        <v>478</v>
      </c>
      <c r="F20" s="155" t="s">
        <v>32</v>
      </c>
      <c r="G20" s="157" t="s">
        <v>157</v>
      </c>
      <c r="H20" s="171">
        <v>4.9</v>
      </c>
      <c r="I20" s="172">
        <f t="shared" si="0"/>
        <v>587</v>
      </c>
      <c r="J20" s="171">
        <v>8.45</v>
      </c>
      <c r="K20" s="172">
        <f t="shared" si="1"/>
        <v>388</v>
      </c>
      <c r="L20" s="173">
        <v>28.07</v>
      </c>
      <c r="M20" s="174">
        <f t="shared" si="2"/>
        <v>316</v>
      </c>
      <c r="N20" s="170">
        <f t="shared" si="3"/>
        <v>1291</v>
      </c>
      <c r="O20" s="156">
        <v>4</v>
      </c>
    </row>
    <row r="21" spans="1:15" ht="15" customHeight="1">
      <c r="A21" s="3">
        <v>14</v>
      </c>
      <c r="B21" s="52"/>
      <c r="C21" s="152" t="s">
        <v>66</v>
      </c>
      <c r="D21" s="153" t="s">
        <v>514</v>
      </c>
      <c r="E21" s="154">
        <v>37802</v>
      </c>
      <c r="F21" s="155" t="s">
        <v>79</v>
      </c>
      <c r="G21" s="157" t="s">
        <v>153</v>
      </c>
      <c r="H21" s="171">
        <v>4.91</v>
      </c>
      <c r="I21" s="172">
        <f t="shared" si="0"/>
        <v>585</v>
      </c>
      <c r="J21" s="171">
        <v>8.65</v>
      </c>
      <c r="K21" s="172">
        <f t="shared" si="1"/>
        <v>330</v>
      </c>
      <c r="L21" s="173">
        <v>28.86</v>
      </c>
      <c r="M21" s="174">
        <f t="shared" si="2"/>
        <v>256</v>
      </c>
      <c r="N21" s="170">
        <f t="shared" si="3"/>
        <v>1171</v>
      </c>
      <c r="O21" s="156">
        <v>3</v>
      </c>
    </row>
    <row r="22" spans="1:15" ht="15" customHeight="1">
      <c r="A22" s="3">
        <v>15</v>
      </c>
      <c r="B22" s="52"/>
      <c r="C22" s="160" t="s">
        <v>59</v>
      </c>
      <c r="D22" s="161" t="s">
        <v>297</v>
      </c>
      <c r="E22" s="162">
        <v>37753</v>
      </c>
      <c r="F22" s="163" t="s">
        <v>36</v>
      </c>
      <c r="G22" s="165" t="s">
        <v>298</v>
      </c>
      <c r="H22" s="171">
        <v>4.88</v>
      </c>
      <c r="I22" s="172">
        <f t="shared" si="0"/>
        <v>591</v>
      </c>
      <c r="J22" s="171">
        <v>8.58</v>
      </c>
      <c r="K22" s="172">
        <f t="shared" si="1"/>
        <v>349</v>
      </c>
      <c r="L22" s="173">
        <v>29.31</v>
      </c>
      <c r="M22" s="174">
        <f t="shared" si="2"/>
        <v>225</v>
      </c>
      <c r="N22" s="170">
        <f t="shared" si="3"/>
        <v>1165</v>
      </c>
      <c r="O22" s="156">
        <v>2</v>
      </c>
    </row>
    <row r="23" spans="1:15" ht="15" customHeight="1">
      <c r="A23" s="3">
        <v>16</v>
      </c>
      <c r="B23" s="52"/>
      <c r="C23" s="152" t="s">
        <v>250</v>
      </c>
      <c r="D23" s="153" t="s">
        <v>208</v>
      </c>
      <c r="E23" s="154">
        <v>37732</v>
      </c>
      <c r="F23" s="155" t="s">
        <v>25</v>
      </c>
      <c r="G23" s="157" t="s">
        <v>239</v>
      </c>
      <c r="H23" s="171">
        <v>4.93</v>
      </c>
      <c r="I23" s="172">
        <f t="shared" si="0"/>
        <v>582</v>
      </c>
      <c r="J23" s="171">
        <v>8.94</v>
      </c>
      <c r="K23" s="172">
        <f t="shared" si="1"/>
        <v>253</v>
      </c>
      <c r="L23" s="173">
        <v>30.2</v>
      </c>
      <c r="M23" s="174">
        <f t="shared" si="2"/>
        <v>169</v>
      </c>
      <c r="N23" s="170">
        <f t="shared" si="3"/>
        <v>1004</v>
      </c>
      <c r="O23" s="156">
        <v>1</v>
      </c>
    </row>
    <row r="24" spans="1:15" ht="15" customHeight="1">
      <c r="A24" s="3">
        <v>17</v>
      </c>
      <c r="B24" s="52"/>
      <c r="C24" s="160" t="s">
        <v>169</v>
      </c>
      <c r="D24" s="161" t="s">
        <v>434</v>
      </c>
      <c r="E24" s="162" t="s">
        <v>435</v>
      </c>
      <c r="F24" s="163" t="s">
        <v>30</v>
      </c>
      <c r="G24" s="165" t="s">
        <v>433</v>
      </c>
      <c r="H24" s="171">
        <v>5.1</v>
      </c>
      <c r="I24" s="172">
        <f t="shared" si="0"/>
        <v>549</v>
      </c>
      <c r="J24" s="171">
        <v>9.01</v>
      </c>
      <c r="K24" s="172">
        <f t="shared" si="1"/>
        <v>236</v>
      </c>
      <c r="L24" s="173">
        <v>30.36</v>
      </c>
      <c r="M24" s="174">
        <f t="shared" si="2"/>
        <v>160</v>
      </c>
      <c r="N24" s="170">
        <f t="shared" si="3"/>
        <v>945</v>
      </c>
      <c r="O24" s="164" t="s">
        <v>97</v>
      </c>
    </row>
    <row r="25" spans="1:15" ht="15" customHeight="1">
      <c r="A25" s="3">
        <v>18</v>
      </c>
      <c r="B25" s="52"/>
      <c r="C25" s="152" t="s">
        <v>252</v>
      </c>
      <c r="D25" s="153" t="s">
        <v>122</v>
      </c>
      <c r="E25" s="154">
        <v>38177</v>
      </c>
      <c r="F25" s="155" t="s">
        <v>25</v>
      </c>
      <c r="G25" s="157" t="s">
        <v>239</v>
      </c>
      <c r="H25" s="171">
        <v>5.2</v>
      </c>
      <c r="I25" s="172">
        <f t="shared" si="0"/>
        <v>531</v>
      </c>
      <c r="J25" s="171">
        <v>9.03</v>
      </c>
      <c r="K25" s="172">
        <f t="shared" si="1"/>
        <v>231</v>
      </c>
      <c r="L25" s="173">
        <v>32.25</v>
      </c>
      <c r="M25" s="174">
        <f t="shared" si="2"/>
        <v>70</v>
      </c>
      <c r="N25" s="170">
        <f t="shared" si="3"/>
        <v>832</v>
      </c>
      <c r="O25" s="156"/>
    </row>
    <row r="26" spans="1:15" ht="15" customHeight="1">
      <c r="A26" s="3">
        <v>19</v>
      </c>
      <c r="B26" s="52"/>
      <c r="C26" s="152" t="s">
        <v>254</v>
      </c>
      <c r="D26" s="153" t="s">
        <v>255</v>
      </c>
      <c r="E26" s="154">
        <v>38330</v>
      </c>
      <c r="F26" s="155" t="s">
        <v>25</v>
      </c>
      <c r="G26" s="157" t="s">
        <v>150</v>
      </c>
      <c r="H26" s="171">
        <v>5.2</v>
      </c>
      <c r="I26" s="172">
        <f t="shared" si="0"/>
        <v>531</v>
      </c>
      <c r="J26" s="171">
        <v>9.4</v>
      </c>
      <c r="K26" s="172">
        <f t="shared" si="1"/>
        <v>152</v>
      </c>
      <c r="L26" s="173">
        <v>31.57</v>
      </c>
      <c r="M26" s="174">
        <f t="shared" si="2"/>
        <v>98</v>
      </c>
      <c r="N26" s="170">
        <f t="shared" si="3"/>
        <v>781</v>
      </c>
      <c r="O26" s="156"/>
    </row>
    <row r="27" spans="1:15" ht="15" customHeight="1">
      <c r="A27" s="3">
        <v>20</v>
      </c>
      <c r="B27" s="27"/>
      <c r="C27" s="152" t="s">
        <v>117</v>
      </c>
      <c r="D27" s="153" t="s">
        <v>263</v>
      </c>
      <c r="E27" s="154">
        <v>37697</v>
      </c>
      <c r="F27" s="155" t="s">
        <v>25</v>
      </c>
      <c r="G27" s="157" t="s">
        <v>173</v>
      </c>
      <c r="H27" s="171">
        <v>5.25</v>
      </c>
      <c r="I27" s="172">
        <f t="shared" si="0"/>
        <v>522</v>
      </c>
      <c r="J27" s="171">
        <v>9.42</v>
      </c>
      <c r="K27" s="172">
        <f t="shared" si="1"/>
        <v>149</v>
      </c>
      <c r="L27" s="173">
        <v>31.63</v>
      </c>
      <c r="M27" s="174">
        <f t="shared" si="2"/>
        <v>96</v>
      </c>
      <c r="N27" s="170">
        <f t="shared" si="3"/>
        <v>767</v>
      </c>
      <c r="O27" s="156"/>
    </row>
    <row r="28" spans="1:15" ht="15" customHeight="1">
      <c r="A28" s="3">
        <v>21</v>
      </c>
      <c r="B28" s="52"/>
      <c r="C28" s="152" t="s">
        <v>121</v>
      </c>
      <c r="D28" s="153" t="s">
        <v>251</v>
      </c>
      <c r="E28" s="154">
        <v>38146</v>
      </c>
      <c r="F28" s="155" t="s">
        <v>25</v>
      </c>
      <c r="G28" s="157" t="s">
        <v>239</v>
      </c>
      <c r="H28" s="171">
        <v>5.36</v>
      </c>
      <c r="I28" s="172">
        <f t="shared" si="0"/>
        <v>502</v>
      </c>
      <c r="J28" s="171">
        <v>9.48</v>
      </c>
      <c r="K28" s="172">
        <f t="shared" si="1"/>
        <v>138</v>
      </c>
      <c r="L28" s="173">
        <v>31.87</v>
      </c>
      <c r="M28" s="174">
        <f t="shared" si="2"/>
        <v>85</v>
      </c>
      <c r="N28" s="170">
        <f t="shared" si="3"/>
        <v>725</v>
      </c>
      <c r="O28" s="156"/>
    </row>
    <row r="29" spans="1:15" ht="15" customHeight="1">
      <c r="A29" s="3">
        <v>22</v>
      </c>
      <c r="B29" s="52"/>
      <c r="C29" s="152" t="s">
        <v>256</v>
      </c>
      <c r="D29" s="153" t="s">
        <v>159</v>
      </c>
      <c r="E29" s="154">
        <v>38016</v>
      </c>
      <c r="F29" s="155" t="s">
        <v>25</v>
      </c>
      <c r="G29" s="157" t="s">
        <v>150</v>
      </c>
      <c r="H29" s="171">
        <v>5.36</v>
      </c>
      <c r="I29" s="172">
        <f t="shared" si="0"/>
        <v>502</v>
      </c>
      <c r="J29" s="171">
        <v>9.63</v>
      </c>
      <c r="K29" s="172">
        <f t="shared" si="1"/>
        <v>112</v>
      </c>
      <c r="L29" s="173">
        <v>31.5</v>
      </c>
      <c r="M29" s="174">
        <f t="shared" si="2"/>
        <v>102</v>
      </c>
      <c r="N29" s="170">
        <f t="shared" si="3"/>
        <v>716</v>
      </c>
      <c r="O29" s="156"/>
    </row>
    <row r="30" spans="1:15" ht="15" customHeight="1">
      <c r="A30" s="3">
        <v>23</v>
      </c>
      <c r="B30" s="27"/>
      <c r="C30" s="160" t="s">
        <v>115</v>
      </c>
      <c r="D30" s="161" t="s">
        <v>416</v>
      </c>
      <c r="E30" s="162" t="s">
        <v>417</v>
      </c>
      <c r="F30" s="163" t="s">
        <v>30</v>
      </c>
      <c r="G30" s="165" t="s">
        <v>155</v>
      </c>
      <c r="H30" s="171">
        <v>5.26</v>
      </c>
      <c r="I30" s="172">
        <f t="shared" si="0"/>
        <v>520</v>
      </c>
      <c r="J30" s="171">
        <v>9.56</v>
      </c>
      <c r="K30" s="172">
        <f t="shared" si="1"/>
        <v>123</v>
      </c>
      <c r="L30" s="173">
        <v>32.62</v>
      </c>
      <c r="M30" s="174">
        <f t="shared" si="2"/>
        <v>57</v>
      </c>
      <c r="N30" s="170">
        <f t="shared" si="3"/>
        <v>700</v>
      </c>
      <c r="O30" s="164" t="s">
        <v>97</v>
      </c>
    </row>
    <row r="31" spans="1:15" ht="15" customHeight="1">
      <c r="A31" s="3">
        <v>24</v>
      </c>
      <c r="B31" s="27"/>
      <c r="C31" s="152" t="s">
        <v>64</v>
      </c>
      <c r="D31" s="153" t="s">
        <v>264</v>
      </c>
      <c r="E31" s="154">
        <v>37722</v>
      </c>
      <c r="F31" s="155" t="s">
        <v>25</v>
      </c>
      <c r="G31" s="157" t="s">
        <v>173</v>
      </c>
      <c r="H31" s="171">
        <v>5.48</v>
      </c>
      <c r="I31" s="172">
        <f t="shared" si="0"/>
        <v>481</v>
      </c>
      <c r="J31" s="171">
        <v>9.54</v>
      </c>
      <c r="K31" s="172">
        <f t="shared" si="1"/>
        <v>127</v>
      </c>
      <c r="L31" s="173">
        <v>34.05</v>
      </c>
      <c r="M31" s="174">
        <f t="shared" si="2"/>
        <v>19</v>
      </c>
      <c r="N31" s="170">
        <f t="shared" si="3"/>
        <v>627</v>
      </c>
      <c r="O31" s="156" t="s">
        <v>97</v>
      </c>
    </row>
    <row r="32" spans="1:15" ht="15" customHeight="1">
      <c r="A32" s="3">
        <v>25</v>
      </c>
      <c r="B32" s="52"/>
      <c r="C32" s="152" t="s">
        <v>271</v>
      </c>
      <c r="D32" s="153" t="s">
        <v>116</v>
      </c>
      <c r="E32" s="154">
        <v>38190</v>
      </c>
      <c r="F32" s="155" t="s">
        <v>25</v>
      </c>
      <c r="G32" s="157" t="s">
        <v>173</v>
      </c>
      <c r="H32" s="171">
        <v>5.43</v>
      </c>
      <c r="I32" s="172">
        <f t="shared" si="0"/>
        <v>490</v>
      </c>
      <c r="J32" s="171">
        <v>9.71</v>
      </c>
      <c r="K32" s="172">
        <f t="shared" si="1"/>
        <v>99</v>
      </c>
      <c r="L32" s="173">
        <v>33.47</v>
      </c>
      <c r="M32" s="174">
        <f t="shared" si="2"/>
        <v>32</v>
      </c>
      <c r="N32" s="170">
        <f t="shared" si="3"/>
        <v>621</v>
      </c>
      <c r="O32" s="156"/>
    </row>
    <row r="33" spans="1:15" ht="15" customHeight="1">
      <c r="A33" s="3"/>
      <c r="B33" s="54"/>
      <c r="C33" s="152" t="s">
        <v>54</v>
      </c>
      <c r="D33" s="153" t="s">
        <v>349</v>
      </c>
      <c r="E33" s="154">
        <v>38008</v>
      </c>
      <c r="F33" s="155" t="s">
        <v>79</v>
      </c>
      <c r="G33" s="157" t="s">
        <v>153</v>
      </c>
      <c r="H33" s="171">
        <v>4.72</v>
      </c>
      <c r="I33" s="172">
        <f t="shared" si="0"/>
        <v>623</v>
      </c>
      <c r="J33" s="171">
        <v>8.32</v>
      </c>
      <c r="K33" s="172">
        <f t="shared" si="1"/>
        <v>429</v>
      </c>
      <c r="L33" s="173" t="s">
        <v>521</v>
      </c>
      <c r="M33" s="174"/>
      <c r="N33" s="170"/>
      <c r="O33" s="156"/>
    </row>
    <row r="34" spans="1:15" ht="15" customHeight="1">
      <c r="A34" s="3"/>
      <c r="B34" s="53"/>
      <c r="C34" s="152" t="s">
        <v>161</v>
      </c>
      <c r="D34" s="153" t="s">
        <v>350</v>
      </c>
      <c r="E34" s="154">
        <v>38261</v>
      </c>
      <c r="F34" s="155" t="s">
        <v>79</v>
      </c>
      <c r="G34" s="157" t="s">
        <v>153</v>
      </c>
      <c r="H34" s="171">
        <v>4.79</v>
      </c>
      <c r="I34" s="172">
        <f t="shared" si="0"/>
        <v>609</v>
      </c>
      <c r="J34" s="171">
        <v>8.45</v>
      </c>
      <c r="K34" s="172">
        <f t="shared" si="1"/>
        <v>388</v>
      </c>
      <c r="L34" s="173" t="s">
        <v>521</v>
      </c>
      <c r="M34" s="174"/>
      <c r="N34" s="170"/>
      <c r="O34" s="156"/>
    </row>
    <row r="35" spans="1:15" ht="15" customHeight="1">
      <c r="A35" s="3"/>
      <c r="B35" s="52"/>
      <c r="C35" s="160" t="s">
        <v>210</v>
      </c>
      <c r="D35" s="161" t="s">
        <v>211</v>
      </c>
      <c r="E35" s="162">
        <v>38082</v>
      </c>
      <c r="F35" s="163" t="s">
        <v>36</v>
      </c>
      <c r="G35" s="165" t="s">
        <v>209</v>
      </c>
      <c r="H35" s="171">
        <v>5.25</v>
      </c>
      <c r="I35" s="172">
        <f t="shared" si="0"/>
        <v>522</v>
      </c>
      <c r="J35" s="171">
        <v>9.32</v>
      </c>
      <c r="K35" s="172">
        <f t="shared" si="1"/>
        <v>168</v>
      </c>
      <c r="L35" s="173" t="s">
        <v>521</v>
      </c>
      <c r="M35" s="174"/>
      <c r="N35" s="170"/>
      <c r="O35" s="164" t="s">
        <v>97</v>
      </c>
    </row>
    <row r="36" spans="1:15" ht="15" customHeight="1">
      <c r="A36" s="3"/>
      <c r="B36" s="52"/>
      <c r="C36" s="152" t="s">
        <v>160</v>
      </c>
      <c r="D36" s="153" t="s">
        <v>502</v>
      </c>
      <c r="E36" s="154" t="s">
        <v>503</v>
      </c>
      <c r="F36" s="155" t="s">
        <v>32</v>
      </c>
      <c r="G36" s="157" t="s">
        <v>176</v>
      </c>
      <c r="H36" s="171">
        <v>5.04</v>
      </c>
      <c r="I36" s="172">
        <f t="shared" si="0"/>
        <v>561</v>
      </c>
      <c r="J36" s="171" t="s">
        <v>521</v>
      </c>
      <c r="K36" s="172"/>
      <c r="L36" s="173"/>
      <c r="M36" s="174">
        <f>IF(ISBLANK(L36),"",TRUNC(5.04*(L36-36)^2))</f>
      </c>
      <c r="N36" s="170"/>
      <c r="O36" s="156"/>
    </row>
    <row r="37" spans="3:8" ht="15">
      <c r="C37" s="89"/>
      <c r="D37" s="89"/>
      <c r="E37" s="89"/>
      <c r="F37" s="89"/>
      <c r="G37" s="89"/>
      <c r="H37" s="89"/>
    </row>
    <row r="38" ht="15" customHeight="1"/>
    <row r="39" ht="15" customHeight="1">
      <c r="P39" s="89"/>
    </row>
    <row r="40" spans="9:16" s="89" customFormat="1" ht="15" customHeight="1">
      <c r="I40" s="1"/>
      <c r="J40" s="1"/>
      <c r="K40" s="1"/>
      <c r="L40" s="1"/>
      <c r="M40" s="1"/>
      <c r="N40" s="1"/>
      <c r="O40" s="1"/>
      <c r="P40" s="1"/>
    </row>
    <row r="41" spans="9:15" ht="15" customHeight="1">
      <c r="I41" s="89"/>
      <c r="J41" s="89"/>
      <c r="K41" s="89"/>
      <c r="L41" s="89"/>
      <c r="M41" s="89"/>
      <c r="N41" s="89"/>
      <c r="O41" s="89"/>
    </row>
    <row r="42" ht="15" customHeight="1">
      <c r="P42" s="89"/>
    </row>
    <row r="43" s="89" customFormat="1" ht="15" customHeight="1">
      <c r="P43" s="1"/>
    </row>
    <row r="44" ht="15" customHeight="1"/>
    <row r="45" ht="15" customHeight="1">
      <c r="P45" s="89"/>
    </row>
    <row r="46" s="89" customFormat="1" ht="15" customHeight="1">
      <c r="P46" s="1"/>
    </row>
    <row r="47" ht="15" customHeight="1"/>
    <row r="48" ht="15" customHeight="1">
      <c r="P48" s="89"/>
    </row>
    <row r="49" spans="3:16" s="89" customFormat="1" ht="1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ht="15" customHeight="1"/>
    <row r="51" ht="15" customHeight="1"/>
    <row r="52" spans="9:15" ht="15" customHeight="1">
      <c r="I52" s="89"/>
      <c r="J52" s="89"/>
      <c r="K52" s="89"/>
      <c r="L52" s="89"/>
      <c r="M52" s="89"/>
      <c r="N52" s="89"/>
      <c r="O52" s="89"/>
    </row>
    <row r="53" spans="3:8" ht="15" customHeight="1">
      <c r="C53" s="89"/>
      <c r="D53" s="89"/>
      <c r="E53" s="89"/>
      <c r="F53" s="89"/>
      <c r="G53" s="89"/>
      <c r="H53" s="89"/>
    </row>
    <row r="54" ht="15" customHeight="1"/>
    <row r="55" ht="15" customHeight="1">
      <c r="P55" s="89"/>
    </row>
    <row r="56" spans="9:16" s="89" customFormat="1" ht="15" customHeight="1">
      <c r="I56" s="1"/>
      <c r="J56" s="1"/>
      <c r="K56" s="1"/>
      <c r="L56" s="1"/>
      <c r="M56" s="1"/>
      <c r="N56" s="1"/>
      <c r="O56" s="1"/>
      <c r="P56" s="1"/>
    </row>
    <row r="57" spans="9:15" ht="15" customHeight="1">
      <c r="I57" s="89"/>
      <c r="J57" s="89"/>
      <c r="K57" s="89"/>
      <c r="L57" s="89"/>
      <c r="M57" s="89"/>
      <c r="N57" s="89"/>
      <c r="O57" s="89"/>
    </row>
    <row r="58" ht="15" customHeight="1">
      <c r="P58" s="89"/>
    </row>
    <row r="59" s="89" customFormat="1" ht="15" customHeight="1">
      <c r="P59" s="1"/>
    </row>
    <row r="60" ht="15" customHeight="1"/>
    <row r="61" ht="15" customHeight="1">
      <c r="P61" s="89"/>
    </row>
    <row r="62" spans="3:16" s="89" customFormat="1" ht="1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13">
    <mergeCell ref="J6:K6"/>
    <mergeCell ref="L6:M6"/>
    <mergeCell ref="B6:B7"/>
    <mergeCell ref="N6:N7"/>
    <mergeCell ref="O6:O7"/>
    <mergeCell ref="H4:M4"/>
    <mergeCell ref="H6:I6"/>
    <mergeCell ref="A6:A7"/>
    <mergeCell ref="C6:C7"/>
    <mergeCell ref="D6:D7"/>
    <mergeCell ref="E6:E7"/>
    <mergeCell ref="F6:F7"/>
    <mergeCell ref="G6:G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4.421875" style="1" bestFit="1" customWidth="1"/>
    <col min="7" max="7" width="22.57421875" style="1" bestFit="1" customWidth="1"/>
    <col min="8" max="8" width="9.421875" style="93" bestFit="1" customWidth="1"/>
    <col min="9" max="16384" width="9.140625" style="1" customWidth="1"/>
  </cols>
  <sheetData>
    <row r="1" spans="1:15" s="5" customFormat="1" ht="15">
      <c r="A1" s="5" t="s">
        <v>41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4" s="20" customFormat="1" ht="12" customHeight="1">
      <c r="A3" s="12"/>
      <c r="B3" s="12"/>
      <c r="C3" s="12"/>
      <c r="D3" s="12"/>
      <c r="E3" s="13"/>
      <c r="F3" s="14"/>
      <c r="G3" s="15"/>
      <c r="H3" s="73"/>
      <c r="I3" s="17"/>
      <c r="J3" s="17"/>
      <c r="K3" s="17"/>
      <c r="L3" s="17"/>
      <c r="M3" s="18"/>
      <c r="N3" s="19"/>
    </row>
    <row r="4" spans="4:8" s="76" customFormat="1" ht="15">
      <c r="D4" s="5" t="s">
        <v>14</v>
      </c>
      <c r="E4" s="5"/>
      <c r="F4" s="6" t="s">
        <v>5</v>
      </c>
      <c r="G4" s="77"/>
      <c r="H4" s="34" t="s">
        <v>0</v>
      </c>
    </row>
    <row r="5" spans="3:8" s="89" customFormat="1" ht="15.75" thickBot="1">
      <c r="C5" s="90">
        <v>1</v>
      </c>
      <c r="D5" s="90" t="s">
        <v>38</v>
      </c>
      <c r="H5" s="90"/>
    </row>
    <row r="6" spans="1:8" s="2" customFormat="1" ht="15" customHeight="1">
      <c r="A6" s="234" t="s">
        <v>39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30" t="s">
        <v>9</v>
      </c>
    </row>
    <row r="7" spans="1:8" s="4" customFormat="1" ht="15" customHeight="1" thickBot="1">
      <c r="A7" s="235"/>
      <c r="B7" s="216"/>
      <c r="C7" s="212"/>
      <c r="D7" s="229"/>
      <c r="E7" s="227"/>
      <c r="F7" s="227"/>
      <c r="G7" s="220"/>
      <c r="H7" s="231"/>
    </row>
    <row r="8" spans="1:8" ht="15" customHeight="1">
      <c r="A8" s="3">
        <v>1</v>
      </c>
      <c r="B8" s="52"/>
      <c r="C8" s="152" t="s">
        <v>254</v>
      </c>
      <c r="D8" s="153" t="s">
        <v>255</v>
      </c>
      <c r="E8" s="154">
        <v>38330</v>
      </c>
      <c r="F8" s="155" t="s">
        <v>25</v>
      </c>
      <c r="G8" s="157" t="s">
        <v>150</v>
      </c>
      <c r="H8" s="91">
        <v>5.2</v>
      </c>
    </row>
    <row r="9" spans="1:8" ht="15" customHeight="1">
      <c r="A9" s="3">
        <v>2</v>
      </c>
      <c r="B9" s="52"/>
      <c r="C9" s="152" t="s">
        <v>160</v>
      </c>
      <c r="D9" s="153" t="s">
        <v>502</v>
      </c>
      <c r="E9" s="154" t="s">
        <v>503</v>
      </c>
      <c r="F9" s="155" t="s">
        <v>32</v>
      </c>
      <c r="G9" s="157" t="s">
        <v>176</v>
      </c>
      <c r="H9" s="91">
        <v>5.04</v>
      </c>
    </row>
    <row r="10" spans="1:8" ht="15" customHeight="1">
      <c r="A10" s="3">
        <f>A9+1</f>
        <v>3</v>
      </c>
      <c r="B10" s="52"/>
      <c r="C10" s="152"/>
      <c r="D10" s="153"/>
      <c r="E10" s="154"/>
      <c r="F10" s="155"/>
      <c r="G10" s="157"/>
      <c r="H10" s="91"/>
    </row>
    <row r="11" spans="1:8" ht="15" customHeight="1">
      <c r="A11" s="3">
        <f>A10+1</f>
        <v>4</v>
      </c>
      <c r="B11" s="52"/>
      <c r="C11" s="152" t="s">
        <v>161</v>
      </c>
      <c r="D11" s="153" t="s">
        <v>350</v>
      </c>
      <c r="E11" s="154">
        <v>38261</v>
      </c>
      <c r="F11" s="155" t="s">
        <v>79</v>
      </c>
      <c r="G11" s="157" t="s">
        <v>153</v>
      </c>
      <c r="H11" s="91">
        <v>4.79</v>
      </c>
    </row>
    <row r="12" spans="1:8" ht="15" customHeight="1">
      <c r="A12" s="27">
        <f>A11+1</f>
        <v>5</v>
      </c>
      <c r="B12" s="52"/>
      <c r="C12" s="160" t="s">
        <v>115</v>
      </c>
      <c r="D12" s="161" t="s">
        <v>416</v>
      </c>
      <c r="E12" s="162" t="s">
        <v>417</v>
      </c>
      <c r="F12" s="163" t="s">
        <v>30</v>
      </c>
      <c r="G12" s="165" t="s">
        <v>155</v>
      </c>
      <c r="H12" s="91">
        <v>5.26</v>
      </c>
    </row>
    <row r="13" spans="1:8" ht="15" customHeight="1">
      <c r="A13" s="3">
        <f>A12+1</f>
        <v>6</v>
      </c>
      <c r="B13" s="53"/>
      <c r="C13" s="160"/>
      <c r="D13" s="161"/>
      <c r="E13" s="162"/>
      <c r="F13" s="163"/>
      <c r="G13" s="165"/>
      <c r="H13" s="91"/>
    </row>
    <row r="14" spans="3:8" s="89" customFormat="1" ht="15" customHeight="1" thickBot="1">
      <c r="C14" s="90">
        <v>2</v>
      </c>
      <c r="D14" s="90" t="s">
        <v>38</v>
      </c>
      <c r="H14" s="90"/>
    </row>
    <row r="15" spans="1:8" s="2" customFormat="1" ht="15" customHeight="1">
      <c r="A15" s="234" t="s">
        <v>39</v>
      </c>
      <c r="B15" s="215" t="s">
        <v>34</v>
      </c>
      <c r="C15" s="211" t="s">
        <v>2</v>
      </c>
      <c r="D15" s="228" t="s">
        <v>3</v>
      </c>
      <c r="E15" s="226" t="s">
        <v>11</v>
      </c>
      <c r="F15" s="226" t="s">
        <v>4</v>
      </c>
      <c r="G15" s="219" t="s">
        <v>40</v>
      </c>
      <c r="H15" s="230" t="s">
        <v>9</v>
      </c>
    </row>
    <row r="16" spans="1:8" s="4" customFormat="1" ht="15" customHeight="1" thickBot="1">
      <c r="A16" s="235"/>
      <c r="B16" s="216"/>
      <c r="C16" s="212"/>
      <c r="D16" s="229"/>
      <c r="E16" s="227"/>
      <c r="F16" s="227"/>
      <c r="G16" s="220"/>
      <c r="H16" s="231"/>
    </row>
    <row r="17" spans="1:8" ht="15" customHeight="1">
      <c r="A17" s="3">
        <v>1</v>
      </c>
      <c r="B17" s="52"/>
      <c r="C17" s="152" t="s">
        <v>164</v>
      </c>
      <c r="D17" s="153" t="s">
        <v>477</v>
      </c>
      <c r="E17" s="154" t="s">
        <v>478</v>
      </c>
      <c r="F17" s="155" t="s">
        <v>32</v>
      </c>
      <c r="G17" s="157" t="s">
        <v>157</v>
      </c>
      <c r="H17" s="91">
        <v>4.9</v>
      </c>
    </row>
    <row r="18" spans="1:8" ht="15" customHeight="1">
      <c r="A18" s="3">
        <v>2</v>
      </c>
      <c r="B18" s="52"/>
      <c r="C18" s="152" t="s">
        <v>271</v>
      </c>
      <c r="D18" s="153" t="s">
        <v>116</v>
      </c>
      <c r="E18" s="154">
        <v>38190</v>
      </c>
      <c r="F18" s="155" t="s">
        <v>25</v>
      </c>
      <c r="G18" s="157" t="s">
        <v>173</v>
      </c>
      <c r="H18" s="91">
        <v>5.43</v>
      </c>
    </row>
    <row r="19" spans="1:8" ht="15" customHeight="1">
      <c r="A19" s="3">
        <f>A18+1</f>
        <v>3</v>
      </c>
      <c r="B19" s="52"/>
      <c r="C19" s="152" t="s">
        <v>252</v>
      </c>
      <c r="D19" s="153" t="s">
        <v>122</v>
      </c>
      <c r="E19" s="154">
        <v>38177</v>
      </c>
      <c r="F19" s="155" t="s">
        <v>25</v>
      </c>
      <c r="G19" s="157" t="s">
        <v>239</v>
      </c>
      <c r="H19" s="91">
        <v>5.2</v>
      </c>
    </row>
    <row r="20" spans="1:8" ht="15" customHeight="1">
      <c r="A20" s="3">
        <f>A19+1</f>
        <v>4</v>
      </c>
      <c r="B20" s="52"/>
      <c r="C20" s="160" t="s">
        <v>169</v>
      </c>
      <c r="D20" s="161" t="s">
        <v>434</v>
      </c>
      <c r="E20" s="162" t="s">
        <v>435</v>
      </c>
      <c r="F20" s="163" t="s">
        <v>30</v>
      </c>
      <c r="G20" s="165" t="s">
        <v>433</v>
      </c>
      <c r="H20" s="91">
        <v>5.1</v>
      </c>
    </row>
    <row r="21" spans="1:8" ht="15" customHeight="1">
      <c r="A21" s="27">
        <f>A20+1</f>
        <v>5</v>
      </c>
      <c r="B21" s="52"/>
      <c r="C21" s="160"/>
      <c r="D21" s="161"/>
      <c r="E21" s="162"/>
      <c r="F21" s="163"/>
      <c r="G21" s="165"/>
      <c r="H21" s="91"/>
    </row>
    <row r="22" spans="1:8" ht="15" customHeight="1">
      <c r="A22" s="3">
        <f>A21+1</f>
        <v>6</v>
      </c>
      <c r="B22" s="52"/>
      <c r="C22" s="152" t="s">
        <v>121</v>
      </c>
      <c r="D22" s="153" t="s">
        <v>251</v>
      </c>
      <c r="E22" s="154">
        <v>38146</v>
      </c>
      <c r="F22" s="155" t="s">
        <v>25</v>
      </c>
      <c r="G22" s="157" t="s">
        <v>239</v>
      </c>
      <c r="H22" s="91">
        <v>5.36</v>
      </c>
    </row>
    <row r="23" spans="3:8" s="89" customFormat="1" ht="15" customHeight="1" thickBot="1">
      <c r="C23" s="90">
        <v>3</v>
      </c>
      <c r="D23" s="90" t="s">
        <v>38</v>
      </c>
      <c r="H23" s="90"/>
    </row>
    <row r="24" spans="1:8" s="2" customFormat="1" ht="15" customHeight="1">
      <c r="A24" s="234" t="s">
        <v>39</v>
      </c>
      <c r="B24" s="215" t="s">
        <v>34</v>
      </c>
      <c r="C24" s="211" t="s">
        <v>2</v>
      </c>
      <c r="D24" s="228" t="s">
        <v>3</v>
      </c>
      <c r="E24" s="226" t="s">
        <v>11</v>
      </c>
      <c r="F24" s="226" t="s">
        <v>4</v>
      </c>
      <c r="G24" s="219" t="s">
        <v>40</v>
      </c>
      <c r="H24" s="230" t="s">
        <v>9</v>
      </c>
    </row>
    <row r="25" spans="1:8" s="4" customFormat="1" ht="15" customHeight="1" thickBot="1">
      <c r="A25" s="235"/>
      <c r="B25" s="216"/>
      <c r="C25" s="212"/>
      <c r="D25" s="229"/>
      <c r="E25" s="227"/>
      <c r="F25" s="227"/>
      <c r="G25" s="220"/>
      <c r="H25" s="231"/>
    </row>
    <row r="26" spans="1:8" ht="15" customHeight="1">
      <c r="A26" s="3">
        <v>1</v>
      </c>
      <c r="B26" s="52"/>
      <c r="C26" s="160" t="s">
        <v>210</v>
      </c>
      <c r="D26" s="161" t="s">
        <v>211</v>
      </c>
      <c r="E26" s="162">
        <v>38082</v>
      </c>
      <c r="F26" s="163" t="s">
        <v>36</v>
      </c>
      <c r="G26" s="165" t="s">
        <v>209</v>
      </c>
      <c r="H26" s="91">
        <v>5.25</v>
      </c>
    </row>
    <row r="27" spans="1:8" ht="15" customHeight="1">
      <c r="A27" s="3">
        <v>2</v>
      </c>
      <c r="B27" s="52"/>
      <c r="C27" s="152" t="s">
        <v>466</v>
      </c>
      <c r="D27" s="153" t="s">
        <v>467</v>
      </c>
      <c r="E27" s="154">
        <v>38080</v>
      </c>
      <c r="F27" s="155" t="s">
        <v>35</v>
      </c>
      <c r="G27" s="157" t="s">
        <v>69</v>
      </c>
      <c r="H27" s="91">
        <v>4.7</v>
      </c>
    </row>
    <row r="28" spans="1:8" ht="15" customHeight="1">
      <c r="A28" s="3">
        <f>A27+1</f>
        <v>3</v>
      </c>
      <c r="B28" s="52"/>
      <c r="C28" s="152" t="s">
        <v>339</v>
      </c>
      <c r="D28" s="153" t="s">
        <v>344</v>
      </c>
      <c r="E28" s="154" t="s">
        <v>345</v>
      </c>
      <c r="F28" s="155" t="s">
        <v>52</v>
      </c>
      <c r="G28" s="157" t="s">
        <v>152</v>
      </c>
      <c r="H28" s="91">
        <v>4.79</v>
      </c>
    </row>
    <row r="29" spans="1:8" ht="15" customHeight="1">
      <c r="A29" s="3">
        <f>A28+1</f>
        <v>4</v>
      </c>
      <c r="B29" s="52"/>
      <c r="C29" s="160" t="s">
        <v>217</v>
      </c>
      <c r="D29" s="161" t="s">
        <v>431</v>
      </c>
      <c r="E29" s="162" t="s">
        <v>432</v>
      </c>
      <c r="F29" s="163" t="s">
        <v>30</v>
      </c>
      <c r="G29" s="165" t="s">
        <v>433</v>
      </c>
      <c r="H29" s="91">
        <v>4.68</v>
      </c>
    </row>
    <row r="30" spans="1:8" ht="15" customHeight="1">
      <c r="A30" s="27">
        <f>A29+1</f>
        <v>5</v>
      </c>
      <c r="B30" s="52"/>
      <c r="C30" s="152" t="s">
        <v>256</v>
      </c>
      <c r="D30" s="153" t="s">
        <v>159</v>
      </c>
      <c r="E30" s="154">
        <v>38016</v>
      </c>
      <c r="F30" s="155" t="s">
        <v>25</v>
      </c>
      <c r="G30" s="157" t="s">
        <v>150</v>
      </c>
      <c r="H30" s="91">
        <v>5.36</v>
      </c>
    </row>
    <row r="31" spans="1:8" ht="15" customHeight="1">
      <c r="A31" s="3">
        <f>A30+1</f>
        <v>6</v>
      </c>
      <c r="B31" s="52"/>
      <c r="C31" s="160" t="s">
        <v>184</v>
      </c>
      <c r="D31" s="161" t="s">
        <v>444</v>
      </c>
      <c r="E31" s="162" t="s">
        <v>398</v>
      </c>
      <c r="F31" s="163" t="s">
        <v>30</v>
      </c>
      <c r="G31" s="165" t="s">
        <v>443</v>
      </c>
      <c r="H31" s="91">
        <v>4.88</v>
      </c>
    </row>
    <row r="32" spans="3:8" s="89" customFormat="1" ht="15" customHeight="1" thickBot="1">
      <c r="C32" s="90">
        <v>4</v>
      </c>
      <c r="D32" s="90" t="s">
        <v>38</v>
      </c>
      <c r="H32" s="90"/>
    </row>
    <row r="33" spans="1:8" s="2" customFormat="1" ht="15" customHeight="1">
      <c r="A33" s="234" t="s">
        <v>39</v>
      </c>
      <c r="B33" s="215" t="s">
        <v>34</v>
      </c>
      <c r="C33" s="211" t="s">
        <v>2</v>
      </c>
      <c r="D33" s="228" t="s">
        <v>3</v>
      </c>
      <c r="E33" s="226" t="s">
        <v>11</v>
      </c>
      <c r="F33" s="226" t="s">
        <v>4</v>
      </c>
      <c r="G33" s="219" t="s">
        <v>40</v>
      </c>
      <c r="H33" s="230" t="s">
        <v>9</v>
      </c>
    </row>
    <row r="34" spans="1:8" s="4" customFormat="1" ht="15" customHeight="1" thickBot="1">
      <c r="A34" s="235"/>
      <c r="B34" s="216"/>
      <c r="C34" s="212"/>
      <c r="D34" s="229"/>
      <c r="E34" s="227"/>
      <c r="F34" s="227"/>
      <c r="G34" s="220"/>
      <c r="H34" s="231"/>
    </row>
    <row r="35" spans="1:8" ht="15" customHeight="1">
      <c r="A35" s="3">
        <v>1</v>
      </c>
      <c r="B35" s="52"/>
      <c r="C35" s="42"/>
      <c r="D35" s="43"/>
      <c r="E35" s="44"/>
      <c r="F35" s="45"/>
      <c r="G35" s="50"/>
      <c r="H35" s="91"/>
    </row>
    <row r="36" spans="1:8" ht="15" customHeight="1">
      <c r="A36" s="3">
        <v>2</v>
      </c>
      <c r="B36" s="52"/>
      <c r="C36" s="152" t="s">
        <v>54</v>
      </c>
      <c r="D36" s="153" t="s">
        <v>349</v>
      </c>
      <c r="E36" s="154">
        <v>38008</v>
      </c>
      <c r="F36" s="155" t="s">
        <v>79</v>
      </c>
      <c r="G36" s="157" t="s">
        <v>153</v>
      </c>
      <c r="H36" s="91">
        <v>4.72</v>
      </c>
    </row>
    <row r="37" spans="1:8" ht="15" customHeight="1">
      <c r="A37" s="3">
        <f>A36+1</f>
        <v>3</v>
      </c>
      <c r="B37" s="52"/>
      <c r="C37" s="152" t="s">
        <v>317</v>
      </c>
      <c r="D37" s="153" t="s">
        <v>318</v>
      </c>
      <c r="E37" s="154" t="s">
        <v>319</v>
      </c>
      <c r="F37" s="155" t="s">
        <v>26</v>
      </c>
      <c r="G37" s="157" t="s">
        <v>203</v>
      </c>
      <c r="H37" s="91">
        <v>4.63</v>
      </c>
    </row>
    <row r="38" spans="1:8" ht="15" customHeight="1">
      <c r="A38" s="3">
        <f>A37+1</f>
        <v>4</v>
      </c>
      <c r="B38" s="54"/>
      <c r="C38" s="152" t="s">
        <v>399</v>
      </c>
      <c r="D38" s="153" t="s">
        <v>400</v>
      </c>
      <c r="E38" s="154" t="s">
        <v>401</v>
      </c>
      <c r="F38" s="155" t="s">
        <v>404</v>
      </c>
      <c r="G38" s="157" t="s">
        <v>508</v>
      </c>
      <c r="H38" s="91">
        <v>4.49</v>
      </c>
    </row>
    <row r="39" spans="1:8" ht="15" customHeight="1">
      <c r="A39" s="27">
        <f>A38+1</f>
        <v>5</v>
      </c>
      <c r="B39" s="52"/>
      <c r="C39" s="152" t="s">
        <v>210</v>
      </c>
      <c r="D39" s="153" t="s">
        <v>337</v>
      </c>
      <c r="E39" s="154">
        <v>37832</v>
      </c>
      <c r="F39" s="155" t="s">
        <v>26</v>
      </c>
      <c r="G39" s="157" t="s">
        <v>203</v>
      </c>
      <c r="H39" s="91">
        <v>4.78</v>
      </c>
    </row>
    <row r="40" spans="1:8" ht="15" customHeight="1">
      <c r="A40" s="3">
        <f>A39+1</f>
        <v>6</v>
      </c>
      <c r="B40" s="52"/>
      <c r="C40" s="152" t="s">
        <v>168</v>
      </c>
      <c r="D40" s="153" t="s">
        <v>405</v>
      </c>
      <c r="E40" s="154">
        <v>37811</v>
      </c>
      <c r="F40" s="155" t="s">
        <v>505</v>
      </c>
      <c r="G40" s="157" t="s">
        <v>186</v>
      </c>
      <c r="H40" s="91">
        <v>4.43</v>
      </c>
    </row>
    <row r="41" spans="1:15" s="5" customFormat="1" ht="15">
      <c r="A41" s="5" t="s">
        <v>41</v>
      </c>
      <c r="E41" s="6"/>
      <c r="F41" s="7"/>
      <c r="G41" s="7"/>
      <c r="H41" s="7"/>
      <c r="I41" s="7"/>
      <c r="O41" s="9"/>
    </row>
    <row r="42" spans="1:15" s="5" customFormat="1" ht="15">
      <c r="A42" s="5" t="s">
        <v>237</v>
      </c>
      <c r="E42" s="6"/>
      <c r="F42" s="7"/>
      <c r="G42" s="7"/>
      <c r="H42" s="7"/>
      <c r="I42" s="7"/>
      <c r="O42" s="10"/>
    </row>
    <row r="43" spans="1:14" s="20" customFormat="1" ht="15" customHeight="1">
      <c r="A43" s="12"/>
      <c r="B43" s="12"/>
      <c r="C43" s="12"/>
      <c r="D43" s="12"/>
      <c r="E43" s="13"/>
      <c r="F43" s="14"/>
      <c r="G43" s="15"/>
      <c r="H43" s="73"/>
      <c r="I43" s="17"/>
      <c r="J43" s="17"/>
      <c r="K43" s="17"/>
      <c r="L43" s="17"/>
      <c r="M43" s="18"/>
      <c r="N43" s="19"/>
    </row>
    <row r="44" spans="4:8" s="76" customFormat="1" ht="15" customHeight="1">
      <c r="D44" s="5" t="s">
        <v>14</v>
      </c>
      <c r="E44" s="5"/>
      <c r="F44" s="6" t="s">
        <v>5</v>
      </c>
      <c r="G44" s="77"/>
      <c r="H44" s="34" t="s">
        <v>0</v>
      </c>
    </row>
    <row r="45" spans="3:8" s="89" customFormat="1" ht="15" customHeight="1" thickBot="1">
      <c r="C45" s="90">
        <v>5</v>
      </c>
      <c r="D45" s="90" t="s">
        <v>38</v>
      </c>
      <c r="H45" s="90"/>
    </row>
    <row r="46" spans="1:8" s="2" customFormat="1" ht="15" customHeight="1">
      <c r="A46" s="234" t="s">
        <v>39</v>
      </c>
      <c r="B46" s="215" t="s">
        <v>34</v>
      </c>
      <c r="C46" s="211" t="s">
        <v>2</v>
      </c>
      <c r="D46" s="228" t="s">
        <v>3</v>
      </c>
      <c r="E46" s="226" t="s">
        <v>11</v>
      </c>
      <c r="F46" s="226" t="s">
        <v>4</v>
      </c>
      <c r="G46" s="219" t="s">
        <v>40</v>
      </c>
      <c r="H46" s="230" t="s">
        <v>9</v>
      </c>
    </row>
    <row r="47" spans="1:8" s="4" customFormat="1" ht="15" customHeight="1" thickBot="1">
      <c r="A47" s="235"/>
      <c r="B47" s="216"/>
      <c r="C47" s="212"/>
      <c r="D47" s="229"/>
      <c r="E47" s="227"/>
      <c r="F47" s="227"/>
      <c r="G47" s="220"/>
      <c r="H47" s="231"/>
    </row>
    <row r="48" spans="1:8" ht="15" customHeight="1">
      <c r="A48" s="3">
        <v>1</v>
      </c>
      <c r="B48" s="52"/>
      <c r="C48" s="42"/>
      <c r="D48" s="43"/>
      <c r="E48" s="44"/>
      <c r="F48" s="45"/>
      <c r="G48" s="50"/>
      <c r="H48" s="91"/>
    </row>
    <row r="49" spans="1:8" ht="15" customHeight="1">
      <c r="A49" s="3">
        <v>2</v>
      </c>
      <c r="B49" s="52"/>
      <c r="C49" s="152" t="s">
        <v>66</v>
      </c>
      <c r="D49" s="153" t="s">
        <v>514</v>
      </c>
      <c r="E49" s="154">
        <v>37802</v>
      </c>
      <c r="F49" s="155" t="s">
        <v>79</v>
      </c>
      <c r="G49" s="157" t="s">
        <v>153</v>
      </c>
      <c r="H49" s="91">
        <v>4.91</v>
      </c>
    </row>
    <row r="50" spans="1:8" ht="15" customHeight="1">
      <c r="A50" s="3">
        <f>A49+1</f>
        <v>3</v>
      </c>
      <c r="B50" s="3"/>
      <c r="C50" s="160" t="s">
        <v>418</v>
      </c>
      <c r="D50" s="161" t="s">
        <v>419</v>
      </c>
      <c r="E50" s="162" t="s">
        <v>420</v>
      </c>
      <c r="F50" s="163" t="s">
        <v>30</v>
      </c>
      <c r="G50" s="165" t="s">
        <v>421</v>
      </c>
      <c r="H50" s="91">
        <v>4.53</v>
      </c>
    </row>
    <row r="51" spans="1:8" ht="15" customHeight="1">
      <c r="A51" s="3">
        <f>A50+1</f>
        <v>4</v>
      </c>
      <c r="B51" s="27"/>
      <c r="C51" s="160" t="s">
        <v>59</v>
      </c>
      <c r="D51" s="161" t="s">
        <v>297</v>
      </c>
      <c r="E51" s="162">
        <v>37753</v>
      </c>
      <c r="F51" s="163" t="s">
        <v>36</v>
      </c>
      <c r="G51" s="165" t="s">
        <v>298</v>
      </c>
      <c r="H51" s="91">
        <v>4.88</v>
      </c>
    </row>
    <row r="52" spans="1:8" ht="15" customHeight="1">
      <c r="A52" s="27">
        <f>A51+1</f>
        <v>5</v>
      </c>
      <c r="B52" s="3"/>
      <c r="C52" s="152" t="s">
        <v>250</v>
      </c>
      <c r="D52" s="153" t="s">
        <v>208</v>
      </c>
      <c r="E52" s="154">
        <v>37732</v>
      </c>
      <c r="F52" s="155" t="s">
        <v>25</v>
      </c>
      <c r="G52" s="157" t="s">
        <v>239</v>
      </c>
      <c r="H52" s="91">
        <v>4.93</v>
      </c>
    </row>
    <row r="53" spans="1:8" ht="15" customHeight="1">
      <c r="A53" s="3">
        <f>A52+1</f>
        <v>6</v>
      </c>
      <c r="B53" s="27"/>
      <c r="C53" s="152" t="s">
        <v>64</v>
      </c>
      <c r="D53" s="153" t="s">
        <v>264</v>
      </c>
      <c r="E53" s="154">
        <v>37722</v>
      </c>
      <c r="F53" s="155" t="s">
        <v>25</v>
      </c>
      <c r="G53" s="157" t="s">
        <v>173</v>
      </c>
      <c r="H53" s="91">
        <v>5.48</v>
      </c>
    </row>
    <row r="54" spans="1:8" ht="15" customHeight="1" thickBot="1">
      <c r="A54" s="89"/>
      <c r="B54" s="89"/>
      <c r="C54" s="90">
        <v>6</v>
      </c>
      <c r="D54" s="90" t="s">
        <v>38</v>
      </c>
      <c r="E54" s="89"/>
      <c r="F54" s="89"/>
      <c r="G54" s="89"/>
      <c r="H54" s="90"/>
    </row>
    <row r="55" spans="1:8" ht="15" customHeight="1">
      <c r="A55" s="234" t="s">
        <v>39</v>
      </c>
      <c r="B55" s="215" t="s">
        <v>34</v>
      </c>
      <c r="C55" s="211" t="s">
        <v>2</v>
      </c>
      <c r="D55" s="228" t="s">
        <v>3</v>
      </c>
      <c r="E55" s="226" t="s">
        <v>11</v>
      </c>
      <c r="F55" s="226" t="s">
        <v>4</v>
      </c>
      <c r="G55" s="219" t="s">
        <v>40</v>
      </c>
      <c r="H55" s="230" t="s">
        <v>9</v>
      </c>
    </row>
    <row r="56" spans="1:8" ht="15" customHeight="1" thickBot="1">
      <c r="A56" s="235"/>
      <c r="B56" s="216"/>
      <c r="C56" s="212"/>
      <c r="D56" s="229"/>
      <c r="E56" s="227"/>
      <c r="F56" s="227"/>
      <c r="G56" s="220"/>
      <c r="H56" s="231"/>
    </row>
    <row r="57" spans="1:8" ht="15" customHeight="1">
      <c r="A57" s="3">
        <v>1</v>
      </c>
      <c r="B57" s="52"/>
      <c r="C57" s="42"/>
      <c r="D57" s="43"/>
      <c r="E57" s="44"/>
      <c r="F57" s="45"/>
      <c r="G57" s="50"/>
      <c r="H57" s="91"/>
    </row>
    <row r="58" spans="1:8" ht="15" customHeight="1">
      <c r="A58" s="3">
        <v>2</v>
      </c>
      <c r="B58" s="52"/>
      <c r="C58" s="152"/>
      <c r="D58" s="153"/>
      <c r="E58" s="154"/>
      <c r="F58" s="155"/>
      <c r="G58" s="157"/>
      <c r="H58" s="91"/>
    </row>
    <row r="59" spans="1:8" ht="15" customHeight="1">
      <c r="A59" s="3">
        <f>A58+1</f>
        <v>3</v>
      </c>
      <c r="B59" s="3"/>
      <c r="C59" s="152" t="s">
        <v>117</v>
      </c>
      <c r="D59" s="153" t="s">
        <v>263</v>
      </c>
      <c r="E59" s="154">
        <v>37697</v>
      </c>
      <c r="F59" s="155" t="s">
        <v>25</v>
      </c>
      <c r="G59" s="157" t="s">
        <v>173</v>
      </c>
      <c r="H59" s="91">
        <v>5.25</v>
      </c>
    </row>
    <row r="60" spans="1:8" ht="15" customHeight="1">
      <c r="A60" s="3">
        <f>A59+1</f>
        <v>4</v>
      </c>
      <c r="B60" s="27"/>
      <c r="C60" s="152" t="s">
        <v>406</v>
      </c>
      <c r="D60" s="153" t="s">
        <v>251</v>
      </c>
      <c r="E60" s="154">
        <v>37660</v>
      </c>
      <c r="F60" s="155" t="s">
        <v>505</v>
      </c>
      <c r="G60" s="157" t="s">
        <v>186</v>
      </c>
      <c r="H60" s="91">
        <v>4.63</v>
      </c>
    </row>
    <row r="61" spans="1:8" ht="15" customHeight="1">
      <c r="A61" s="27">
        <f>A60+1</f>
        <v>5</v>
      </c>
      <c r="B61" s="3"/>
      <c r="C61" s="152" t="s">
        <v>118</v>
      </c>
      <c r="D61" s="153" t="s">
        <v>165</v>
      </c>
      <c r="E61" s="154">
        <v>37645</v>
      </c>
      <c r="F61" s="155" t="s">
        <v>28</v>
      </c>
      <c r="G61" s="157" t="s">
        <v>174</v>
      </c>
      <c r="H61" s="91">
        <v>4.44</v>
      </c>
    </row>
    <row r="62" spans="1:8" ht="15" customHeight="1">
      <c r="A62" s="3">
        <f>A61+1</f>
        <v>6</v>
      </c>
      <c r="B62" s="27"/>
      <c r="C62" s="152" t="s">
        <v>161</v>
      </c>
      <c r="D62" s="153" t="s">
        <v>162</v>
      </c>
      <c r="E62" s="154" t="s">
        <v>163</v>
      </c>
      <c r="F62" s="155" t="s">
        <v>52</v>
      </c>
      <c r="G62" s="157" t="s">
        <v>152</v>
      </c>
      <c r="H62" s="91">
        <v>4.3</v>
      </c>
    </row>
  </sheetData>
  <sheetProtection/>
  <mergeCells count="48">
    <mergeCell ref="G24:G25"/>
    <mergeCell ref="F6:F7"/>
    <mergeCell ref="B24:B25"/>
    <mergeCell ref="C24:C25"/>
    <mergeCell ref="D24:D25"/>
    <mergeCell ref="E24:E25"/>
    <mergeCell ref="H24:H25"/>
    <mergeCell ref="H6:H7"/>
    <mergeCell ref="H15:H16"/>
    <mergeCell ref="G6:G7"/>
    <mergeCell ref="F24:F25"/>
    <mergeCell ref="B15:B16"/>
    <mergeCell ref="C15:C16"/>
    <mergeCell ref="D15:D16"/>
    <mergeCell ref="E15:E16"/>
    <mergeCell ref="F15:F16"/>
    <mergeCell ref="A6:A7"/>
    <mergeCell ref="B6:B7"/>
    <mergeCell ref="C6:C7"/>
    <mergeCell ref="D6:D7"/>
    <mergeCell ref="E6:E7"/>
    <mergeCell ref="G15:G16"/>
    <mergeCell ref="A24:A25"/>
    <mergeCell ref="A33:A34"/>
    <mergeCell ref="B33:B34"/>
    <mergeCell ref="C33:C34"/>
    <mergeCell ref="D33:D34"/>
    <mergeCell ref="E33:E34"/>
    <mergeCell ref="F33:F34"/>
    <mergeCell ref="G33:G34"/>
    <mergeCell ref="A15:A16"/>
    <mergeCell ref="H33:H34"/>
    <mergeCell ref="A46:A47"/>
    <mergeCell ref="B46:B47"/>
    <mergeCell ref="C46:C47"/>
    <mergeCell ref="D46:D47"/>
    <mergeCell ref="E46:E47"/>
    <mergeCell ref="F46:F47"/>
    <mergeCell ref="G46:G47"/>
    <mergeCell ref="H46:H47"/>
    <mergeCell ref="F55:F56"/>
    <mergeCell ref="G55:G56"/>
    <mergeCell ref="H55:H56"/>
    <mergeCell ref="A55:A56"/>
    <mergeCell ref="B55:B56"/>
    <mergeCell ref="C55:C56"/>
    <mergeCell ref="D55:D56"/>
    <mergeCell ref="E55:E56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4.421875" style="1" bestFit="1" customWidth="1"/>
    <col min="7" max="7" width="16.00390625" style="1" hidden="1" customWidth="1"/>
    <col min="8" max="8" width="9.421875" style="93" bestFit="1" customWidth="1"/>
    <col min="9" max="16384" width="9.140625" style="1" customWidth="1"/>
  </cols>
  <sheetData>
    <row r="1" spans="1:14" s="5" customFormat="1" ht="15">
      <c r="A1" s="5" t="s">
        <v>41</v>
      </c>
      <c r="E1" s="6"/>
      <c r="F1" s="7"/>
      <c r="G1" s="7"/>
      <c r="H1" s="7"/>
      <c r="I1" s="7"/>
      <c r="J1" s="34"/>
      <c r="K1" s="34"/>
      <c r="L1" s="8"/>
      <c r="M1" s="9"/>
      <c r="N1" s="9"/>
    </row>
    <row r="2" spans="1:14" s="5" customFormat="1" ht="15">
      <c r="A2" s="5" t="s">
        <v>237</v>
      </c>
      <c r="E2" s="6"/>
      <c r="F2" s="7"/>
      <c r="G2" s="7"/>
      <c r="H2" s="7"/>
      <c r="I2" s="7"/>
      <c r="J2" s="34"/>
      <c r="K2" s="34"/>
      <c r="L2" s="8"/>
      <c r="M2" s="10"/>
      <c r="N2" s="10"/>
    </row>
    <row r="3" spans="1:13" s="20" customFormat="1" ht="12" customHeight="1">
      <c r="A3" s="12"/>
      <c r="B3" s="12"/>
      <c r="C3" s="12"/>
      <c r="D3" s="12"/>
      <c r="E3" s="13"/>
      <c r="F3" s="14"/>
      <c r="G3" s="15"/>
      <c r="H3" s="73"/>
      <c r="I3" s="17"/>
      <c r="J3" s="17"/>
      <c r="K3" s="17"/>
      <c r="L3" s="18"/>
      <c r="M3" s="19"/>
    </row>
    <row r="4" spans="4:8" s="76" customFormat="1" ht="15">
      <c r="D4" s="5" t="s">
        <v>14</v>
      </c>
      <c r="E4" s="5"/>
      <c r="F4" s="6" t="s">
        <v>6</v>
      </c>
      <c r="G4" s="77"/>
      <c r="H4" s="34" t="s">
        <v>0</v>
      </c>
    </row>
    <row r="5" spans="3:8" s="89" customFormat="1" ht="15.75" thickBot="1">
      <c r="C5" s="90">
        <v>1</v>
      </c>
      <c r="D5" s="90" t="s">
        <v>38</v>
      </c>
      <c r="H5" s="90"/>
    </row>
    <row r="6" spans="1:8" s="2" customFormat="1" ht="15" customHeight="1">
      <c r="A6" s="234" t="s">
        <v>39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30" t="s">
        <v>9</v>
      </c>
    </row>
    <row r="7" spans="1:8" s="4" customFormat="1" ht="15" customHeight="1" thickBot="1">
      <c r="A7" s="235"/>
      <c r="B7" s="216"/>
      <c r="C7" s="212"/>
      <c r="D7" s="229"/>
      <c r="E7" s="227"/>
      <c r="F7" s="227"/>
      <c r="G7" s="220"/>
      <c r="H7" s="231"/>
    </row>
    <row r="8" spans="1:8" ht="15" customHeight="1">
      <c r="A8" s="3">
        <v>1</v>
      </c>
      <c r="B8" s="52"/>
      <c r="C8" s="152"/>
      <c r="D8" s="153"/>
      <c r="E8" s="154"/>
      <c r="F8" s="155"/>
      <c r="G8" s="50"/>
      <c r="H8" s="91"/>
    </row>
    <row r="9" spans="1:8" ht="15" customHeight="1">
      <c r="A9" s="27">
        <v>2</v>
      </c>
      <c r="B9" s="27"/>
      <c r="C9" s="152" t="s">
        <v>64</v>
      </c>
      <c r="D9" s="153" t="s">
        <v>264</v>
      </c>
      <c r="E9" s="154">
        <v>37722</v>
      </c>
      <c r="F9" s="155" t="s">
        <v>25</v>
      </c>
      <c r="G9" s="50"/>
      <c r="H9" s="91">
        <v>9.54</v>
      </c>
    </row>
    <row r="10" spans="1:8" ht="15" customHeight="1">
      <c r="A10" s="3">
        <v>3</v>
      </c>
      <c r="B10" s="52"/>
      <c r="C10" s="152" t="s">
        <v>256</v>
      </c>
      <c r="D10" s="153" t="s">
        <v>159</v>
      </c>
      <c r="E10" s="154">
        <v>38016</v>
      </c>
      <c r="F10" s="155" t="s">
        <v>25</v>
      </c>
      <c r="G10" s="50"/>
      <c r="H10" s="91">
        <v>9.63</v>
      </c>
    </row>
    <row r="11" spans="1:8" ht="15" customHeight="1">
      <c r="A11" s="27">
        <v>4</v>
      </c>
      <c r="B11" s="52"/>
      <c r="C11" s="160" t="s">
        <v>115</v>
      </c>
      <c r="D11" s="161" t="s">
        <v>416</v>
      </c>
      <c r="E11" s="162" t="s">
        <v>417</v>
      </c>
      <c r="F11" s="163" t="s">
        <v>30</v>
      </c>
      <c r="G11" s="50"/>
      <c r="H11" s="91">
        <v>9.56</v>
      </c>
    </row>
    <row r="12" spans="1:8" ht="15" customHeight="1">
      <c r="A12" s="3">
        <v>5</v>
      </c>
      <c r="B12" s="27"/>
      <c r="C12" s="152" t="s">
        <v>121</v>
      </c>
      <c r="D12" s="153" t="s">
        <v>251</v>
      </c>
      <c r="E12" s="154">
        <v>38146</v>
      </c>
      <c r="F12" s="155" t="s">
        <v>25</v>
      </c>
      <c r="G12" s="50"/>
      <c r="H12" s="91">
        <v>9.48</v>
      </c>
    </row>
    <row r="13" spans="1:8" ht="15" customHeight="1">
      <c r="A13" s="27">
        <v>6</v>
      </c>
      <c r="B13" s="27"/>
      <c r="C13" s="152" t="s">
        <v>271</v>
      </c>
      <c r="D13" s="153" t="s">
        <v>116</v>
      </c>
      <c r="E13" s="154">
        <v>38190</v>
      </c>
      <c r="F13" s="155" t="s">
        <v>25</v>
      </c>
      <c r="G13" s="50"/>
      <c r="H13" s="91">
        <v>9.71</v>
      </c>
    </row>
    <row r="14" spans="3:8" s="89" customFormat="1" ht="15" customHeight="1" thickBot="1">
      <c r="C14" s="90">
        <v>2</v>
      </c>
      <c r="D14" s="90" t="s">
        <v>38</v>
      </c>
      <c r="H14" s="90"/>
    </row>
    <row r="15" spans="1:8" s="2" customFormat="1" ht="15" customHeight="1">
      <c r="A15" s="234" t="s">
        <v>39</v>
      </c>
      <c r="B15" s="215" t="s">
        <v>34</v>
      </c>
      <c r="C15" s="211" t="s">
        <v>2</v>
      </c>
      <c r="D15" s="228" t="s">
        <v>3</v>
      </c>
      <c r="E15" s="226" t="s">
        <v>11</v>
      </c>
      <c r="F15" s="226" t="s">
        <v>4</v>
      </c>
      <c r="G15" s="219" t="s">
        <v>40</v>
      </c>
      <c r="H15" s="230" t="s">
        <v>9</v>
      </c>
    </row>
    <row r="16" spans="1:8" s="4" customFormat="1" ht="15" customHeight="1" thickBot="1">
      <c r="A16" s="235"/>
      <c r="B16" s="216"/>
      <c r="C16" s="212"/>
      <c r="D16" s="229"/>
      <c r="E16" s="227"/>
      <c r="F16" s="227"/>
      <c r="G16" s="220"/>
      <c r="H16" s="231"/>
    </row>
    <row r="17" spans="1:8" ht="15" customHeight="1">
      <c r="A17" s="27">
        <v>1</v>
      </c>
      <c r="B17" s="52"/>
      <c r="C17" s="160" t="s">
        <v>210</v>
      </c>
      <c r="D17" s="161" t="s">
        <v>211</v>
      </c>
      <c r="E17" s="162">
        <v>38082</v>
      </c>
      <c r="F17" s="163" t="s">
        <v>36</v>
      </c>
      <c r="G17" s="142"/>
      <c r="H17" s="91">
        <v>9.32</v>
      </c>
    </row>
    <row r="18" spans="1:8" ht="15" customHeight="1">
      <c r="A18" s="27">
        <v>2</v>
      </c>
      <c r="B18" s="27"/>
      <c r="C18" s="152" t="s">
        <v>254</v>
      </c>
      <c r="D18" s="153" t="s">
        <v>255</v>
      </c>
      <c r="E18" s="154">
        <v>38330</v>
      </c>
      <c r="F18" s="155" t="s">
        <v>25</v>
      </c>
      <c r="G18" s="50"/>
      <c r="H18" s="91">
        <v>9.4</v>
      </c>
    </row>
    <row r="19" spans="1:8" ht="15" customHeight="1">
      <c r="A19" s="3">
        <v>3</v>
      </c>
      <c r="B19" s="52"/>
      <c r="C19" s="152" t="s">
        <v>160</v>
      </c>
      <c r="D19" s="153" t="s">
        <v>502</v>
      </c>
      <c r="E19" s="154" t="s">
        <v>503</v>
      </c>
      <c r="F19" s="155" t="s">
        <v>32</v>
      </c>
      <c r="G19" s="50"/>
      <c r="H19" s="91" t="s">
        <v>521</v>
      </c>
    </row>
    <row r="20" spans="1:8" ht="15" customHeight="1">
      <c r="A20" s="27">
        <v>4</v>
      </c>
      <c r="B20" s="52"/>
      <c r="C20" s="160" t="s">
        <v>169</v>
      </c>
      <c r="D20" s="161" t="s">
        <v>434</v>
      </c>
      <c r="E20" s="162" t="s">
        <v>435</v>
      </c>
      <c r="F20" s="163" t="s">
        <v>30</v>
      </c>
      <c r="G20" s="50"/>
      <c r="H20" s="91">
        <v>9.01</v>
      </c>
    </row>
    <row r="21" spans="1:8" ht="15" customHeight="1">
      <c r="A21" s="3">
        <v>5</v>
      </c>
      <c r="B21" s="27"/>
      <c r="C21" s="152" t="s">
        <v>252</v>
      </c>
      <c r="D21" s="153" t="s">
        <v>122</v>
      </c>
      <c r="E21" s="154">
        <v>38177</v>
      </c>
      <c r="F21" s="155" t="s">
        <v>25</v>
      </c>
      <c r="G21" s="50"/>
      <c r="H21" s="91">
        <v>9.03</v>
      </c>
    </row>
    <row r="22" spans="1:8" ht="15" customHeight="1">
      <c r="A22" s="27">
        <v>6</v>
      </c>
      <c r="B22" s="27"/>
      <c r="C22" s="152" t="s">
        <v>117</v>
      </c>
      <c r="D22" s="153" t="s">
        <v>263</v>
      </c>
      <c r="E22" s="154">
        <v>37697</v>
      </c>
      <c r="F22" s="155" t="s">
        <v>25</v>
      </c>
      <c r="G22" s="50"/>
      <c r="H22" s="91">
        <v>9.42</v>
      </c>
    </row>
    <row r="23" spans="3:8" s="89" customFormat="1" ht="15" customHeight="1" thickBot="1">
      <c r="C23" s="90">
        <v>3</v>
      </c>
      <c r="D23" s="90" t="s">
        <v>38</v>
      </c>
      <c r="H23" s="90"/>
    </row>
    <row r="24" spans="1:8" s="2" customFormat="1" ht="15" customHeight="1">
      <c r="A24" s="234" t="s">
        <v>39</v>
      </c>
      <c r="B24" s="215" t="s">
        <v>34</v>
      </c>
      <c r="C24" s="211" t="s">
        <v>2</v>
      </c>
      <c r="D24" s="228" t="s">
        <v>3</v>
      </c>
      <c r="E24" s="226" t="s">
        <v>11</v>
      </c>
      <c r="F24" s="226" t="s">
        <v>4</v>
      </c>
      <c r="G24" s="219" t="s">
        <v>40</v>
      </c>
      <c r="H24" s="230" t="s">
        <v>9</v>
      </c>
    </row>
    <row r="25" spans="1:8" s="4" customFormat="1" ht="15" customHeight="1" thickBot="1">
      <c r="A25" s="235"/>
      <c r="B25" s="216"/>
      <c r="C25" s="212"/>
      <c r="D25" s="229"/>
      <c r="E25" s="227"/>
      <c r="F25" s="227"/>
      <c r="G25" s="220"/>
      <c r="H25" s="231"/>
    </row>
    <row r="26" spans="1:8" ht="15" customHeight="1">
      <c r="A26" s="27">
        <v>1</v>
      </c>
      <c r="B26" s="52"/>
      <c r="C26" s="152" t="s">
        <v>66</v>
      </c>
      <c r="D26" s="153" t="s">
        <v>514</v>
      </c>
      <c r="E26" s="154">
        <v>37802</v>
      </c>
      <c r="F26" s="155" t="s">
        <v>79</v>
      </c>
      <c r="G26" s="51"/>
      <c r="H26" s="91">
        <v>8.65</v>
      </c>
    </row>
    <row r="27" spans="1:8" ht="15" customHeight="1">
      <c r="A27" s="27">
        <v>2</v>
      </c>
      <c r="B27" s="54"/>
      <c r="C27" s="160" t="s">
        <v>59</v>
      </c>
      <c r="D27" s="161" t="s">
        <v>297</v>
      </c>
      <c r="E27" s="162">
        <v>37753</v>
      </c>
      <c r="F27" s="163" t="s">
        <v>36</v>
      </c>
      <c r="G27" s="50"/>
      <c r="H27" s="91">
        <v>8.58</v>
      </c>
    </row>
    <row r="28" spans="1:8" ht="15" customHeight="1">
      <c r="A28" s="3">
        <v>3</v>
      </c>
      <c r="B28" s="52"/>
      <c r="C28" s="152" t="s">
        <v>339</v>
      </c>
      <c r="D28" s="153" t="s">
        <v>344</v>
      </c>
      <c r="E28" s="154" t="s">
        <v>345</v>
      </c>
      <c r="F28" s="155" t="s">
        <v>52</v>
      </c>
      <c r="G28" s="50"/>
      <c r="H28" s="91">
        <v>8.43</v>
      </c>
    </row>
    <row r="29" spans="1:8" ht="15" customHeight="1">
      <c r="A29" s="27">
        <v>4</v>
      </c>
      <c r="B29" s="52"/>
      <c r="C29" s="160" t="s">
        <v>184</v>
      </c>
      <c r="D29" s="161" t="s">
        <v>444</v>
      </c>
      <c r="E29" s="162" t="s">
        <v>398</v>
      </c>
      <c r="F29" s="163" t="s">
        <v>30</v>
      </c>
      <c r="G29" s="50"/>
      <c r="H29" s="91">
        <v>8.4</v>
      </c>
    </row>
    <row r="30" spans="1:8" ht="15" customHeight="1">
      <c r="A30" s="3">
        <v>5</v>
      </c>
      <c r="B30" s="52"/>
      <c r="C30" s="152" t="s">
        <v>164</v>
      </c>
      <c r="D30" s="153" t="s">
        <v>477</v>
      </c>
      <c r="E30" s="154" t="s">
        <v>478</v>
      </c>
      <c r="F30" s="155" t="s">
        <v>32</v>
      </c>
      <c r="G30" s="51"/>
      <c r="H30" s="91">
        <v>8.45</v>
      </c>
    </row>
    <row r="31" spans="1:8" ht="15" customHeight="1">
      <c r="A31" s="27">
        <v>6</v>
      </c>
      <c r="B31" s="27"/>
      <c r="C31" s="152" t="s">
        <v>250</v>
      </c>
      <c r="D31" s="153" t="s">
        <v>208</v>
      </c>
      <c r="E31" s="154">
        <v>37732</v>
      </c>
      <c r="F31" s="155" t="s">
        <v>25</v>
      </c>
      <c r="G31" s="50"/>
      <c r="H31" s="91">
        <v>8.94</v>
      </c>
    </row>
    <row r="32" spans="3:8" s="89" customFormat="1" ht="15" customHeight="1" thickBot="1">
      <c r="C32" s="90">
        <v>4</v>
      </c>
      <c r="D32" s="90" t="s">
        <v>38</v>
      </c>
      <c r="H32" s="90"/>
    </row>
    <row r="33" spans="1:8" s="2" customFormat="1" ht="15" customHeight="1">
      <c r="A33" s="234" t="s">
        <v>39</v>
      </c>
      <c r="B33" s="215" t="s">
        <v>34</v>
      </c>
      <c r="C33" s="211" t="s">
        <v>2</v>
      </c>
      <c r="D33" s="228" t="s">
        <v>3</v>
      </c>
      <c r="E33" s="226" t="s">
        <v>11</v>
      </c>
      <c r="F33" s="226" t="s">
        <v>4</v>
      </c>
      <c r="G33" s="219" t="s">
        <v>40</v>
      </c>
      <c r="H33" s="230" t="s">
        <v>9</v>
      </c>
    </row>
    <row r="34" spans="1:8" s="4" customFormat="1" ht="15" customHeight="1" thickBot="1">
      <c r="A34" s="235"/>
      <c r="B34" s="216"/>
      <c r="C34" s="212"/>
      <c r="D34" s="229"/>
      <c r="E34" s="227"/>
      <c r="F34" s="227"/>
      <c r="G34" s="220"/>
      <c r="H34" s="231"/>
    </row>
    <row r="35" spans="1:8" ht="15" customHeight="1">
      <c r="A35" s="27">
        <v>1</v>
      </c>
      <c r="B35" s="52"/>
      <c r="C35" s="152" t="s">
        <v>210</v>
      </c>
      <c r="D35" s="153" t="s">
        <v>337</v>
      </c>
      <c r="E35" s="154">
        <v>37832</v>
      </c>
      <c r="F35" s="155" t="s">
        <v>26</v>
      </c>
      <c r="G35" s="50"/>
      <c r="H35" s="91">
        <v>8.3</v>
      </c>
    </row>
    <row r="36" spans="1:8" ht="15" customHeight="1">
      <c r="A36" s="27">
        <v>2</v>
      </c>
      <c r="B36" s="52"/>
      <c r="C36" s="152" t="s">
        <v>466</v>
      </c>
      <c r="D36" s="153" t="s">
        <v>467</v>
      </c>
      <c r="E36" s="154">
        <v>38080</v>
      </c>
      <c r="F36" s="155" t="s">
        <v>35</v>
      </c>
      <c r="G36" s="50"/>
      <c r="H36" s="91">
        <v>8.11</v>
      </c>
    </row>
    <row r="37" spans="1:8" ht="15" customHeight="1">
      <c r="A37" s="3">
        <v>3</v>
      </c>
      <c r="B37" s="52"/>
      <c r="C37" s="152" t="s">
        <v>406</v>
      </c>
      <c r="D37" s="153" t="s">
        <v>251</v>
      </c>
      <c r="E37" s="154">
        <v>37660</v>
      </c>
      <c r="F37" s="155" t="s">
        <v>505</v>
      </c>
      <c r="G37" s="50"/>
      <c r="H37" s="91">
        <v>8.21</v>
      </c>
    </row>
    <row r="38" spans="1:8" ht="15" customHeight="1">
      <c r="A38" s="27">
        <v>4</v>
      </c>
      <c r="B38" s="52"/>
      <c r="C38" s="160" t="s">
        <v>217</v>
      </c>
      <c r="D38" s="161" t="s">
        <v>431</v>
      </c>
      <c r="E38" s="162" t="s">
        <v>432</v>
      </c>
      <c r="F38" s="163" t="s">
        <v>30</v>
      </c>
      <c r="G38" s="50"/>
      <c r="H38" s="91">
        <v>8.34</v>
      </c>
    </row>
    <row r="39" spans="1:8" ht="15" customHeight="1">
      <c r="A39" s="3">
        <v>5</v>
      </c>
      <c r="B39" s="52"/>
      <c r="C39" s="152" t="s">
        <v>54</v>
      </c>
      <c r="D39" s="153" t="s">
        <v>349</v>
      </c>
      <c r="E39" s="154">
        <v>38008</v>
      </c>
      <c r="F39" s="155" t="s">
        <v>79</v>
      </c>
      <c r="G39" s="50"/>
      <c r="H39" s="91">
        <v>8.32</v>
      </c>
    </row>
    <row r="40" spans="1:8" ht="15" customHeight="1">
      <c r="A40" s="27">
        <v>6</v>
      </c>
      <c r="B40" s="27"/>
      <c r="C40" s="152" t="s">
        <v>161</v>
      </c>
      <c r="D40" s="153" t="s">
        <v>350</v>
      </c>
      <c r="E40" s="154">
        <v>38261</v>
      </c>
      <c r="F40" s="155" t="s">
        <v>79</v>
      </c>
      <c r="G40" s="50"/>
      <c r="H40" s="91">
        <v>8.45</v>
      </c>
    </row>
    <row r="41" spans="1:14" s="5" customFormat="1" ht="15" customHeight="1">
      <c r="A41" s="5" t="s">
        <v>41</v>
      </c>
      <c r="E41" s="6"/>
      <c r="F41" s="7"/>
      <c r="G41" s="7"/>
      <c r="H41" s="7"/>
      <c r="I41" s="7"/>
      <c r="N41" s="9"/>
    </row>
    <row r="42" spans="1:14" s="5" customFormat="1" ht="15" customHeight="1">
      <c r="A42" s="5" t="s">
        <v>237</v>
      </c>
      <c r="E42" s="6"/>
      <c r="F42" s="7"/>
      <c r="G42" s="7"/>
      <c r="H42" s="7"/>
      <c r="I42" s="7"/>
      <c r="N42" s="10"/>
    </row>
    <row r="43" spans="1:9" s="20" customFormat="1" ht="15" customHeight="1">
      <c r="A43" s="12"/>
      <c r="B43" s="12"/>
      <c r="C43" s="12"/>
      <c r="D43" s="12"/>
      <c r="E43" s="13"/>
      <c r="F43" s="14"/>
      <c r="G43" s="15"/>
      <c r="H43" s="73"/>
      <c r="I43" s="17"/>
    </row>
    <row r="44" spans="4:8" s="76" customFormat="1" ht="15" customHeight="1">
      <c r="D44" s="5" t="s">
        <v>14</v>
      </c>
      <c r="E44" s="5"/>
      <c r="F44" s="6" t="s">
        <v>6</v>
      </c>
      <c r="G44" s="77"/>
      <c r="H44" s="34" t="s">
        <v>0</v>
      </c>
    </row>
    <row r="45" spans="3:8" s="89" customFormat="1" ht="15" customHeight="1" thickBot="1">
      <c r="C45" s="90">
        <v>5</v>
      </c>
      <c r="D45" s="90" t="s">
        <v>38</v>
      </c>
      <c r="H45" s="90"/>
    </row>
    <row r="46" spans="1:8" s="2" customFormat="1" ht="15" customHeight="1">
      <c r="A46" s="234" t="s">
        <v>39</v>
      </c>
      <c r="B46" s="215" t="s">
        <v>34</v>
      </c>
      <c r="C46" s="211" t="s">
        <v>2</v>
      </c>
      <c r="D46" s="228" t="s">
        <v>3</v>
      </c>
      <c r="E46" s="226" t="s">
        <v>11</v>
      </c>
      <c r="F46" s="226" t="s">
        <v>4</v>
      </c>
      <c r="G46" s="219" t="s">
        <v>40</v>
      </c>
      <c r="H46" s="230" t="s">
        <v>9</v>
      </c>
    </row>
    <row r="47" spans="1:8" s="4" customFormat="1" ht="15" customHeight="1" thickBot="1">
      <c r="A47" s="235"/>
      <c r="B47" s="216"/>
      <c r="C47" s="212"/>
      <c r="D47" s="229"/>
      <c r="E47" s="227"/>
      <c r="F47" s="227"/>
      <c r="G47" s="220"/>
      <c r="H47" s="231"/>
    </row>
    <row r="48" spans="1:8" ht="15" customHeight="1">
      <c r="A48" s="27">
        <v>1</v>
      </c>
      <c r="B48" s="52"/>
      <c r="C48" s="160" t="s">
        <v>418</v>
      </c>
      <c r="D48" s="161" t="s">
        <v>419</v>
      </c>
      <c r="E48" s="162" t="s">
        <v>420</v>
      </c>
      <c r="F48" s="163" t="s">
        <v>30</v>
      </c>
      <c r="G48" s="50"/>
      <c r="H48" s="91">
        <v>7.93</v>
      </c>
    </row>
    <row r="49" spans="1:8" ht="15" customHeight="1">
      <c r="A49" s="27">
        <v>2</v>
      </c>
      <c r="B49" s="52"/>
      <c r="C49" s="152" t="s">
        <v>118</v>
      </c>
      <c r="D49" s="153" t="s">
        <v>165</v>
      </c>
      <c r="E49" s="154">
        <v>37645</v>
      </c>
      <c r="F49" s="155" t="s">
        <v>28</v>
      </c>
      <c r="G49" s="50"/>
      <c r="H49" s="91">
        <v>7.73</v>
      </c>
    </row>
    <row r="50" spans="1:8" ht="15" customHeight="1">
      <c r="A50" s="3">
        <v>3</v>
      </c>
      <c r="B50" s="52"/>
      <c r="C50" s="152" t="s">
        <v>161</v>
      </c>
      <c r="D50" s="153" t="s">
        <v>162</v>
      </c>
      <c r="E50" s="154" t="s">
        <v>163</v>
      </c>
      <c r="F50" s="155" t="s">
        <v>52</v>
      </c>
      <c r="G50" s="50"/>
      <c r="H50" s="91">
        <v>7.55</v>
      </c>
    </row>
    <row r="51" spans="1:8" ht="15" customHeight="1">
      <c r="A51" s="27">
        <v>4</v>
      </c>
      <c r="B51" s="52"/>
      <c r="C51" s="152" t="s">
        <v>168</v>
      </c>
      <c r="D51" s="153" t="s">
        <v>405</v>
      </c>
      <c r="E51" s="154">
        <v>37811</v>
      </c>
      <c r="F51" s="155" t="s">
        <v>505</v>
      </c>
      <c r="G51" s="51"/>
      <c r="H51" s="91">
        <v>7.78</v>
      </c>
    </row>
    <row r="52" spans="1:8" ht="15" customHeight="1">
      <c r="A52" s="3">
        <v>5</v>
      </c>
      <c r="B52" s="52"/>
      <c r="C52" s="152" t="s">
        <v>399</v>
      </c>
      <c r="D52" s="153" t="s">
        <v>400</v>
      </c>
      <c r="E52" s="154" t="s">
        <v>401</v>
      </c>
      <c r="F52" s="155" t="s">
        <v>404</v>
      </c>
      <c r="G52" s="50"/>
      <c r="H52" s="91">
        <v>7.64</v>
      </c>
    </row>
    <row r="53" spans="1:8" ht="15" customHeight="1">
      <c r="A53" s="27">
        <v>6</v>
      </c>
      <c r="B53" s="27"/>
      <c r="C53" s="152" t="s">
        <v>317</v>
      </c>
      <c r="D53" s="153" t="s">
        <v>318</v>
      </c>
      <c r="E53" s="154" t="s">
        <v>319</v>
      </c>
      <c r="F53" s="155" t="s">
        <v>26</v>
      </c>
      <c r="G53" s="50"/>
      <c r="H53" s="91">
        <v>7.78</v>
      </c>
    </row>
  </sheetData>
  <sheetProtection/>
  <mergeCells count="40">
    <mergeCell ref="A46:A47"/>
    <mergeCell ref="B46:B47"/>
    <mergeCell ref="C46:C47"/>
    <mergeCell ref="D46:D47"/>
    <mergeCell ref="E46:E47"/>
    <mergeCell ref="F46:F47"/>
    <mergeCell ref="G46:G47"/>
    <mergeCell ref="H46:H47"/>
    <mergeCell ref="G24:G25"/>
    <mergeCell ref="H24:H25"/>
    <mergeCell ref="G33:G34"/>
    <mergeCell ref="H33:H34"/>
    <mergeCell ref="F33:F34"/>
    <mergeCell ref="A24:A25"/>
    <mergeCell ref="B24:B25"/>
    <mergeCell ref="C24:C25"/>
    <mergeCell ref="D24:D25"/>
    <mergeCell ref="E24:E25"/>
    <mergeCell ref="A33:A34"/>
    <mergeCell ref="B33:B34"/>
    <mergeCell ref="C33:C34"/>
    <mergeCell ref="D33:D34"/>
    <mergeCell ref="E33:E34"/>
    <mergeCell ref="F24:F25"/>
    <mergeCell ref="G15:G16"/>
    <mergeCell ref="H15:H16"/>
    <mergeCell ref="A15:A16"/>
    <mergeCell ref="B15:B16"/>
    <mergeCell ref="C15:C16"/>
    <mergeCell ref="D15:D16"/>
    <mergeCell ref="E15:E16"/>
    <mergeCell ref="F15:F16"/>
    <mergeCell ref="F6:F7"/>
    <mergeCell ref="G6:G7"/>
    <mergeCell ref="H6:H7"/>
    <mergeCell ref="A6:A7"/>
    <mergeCell ref="B6:B7"/>
    <mergeCell ref="C6:C7"/>
    <mergeCell ref="D6:D7"/>
    <mergeCell ref="E6:E7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4.421875" style="1" bestFit="1" customWidth="1"/>
    <col min="7" max="7" width="22.57421875" style="1" bestFit="1" customWidth="1"/>
    <col min="8" max="8" width="9.421875" style="93" bestFit="1" customWidth="1"/>
    <col min="9" max="16384" width="9.140625" style="1" customWidth="1"/>
  </cols>
  <sheetData>
    <row r="1" spans="1:9" s="5" customFormat="1" ht="15">
      <c r="A1" s="5" t="s">
        <v>41</v>
      </c>
      <c r="E1" s="6"/>
      <c r="F1" s="7"/>
      <c r="G1" s="7"/>
      <c r="H1" s="7"/>
      <c r="I1" s="9"/>
    </row>
    <row r="2" spans="1:9" s="5" customFormat="1" ht="15">
      <c r="A2" s="5" t="s">
        <v>237</v>
      </c>
      <c r="E2" s="6"/>
      <c r="F2" s="7"/>
      <c r="G2" s="7"/>
      <c r="H2" s="7"/>
      <c r="I2" s="10"/>
    </row>
    <row r="3" spans="1:8" s="20" customFormat="1" ht="12" customHeight="1">
      <c r="A3" s="12"/>
      <c r="B3" s="12"/>
      <c r="C3" s="12"/>
      <c r="D3" s="12"/>
      <c r="E3" s="13"/>
      <c r="F3" s="14"/>
      <c r="G3" s="15"/>
      <c r="H3" s="73"/>
    </row>
    <row r="4" spans="4:8" s="76" customFormat="1" ht="15">
      <c r="D4" s="5" t="s">
        <v>14</v>
      </c>
      <c r="E4" s="5"/>
      <c r="F4" s="6" t="s">
        <v>7</v>
      </c>
      <c r="G4" s="77"/>
      <c r="H4" s="34" t="s">
        <v>0</v>
      </c>
    </row>
    <row r="5" spans="3:8" s="89" customFormat="1" ht="15.75" thickBot="1">
      <c r="C5" s="90">
        <v>1</v>
      </c>
      <c r="D5" s="90" t="s">
        <v>38</v>
      </c>
      <c r="H5" s="90"/>
    </row>
    <row r="6" spans="1:8" s="2" customFormat="1" ht="15" customHeight="1">
      <c r="A6" s="234" t="s">
        <v>39</v>
      </c>
      <c r="B6" s="215" t="s">
        <v>34</v>
      </c>
      <c r="C6" s="211" t="s">
        <v>2</v>
      </c>
      <c r="D6" s="228" t="s">
        <v>3</v>
      </c>
      <c r="E6" s="226" t="s">
        <v>11</v>
      </c>
      <c r="F6" s="226" t="s">
        <v>4</v>
      </c>
      <c r="G6" s="219" t="s">
        <v>40</v>
      </c>
      <c r="H6" s="230" t="s">
        <v>9</v>
      </c>
    </row>
    <row r="7" spans="1:8" s="4" customFormat="1" ht="15" customHeight="1" thickBot="1">
      <c r="A7" s="235"/>
      <c r="B7" s="216"/>
      <c r="C7" s="212"/>
      <c r="D7" s="229"/>
      <c r="E7" s="227"/>
      <c r="F7" s="227"/>
      <c r="G7" s="220"/>
      <c r="H7" s="231"/>
    </row>
    <row r="8" spans="1:8" ht="15" customHeight="1">
      <c r="A8" s="27">
        <v>1</v>
      </c>
      <c r="B8" s="52"/>
      <c r="C8" s="152" t="s">
        <v>271</v>
      </c>
      <c r="D8" s="153" t="s">
        <v>116</v>
      </c>
      <c r="E8" s="154">
        <v>38190</v>
      </c>
      <c r="F8" s="155" t="s">
        <v>25</v>
      </c>
      <c r="G8" s="157" t="s">
        <v>173</v>
      </c>
      <c r="H8" s="92">
        <v>33.47</v>
      </c>
    </row>
    <row r="9" spans="1:8" ht="15" customHeight="1">
      <c r="A9" s="27">
        <v>2</v>
      </c>
      <c r="B9" s="52"/>
      <c r="C9" s="160" t="s">
        <v>210</v>
      </c>
      <c r="D9" s="161" t="s">
        <v>211</v>
      </c>
      <c r="E9" s="162">
        <v>38082</v>
      </c>
      <c r="F9" s="163" t="s">
        <v>36</v>
      </c>
      <c r="G9" s="165" t="s">
        <v>209</v>
      </c>
      <c r="H9" s="92" t="s">
        <v>521</v>
      </c>
    </row>
    <row r="10" spans="1:8" ht="15" customHeight="1">
      <c r="A10" s="27">
        <v>3</v>
      </c>
      <c r="B10" s="52"/>
      <c r="C10" s="152" t="s">
        <v>161</v>
      </c>
      <c r="D10" s="153" t="s">
        <v>350</v>
      </c>
      <c r="E10" s="154">
        <v>38261</v>
      </c>
      <c r="F10" s="155" t="s">
        <v>79</v>
      </c>
      <c r="G10" s="157" t="s">
        <v>153</v>
      </c>
      <c r="H10" s="92" t="s">
        <v>521</v>
      </c>
    </row>
    <row r="11" spans="1:8" s="89" customFormat="1" ht="15" customHeight="1">
      <c r="A11" s="27">
        <v>4</v>
      </c>
      <c r="B11" s="52"/>
      <c r="C11" s="160" t="s">
        <v>184</v>
      </c>
      <c r="D11" s="161" t="s">
        <v>444</v>
      </c>
      <c r="E11" s="162" t="s">
        <v>398</v>
      </c>
      <c r="F11" s="163" t="s">
        <v>30</v>
      </c>
      <c r="G11" s="165" t="s">
        <v>443</v>
      </c>
      <c r="H11" s="92">
        <v>27.85</v>
      </c>
    </row>
    <row r="12" spans="1:7" ht="15" customHeight="1">
      <c r="A12" s="89"/>
      <c r="B12" s="89"/>
      <c r="C12" s="90">
        <v>2</v>
      </c>
      <c r="D12" s="90" t="s">
        <v>38</v>
      </c>
      <c r="E12" s="89"/>
      <c r="F12" s="89"/>
      <c r="G12" s="89"/>
    </row>
    <row r="13" spans="1:8" ht="15" customHeight="1">
      <c r="A13" s="27">
        <v>1</v>
      </c>
      <c r="B13" s="52"/>
      <c r="C13" s="152" t="s">
        <v>64</v>
      </c>
      <c r="D13" s="153" t="s">
        <v>264</v>
      </c>
      <c r="E13" s="154">
        <v>37722</v>
      </c>
      <c r="F13" s="155" t="s">
        <v>25</v>
      </c>
      <c r="G13" s="157" t="s">
        <v>173</v>
      </c>
      <c r="H13" s="92">
        <v>34.05</v>
      </c>
    </row>
    <row r="14" spans="1:8" ht="15" customHeight="1">
      <c r="A14" s="27">
        <v>2</v>
      </c>
      <c r="B14" s="52"/>
      <c r="C14" s="152" t="s">
        <v>252</v>
      </c>
      <c r="D14" s="153" t="s">
        <v>122</v>
      </c>
      <c r="E14" s="154">
        <v>38177</v>
      </c>
      <c r="F14" s="155" t="s">
        <v>25</v>
      </c>
      <c r="G14" s="157" t="s">
        <v>239</v>
      </c>
      <c r="H14" s="92">
        <v>32.25</v>
      </c>
    </row>
    <row r="15" spans="1:14" s="89" customFormat="1" ht="15" customHeight="1">
      <c r="A15" s="27">
        <v>3</v>
      </c>
      <c r="B15" s="52"/>
      <c r="C15" s="152" t="s">
        <v>210</v>
      </c>
      <c r="D15" s="153" t="s">
        <v>337</v>
      </c>
      <c r="E15" s="154">
        <v>37832</v>
      </c>
      <c r="F15" s="155" t="s">
        <v>26</v>
      </c>
      <c r="G15" s="157" t="s">
        <v>203</v>
      </c>
      <c r="H15" s="92">
        <v>26.93</v>
      </c>
      <c r="J15" s="1"/>
      <c r="K15" s="1"/>
      <c r="L15" s="1"/>
      <c r="M15" s="1"/>
      <c r="N15" s="1"/>
    </row>
    <row r="16" spans="1:14" ht="15" customHeight="1">
      <c r="A16" s="27">
        <v>4</v>
      </c>
      <c r="B16" s="52"/>
      <c r="C16" s="152" t="s">
        <v>339</v>
      </c>
      <c r="D16" s="153" t="s">
        <v>344</v>
      </c>
      <c r="E16" s="154" t="s">
        <v>345</v>
      </c>
      <c r="F16" s="155" t="s">
        <v>52</v>
      </c>
      <c r="G16" s="157" t="s">
        <v>152</v>
      </c>
      <c r="H16" s="92">
        <v>28.04</v>
      </c>
      <c r="J16" s="38"/>
      <c r="K16" s="38"/>
      <c r="L16" s="38"/>
      <c r="M16" s="38"/>
      <c r="N16" s="38"/>
    </row>
    <row r="17" spans="1:7" ht="15" customHeight="1">
      <c r="A17" s="89"/>
      <c r="B17" s="89"/>
      <c r="C17" s="90">
        <v>3</v>
      </c>
      <c r="D17" s="90" t="s">
        <v>38</v>
      </c>
      <c r="E17" s="89"/>
      <c r="F17" s="89"/>
      <c r="G17" s="89"/>
    </row>
    <row r="18" spans="1:8" ht="15" customHeight="1">
      <c r="A18" s="27">
        <v>1</v>
      </c>
      <c r="B18" s="52"/>
      <c r="C18" s="152" t="s">
        <v>256</v>
      </c>
      <c r="D18" s="153" t="s">
        <v>159</v>
      </c>
      <c r="E18" s="154">
        <v>38016</v>
      </c>
      <c r="F18" s="155" t="s">
        <v>25</v>
      </c>
      <c r="G18" s="157" t="s">
        <v>150</v>
      </c>
      <c r="H18" s="92">
        <v>31.5</v>
      </c>
    </row>
    <row r="19" spans="1:8" s="89" customFormat="1" ht="15" customHeight="1">
      <c r="A19" s="27">
        <v>2</v>
      </c>
      <c r="B19" s="52"/>
      <c r="C19" s="160" t="s">
        <v>169</v>
      </c>
      <c r="D19" s="161" t="s">
        <v>434</v>
      </c>
      <c r="E19" s="162" t="s">
        <v>435</v>
      </c>
      <c r="F19" s="163" t="s">
        <v>30</v>
      </c>
      <c r="G19" s="165" t="s">
        <v>433</v>
      </c>
      <c r="H19" s="92">
        <v>30.36</v>
      </c>
    </row>
    <row r="20" spans="1:8" ht="15" customHeight="1">
      <c r="A20" s="27">
        <v>3</v>
      </c>
      <c r="B20" s="52"/>
      <c r="C20" s="160" t="s">
        <v>217</v>
      </c>
      <c r="D20" s="161" t="s">
        <v>431</v>
      </c>
      <c r="E20" s="162" t="s">
        <v>432</v>
      </c>
      <c r="F20" s="163" t="s">
        <v>30</v>
      </c>
      <c r="G20" s="165" t="s">
        <v>433</v>
      </c>
      <c r="H20" s="92">
        <v>27.44</v>
      </c>
    </row>
    <row r="21" spans="1:8" ht="15" customHeight="1">
      <c r="A21" s="27">
        <v>4</v>
      </c>
      <c r="B21" s="52"/>
      <c r="C21" s="152" t="s">
        <v>54</v>
      </c>
      <c r="D21" s="153" t="s">
        <v>349</v>
      </c>
      <c r="E21" s="154">
        <v>38008</v>
      </c>
      <c r="F21" s="155" t="s">
        <v>79</v>
      </c>
      <c r="G21" s="157" t="s">
        <v>153</v>
      </c>
      <c r="H21" s="92" t="s">
        <v>521</v>
      </c>
    </row>
    <row r="22" spans="1:7" ht="15" customHeight="1">
      <c r="A22" s="89"/>
      <c r="B22" s="89"/>
      <c r="C22" s="90">
        <v>4</v>
      </c>
      <c r="D22" s="90" t="s">
        <v>38</v>
      </c>
      <c r="E22" s="89"/>
      <c r="F22" s="89"/>
      <c r="G22" s="89"/>
    </row>
    <row r="23" spans="1:8" s="89" customFormat="1" ht="15" customHeight="1">
      <c r="A23" s="27">
        <v>1</v>
      </c>
      <c r="B23" s="52"/>
      <c r="C23" s="152" t="s">
        <v>121</v>
      </c>
      <c r="D23" s="153" t="s">
        <v>251</v>
      </c>
      <c r="E23" s="154">
        <v>38146</v>
      </c>
      <c r="F23" s="155" t="s">
        <v>25</v>
      </c>
      <c r="G23" s="157" t="s">
        <v>239</v>
      </c>
      <c r="H23" s="92">
        <v>31.87</v>
      </c>
    </row>
    <row r="24" spans="1:8" ht="15" customHeight="1">
      <c r="A24" s="27">
        <v>2</v>
      </c>
      <c r="B24" s="52"/>
      <c r="C24" s="152" t="s">
        <v>250</v>
      </c>
      <c r="D24" s="153" t="s">
        <v>208</v>
      </c>
      <c r="E24" s="154">
        <v>37732</v>
      </c>
      <c r="F24" s="155" t="s">
        <v>25</v>
      </c>
      <c r="G24" s="157" t="s">
        <v>239</v>
      </c>
      <c r="H24" s="92">
        <v>30.2</v>
      </c>
    </row>
    <row r="25" spans="1:8" ht="15" customHeight="1">
      <c r="A25" s="27">
        <v>3</v>
      </c>
      <c r="B25" s="52"/>
      <c r="C25" s="152" t="s">
        <v>466</v>
      </c>
      <c r="D25" s="153" t="s">
        <v>467</v>
      </c>
      <c r="E25" s="154">
        <v>38080</v>
      </c>
      <c r="F25" s="155" t="s">
        <v>35</v>
      </c>
      <c r="G25" s="157" t="s">
        <v>69</v>
      </c>
      <c r="H25" s="92">
        <v>27.56</v>
      </c>
    </row>
    <row r="26" spans="1:8" ht="15" customHeight="1">
      <c r="A26" s="27">
        <v>4</v>
      </c>
      <c r="B26" s="52"/>
      <c r="C26" s="152" t="s">
        <v>406</v>
      </c>
      <c r="D26" s="153" t="s">
        <v>251</v>
      </c>
      <c r="E26" s="154">
        <v>37660</v>
      </c>
      <c r="F26" s="155" t="s">
        <v>505</v>
      </c>
      <c r="G26" s="157" t="s">
        <v>186</v>
      </c>
      <c r="H26" s="92">
        <v>26.94</v>
      </c>
    </row>
    <row r="27" spans="3:8" s="89" customFormat="1" ht="15" customHeight="1">
      <c r="C27" s="90">
        <v>5</v>
      </c>
      <c r="D27" s="90" t="s">
        <v>38</v>
      </c>
      <c r="H27" s="93"/>
    </row>
    <row r="28" spans="1:8" ht="15" customHeight="1">
      <c r="A28" s="27">
        <v>1</v>
      </c>
      <c r="B28" s="52"/>
      <c r="C28" s="160" t="s">
        <v>115</v>
      </c>
      <c r="D28" s="161" t="s">
        <v>416</v>
      </c>
      <c r="E28" s="162" t="s">
        <v>417</v>
      </c>
      <c r="F28" s="163" t="s">
        <v>30</v>
      </c>
      <c r="G28" s="165" t="s">
        <v>155</v>
      </c>
      <c r="H28" s="92">
        <v>32.62</v>
      </c>
    </row>
    <row r="29" spans="1:8" ht="15" customHeight="1">
      <c r="A29" s="27">
        <v>2</v>
      </c>
      <c r="B29" s="52"/>
      <c r="C29" s="152" t="s">
        <v>66</v>
      </c>
      <c r="D29" s="153" t="s">
        <v>514</v>
      </c>
      <c r="E29" s="154">
        <v>37802</v>
      </c>
      <c r="F29" s="155" t="s">
        <v>79</v>
      </c>
      <c r="G29" s="157" t="s">
        <v>153</v>
      </c>
      <c r="H29" s="92">
        <v>28.86</v>
      </c>
    </row>
    <row r="30" spans="1:14" ht="15" customHeight="1">
      <c r="A30" s="27">
        <v>3</v>
      </c>
      <c r="B30" s="52"/>
      <c r="C30" s="152" t="s">
        <v>317</v>
      </c>
      <c r="D30" s="153" t="s">
        <v>318</v>
      </c>
      <c r="E30" s="154" t="s">
        <v>319</v>
      </c>
      <c r="F30" s="155" t="s">
        <v>26</v>
      </c>
      <c r="G30" s="157" t="s">
        <v>203</v>
      </c>
      <c r="H30" s="92">
        <v>25.37</v>
      </c>
      <c r="J30" s="89"/>
      <c r="K30" s="89"/>
      <c r="L30" s="89"/>
      <c r="M30" s="89"/>
      <c r="N30" s="89"/>
    </row>
    <row r="31" spans="1:14" s="89" customFormat="1" ht="15" customHeight="1">
      <c r="A31" s="27">
        <v>4</v>
      </c>
      <c r="B31" s="52"/>
      <c r="C31" s="160" t="s">
        <v>418</v>
      </c>
      <c r="D31" s="161" t="s">
        <v>419</v>
      </c>
      <c r="E31" s="162" t="s">
        <v>420</v>
      </c>
      <c r="F31" s="163" t="s">
        <v>30</v>
      </c>
      <c r="G31" s="165" t="s">
        <v>421</v>
      </c>
      <c r="H31" s="92">
        <v>25.77</v>
      </c>
      <c r="J31" s="1"/>
      <c r="K31" s="1"/>
      <c r="L31" s="1"/>
      <c r="M31" s="1"/>
      <c r="N31" s="1"/>
    </row>
    <row r="32" spans="1:7" ht="15" customHeight="1">
      <c r="A32" s="89"/>
      <c r="B32" s="89"/>
      <c r="C32" s="90">
        <v>6</v>
      </c>
      <c r="D32" s="90" t="s">
        <v>38</v>
      </c>
      <c r="E32" s="89"/>
      <c r="F32" s="89"/>
      <c r="G32" s="89"/>
    </row>
    <row r="33" spans="1:8" ht="15" customHeight="1">
      <c r="A33" s="27">
        <v>1</v>
      </c>
      <c r="B33" s="52"/>
      <c r="C33" s="152" t="s">
        <v>117</v>
      </c>
      <c r="D33" s="153" t="s">
        <v>263</v>
      </c>
      <c r="E33" s="154">
        <v>37697</v>
      </c>
      <c r="F33" s="155" t="s">
        <v>25</v>
      </c>
      <c r="G33" s="157" t="s">
        <v>173</v>
      </c>
      <c r="H33" s="92">
        <v>31.63</v>
      </c>
    </row>
    <row r="34" spans="1:8" ht="15" customHeight="1">
      <c r="A34" s="27">
        <v>2</v>
      </c>
      <c r="B34" s="52"/>
      <c r="C34" s="160" t="s">
        <v>59</v>
      </c>
      <c r="D34" s="161" t="s">
        <v>297</v>
      </c>
      <c r="E34" s="162">
        <v>37753</v>
      </c>
      <c r="F34" s="163" t="s">
        <v>36</v>
      </c>
      <c r="G34" s="165" t="s">
        <v>298</v>
      </c>
      <c r="H34" s="92">
        <v>29.31</v>
      </c>
    </row>
    <row r="35" spans="1:14" s="89" customFormat="1" ht="15" customHeight="1">
      <c r="A35" s="27">
        <v>3</v>
      </c>
      <c r="B35" s="52"/>
      <c r="C35" s="152" t="s">
        <v>118</v>
      </c>
      <c r="D35" s="153" t="s">
        <v>165</v>
      </c>
      <c r="E35" s="154">
        <v>37645</v>
      </c>
      <c r="F35" s="155" t="s">
        <v>28</v>
      </c>
      <c r="G35" s="157" t="s">
        <v>174</v>
      </c>
      <c r="H35" s="92">
        <v>25.22</v>
      </c>
      <c r="J35" s="1"/>
      <c r="K35" s="1"/>
      <c r="L35" s="1"/>
      <c r="M35" s="1"/>
      <c r="N35" s="1"/>
    </row>
    <row r="36" spans="1:14" ht="15" customHeight="1">
      <c r="A36" s="27">
        <v>4</v>
      </c>
      <c r="B36" s="52"/>
      <c r="C36" s="152" t="s">
        <v>168</v>
      </c>
      <c r="D36" s="153" t="s">
        <v>405</v>
      </c>
      <c r="E36" s="154">
        <v>37811</v>
      </c>
      <c r="F36" s="155" t="s">
        <v>505</v>
      </c>
      <c r="G36" s="157" t="s">
        <v>186</v>
      </c>
      <c r="H36" s="92">
        <v>26.15</v>
      </c>
      <c r="J36" s="89"/>
      <c r="K36" s="89"/>
      <c r="L36" s="89"/>
      <c r="M36" s="89"/>
      <c r="N36" s="89"/>
    </row>
    <row r="37" spans="1:7" ht="15" customHeight="1">
      <c r="A37" s="89"/>
      <c r="B37" s="89"/>
      <c r="C37" s="90">
        <v>7</v>
      </c>
      <c r="D37" s="90" t="s">
        <v>38</v>
      </c>
      <c r="E37" s="89"/>
      <c r="F37" s="89"/>
      <c r="G37" s="89"/>
    </row>
    <row r="38" spans="1:8" ht="15" customHeight="1">
      <c r="A38" s="27">
        <v>1</v>
      </c>
      <c r="B38" s="52"/>
      <c r="C38" s="152" t="s">
        <v>254</v>
      </c>
      <c r="D38" s="153" t="s">
        <v>255</v>
      </c>
      <c r="E38" s="154">
        <v>38330</v>
      </c>
      <c r="F38" s="155" t="s">
        <v>25</v>
      </c>
      <c r="G38" s="157" t="s">
        <v>150</v>
      </c>
      <c r="H38" s="92">
        <v>31.57</v>
      </c>
    </row>
    <row r="39" spans="1:8" s="89" customFormat="1" ht="15" customHeight="1">
      <c r="A39" s="27">
        <v>2</v>
      </c>
      <c r="B39" s="52"/>
      <c r="C39" s="152" t="s">
        <v>164</v>
      </c>
      <c r="D39" s="153" t="s">
        <v>477</v>
      </c>
      <c r="E39" s="154" t="s">
        <v>478</v>
      </c>
      <c r="F39" s="155" t="s">
        <v>32</v>
      </c>
      <c r="G39" s="157" t="s">
        <v>157</v>
      </c>
      <c r="H39" s="92">
        <v>28.07</v>
      </c>
    </row>
    <row r="40" spans="1:8" ht="15" customHeight="1">
      <c r="A40" s="27">
        <v>3</v>
      </c>
      <c r="B40" s="52"/>
      <c r="C40" s="152" t="s">
        <v>161</v>
      </c>
      <c r="D40" s="153" t="s">
        <v>162</v>
      </c>
      <c r="E40" s="154" t="s">
        <v>163</v>
      </c>
      <c r="F40" s="155" t="s">
        <v>52</v>
      </c>
      <c r="G40" s="157" t="s">
        <v>152</v>
      </c>
      <c r="H40" s="92">
        <v>25.15</v>
      </c>
    </row>
    <row r="41" spans="1:8" ht="15" customHeight="1">
      <c r="A41" s="27">
        <v>4</v>
      </c>
      <c r="B41" s="52"/>
      <c r="C41" s="152" t="s">
        <v>399</v>
      </c>
      <c r="D41" s="153" t="s">
        <v>400</v>
      </c>
      <c r="E41" s="154" t="s">
        <v>401</v>
      </c>
      <c r="F41" s="155" t="s">
        <v>404</v>
      </c>
      <c r="G41" s="157" t="s">
        <v>508</v>
      </c>
      <c r="H41" s="92">
        <v>24.79</v>
      </c>
    </row>
  </sheetData>
  <sheetProtection/>
  <mergeCells count="8">
    <mergeCell ref="G6:G7"/>
    <mergeCell ref="H6:H7"/>
    <mergeCell ref="A6:A7"/>
    <mergeCell ref="B6:B7"/>
    <mergeCell ref="C6:C7"/>
    <mergeCell ref="D6:D7"/>
    <mergeCell ref="E6:E7"/>
    <mergeCell ref="F6:F7"/>
  </mergeCells>
  <printOptions horizontalCentered="1"/>
  <pageMargins left="0.11811023622047245" right="0.11811023622047245" top="0.31496062992125984" bottom="0.2362204724409449" header="0.1968503937007874" footer="0.3543307086614173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Step</cp:lastModifiedBy>
  <cp:lastPrinted>2018-03-16T15:00:25Z</cp:lastPrinted>
  <dcterms:created xsi:type="dcterms:W3CDTF">2015-03-19T18:27:27Z</dcterms:created>
  <dcterms:modified xsi:type="dcterms:W3CDTF">2018-03-17T12:17:07Z</dcterms:modified>
  <cp:category/>
  <cp:version/>
  <cp:contentType/>
  <cp:contentStatus/>
</cp:coreProperties>
</file>