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135" windowWidth="8355" windowHeight="7965" tabRatio="815" firstSheet="0" activeTab="0"/>
  </bookViews>
  <sheets>
    <sheet name="Protokolas" sheetId="1" r:id="rId1"/>
    <sheet name="Asm " sheetId="2" r:id="rId2"/>
    <sheet name="Komandiniai" sheetId="3" r:id="rId3"/>
    <sheet name="Taškų " sheetId="4" r:id="rId4"/>
  </sheets>
  <externalReferences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<sst xmlns="http://schemas.openxmlformats.org/spreadsheetml/2006/main" count="376" uniqueCount="117">
  <si>
    <t>Merginos</t>
  </si>
  <si>
    <t>Taškai</t>
  </si>
  <si>
    <t>Kamuoliuko metimas</t>
  </si>
  <si>
    <t>Šuolis į tolį</t>
  </si>
  <si>
    <t>60 m bėgimas</t>
  </si>
  <si>
    <t>500 m bėgimas</t>
  </si>
  <si>
    <t>Lengvosios atletikos keturkovės taškų skaičiavimo lentelė</t>
  </si>
  <si>
    <t>Eil. Nr.</t>
  </si>
  <si>
    <t>Pavardė, vardas</t>
  </si>
  <si>
    <t>Kamuoliuko m.</t>
  </si>
  <si>
    <t>Taškų suma</t>
  </si>
  <si>
    <t>Vieta</t>
  </si>
  <si>
    <t>Rezultatas</t>
  </si>
  <si>
    <t>Komanda</t>
  </si>
  <si>
    <t>Asmeniniai rezultatai</t>
  </si>
  <si>
    <t>5 geriausių rezultatų suma</t>
  </si>
  <si>
    <t>Komandiniai rezultatai</t>
  </si>
  <si>
    <t>Varžybų vyr sekretorius</t>
  </si>
  <si>
    <t>Varžybų vyr. teisėjas</t>
  </si>
  <si>
    <t>Gimimo data</t>
  </si>
  <si>
    <t>Varžybų vyr. sekretorius</t>
  </si>
  <si>
    <t>Arnas Lukošaitis</t>
  </si>
  <si>
    <t xml:space="preserve">Lietuvos mokyklų žaidynių lengvosios atletikos merginų keturkovės tarpzoninės varžybos </t>
  </si>
  <si>
    <t>Šiaulių Jovaro progimnazija</t>
  </si>
  <si>
    <t>Šiauliai</t>
  </si>
  <si>
    <t xml:space="preserve">Domarkaitė Gabija </t>
  </si>
  <si>
    <t>Dapkutė Gabrielė</t>
  </si>
  <si>
    <t>Čegytė Airūnė</t>
  </si>
  <si>
    <t>Juknaitė Emilė</t>
  </si>
  <si>
    <t>Juknaitė Lina</t>
  </si>
  <si>
    <t>Elzė Ožechauskaitė</t>
  </si>
  <si>
    <t xml:space="preserve">Biržų Aušros pagrindinė mokykla </t>
  </si>
  <si>
    <t>Biržai</t>
  </si>
  <si>
    <t>Žukaitė Kamilė</t>
  </si>
  <si>
    <t>Aukštikalnytė Sintija</t>
  </si>
  <si>
    <t>Šniokaitė Toma</t>
  </si>
  <si>
    <t>Tamonytė Dominyka</t>
  </si>
  <si>
    <t>Lapėnaitė Kornelija</t>
  </si>
  <si>
    <t>Kupiškio Povilo Matulionio progimnazija</t>
  </si>
  <si>
    <t>Kupiškis</t>
  </si>
  <si>
    <t>Šilutės r. Kintų pagrindinė mokykla</t>
  </si>
  <si>
    <t>Kintai</t>
  </si>
  <si>
    <t>2005-05-24</t>
  </si>
  <si>
    <t>2005-08-14</t>
  </si>
  <si>
    <t>2005-01-15</t>
  </si>
  <si>
    <t>2005-04-07</t>
  </si>
  <si>
    <t>2005-01-26</t>
  </si>
  <si>
    <t>2006-01-09</t>
  </si>
  <si>
    <t>Lietuvos sporto universiteto Kėdainių "Aušros" progimnazija</t>
  </si>
  <si>
    <t>Kėdainiai</t>
  </si>
  <si>
    <t>Individualiai</t>
  </si>
  <si>
    <t>Šimkaitytė Kamilė</t>
  </si>
  <si>
    <t>Končiūtė Kornelija</t>
  </si>
  <si>
    <t>Velykytė Marija</t>
  </si>
  <si>
    <t>Kestenytė Benita</t>
  </si>
  <si>
    <t>Karosaitė Ugnė</t>
  </si>
  <si>
    <t>Šauva Merė-Luiza</t>
  </si>
  <si>
    <t>Berankytė Deimantė</t>
  </si>
  <si>
    <t>Ašakaitė Laura</t>
  </si>
  <si>
    <t>Kelmė</t>
  </si>
  <si>
    <t>Kelmės "Kražantės" progimnazija</t>
  </si>
  <si>
    <t>Iždonaitė Džastina</t>
  </si>
  <si>
    <t>Gaurilovaitė Gabrielė</t>
  </si>
  <si>
    <t>Pociutė Vytautė</t>
  </si>
  <si>
    <t>Sabaitytė Gustė</t>
  </si>
  <si>
    <t>Tamulionytė Kamilė</t>
  </si>
  <si>
    <t>Heynold Dora</t>
  </si>
  <si>
    <t>Radviliškio Vinco Kudirkos progimnazija</t>
  </si>
  <si>
    <t>Radviliškis</t>
  </si>
  <si>
    <t>Petrauskaitė Meda</t>
  </si>
  <si>
    <t>Kapitanskytė Agnė</t>
  </si>
  <si>
    <t>Burbaitė Justina</t>
  </si>
  <si>
    <t>Šukytė Aurelija</t>
  </si>
  <si>
    <t>Vaitkevičiūtė Viltė</t>
  </si>
  <si>
    <t>Tomkevičiūtė Vanesa</t>
  </si>
  <si>
    <t>Šimkutė Austė</t>
  </si>
  <si>
    <t>Mateliūnaitė Rugilė</t>
  </si>
  <si>
    <t>Panevėžys</t>
  </si>
  <si>
    <t>Panevėžio "Vyturio" progimnazija</t>
  </si>
  <si>
    <t>Žurauskaitė Agota</t>
  </si>
  <si>
    <t>Užkurėlytė Urtė</t>
  </si>
  <si>
    <t>Rykantė Reutė</t>
  </si>
  <si>
    <t>Archipovaitė Austėja</t>
  </si>
  <si>
    <t>Kavoliūnaitė Aurėja</t>
  </si>
  <si>
    <t>Čiujevaitė Gabrielė</t>
  </si>
  <si>
    <t>Šilalės r. Kaltinėnų A.Stulginskio gimnazija</t>
  </si>
  <si>
    <t>Kaltinėnai</t>
  </si>
  <si>
    <t>Mižutavičiūtė Aistė</t>
  </si>
  <si>
    <t>Mižutavičiūtė Augustė</t>
  </si>
  <si>
    <t>Tamašauskaitė Dovilė</t>
  </si>
  <si>
    <t>Ašmonaitė Emilija</t>
  </si>
  <si>
    <t>Šiušaitė Vakarė</t>
  </si>
  <si>
    <t>Tamašauskaitė Justina</t>
  </si>
  <si>
    <t>Čižauskaitė Odilija</t>
  </si>
  <si>
    <t>Petrylaitė Danielė</t>
  </si>
  <si>
    <t>Kurtkutė Ema</t>
  </si>
  <si>
    <t>Rušėnaitė Jovilė</t>
  </si>
  <si>
    <t>Graužinytė Mingailė</t>
  </si>
  <si>
    <t>Jankauskaitė Raselė</t>
  </si>
  <si>
    <t>Juzekėnaitė Kornelija</t>
  </si>
  <si>
    <t>Pasvalio Lėvens pagrindinė mokykla</t>
  </si>
  <si>
    <t>Pasvalys</t>
  </si>
  <si>
    <t>Baltrūnaitė Saulė</t>
  </si>
  <si>
    <t>Valintelytė Livita</t>
  </si>
  <si>
    <t>Juknevičiūtė Jurgita</t>
  </si>
  <si>
    <t>Paškonytė Melita</t>
  </si>
  <si>
    <t>Mackevičiūtė Rugilė</t>
  </si>
  <si>
    <t>Mackevičiūtė Kamilė</t>
  </si>
  <si>
    <t>Laura Roikienė</t>
  </si>
  <si>
    <t>Būdvydaitė Aristėja</t>
  </si>
  <si>
    <t>Liekytė Inelda</t>
  </si>
  <si>
    <t>Gevinytė Ramunė</t>
  </si>
  <si>
    <t>Venckutė Kornelija</t>
  </si>
  <si>
    <t>Gudauskaitė Ugnė</t>
  </si>
  <si>
    <t>Probergaitė Gabija</t>
  </si>
  <si>
    <t>NM</t>
  </si>
  <si>
    <t>DNS</t>
  </si>
</sst>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:ss.0"/>
    <numFmt numFmtId="181" formatCode="0.0"/>
    <numFmt numFmtId="182" formatCode="yy/mm/dd"/>
    <numFmt numFmtId="183" formatCode="yy\ mm\ dd"/>
    <numFmt numFmtId="184" formatCode="m:ss.00"/>
    <numFmt numFmtId="185" formatCode="[$-427]yyyy\ &quot;m.&quot;\ mmmm\ d\ &quot;d.&quot;"/>
    <numFmt numFmtId="186" formatCode="yyyy\-mm\-dd;@"/>
    <numFmt numFmtId="187" formatCode="yyyy\-mm\-dd"/>
    <numFmt numFmtId="188" formatCode="[$€-2]\ ###,000_);[Red]\([$€-2]\ ###,000\)"/>
  </numFmts>
  <fonts count="49">
    <font>
      <sz val="10"/>
      <name val="Arial"/>
      <family val="0"/>
    </font>
    <font>
      <b/>
      <sz val="2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8"/>
      <name val="Arial"/>
      <family val="2"/>
    </font>
    <font>
      <sz val="10"/>
      <name val="Helv"/>
      <family val="0"/>
    </font>
    <font>
      <b/>
      <sz val="14"/>
      <name val="Arial"/>
      <family val="2"/>
    </font>
    <font>
      <sz val="9"/>
      <name val="Arial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sz val="12"/>
      <color indexed="8"/>
      <name val="Times New Roman"/>
      <family val="2"/>
    </font>
    <font>
      <b/>
      <sz val="11"/>
      <color indexed="56"/>
      <name val="Times New Roman"/>
      <family val="2"/>
    </font>
    <font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20"/>
      <name val="Times New Roman"/>
      <family val="2"/>
    </font>
    <font>
      <sz val="12"/>
      <color indexed="17"/>
      <name val="Times New Roman"/>
      <family val="2"/>
    </font>
    <font>
      <b/>
      <sz val="12"/>
      <color indexed="63"/>
      <name val="Times New Roman"/>
      <family val="2"/>
    </font>
    <font>
      <sz val="12"/>
      <color indexed="10"/>
      <name val="Times New Roman"/>
      <family val="2"/>
    </font>
    <font>
      <sz val="12"/>
      <color indexed="62"/>
      <name val="Times New Roman"/>
      <family val="2"/>
    </font>
    <font>
      <sz val="12"/>
      <color indexed="60"/>
      <name val="Times New Roman"/>
      <family val="2"/>
    </font>
    <font>
      <b/>
      <sz val="18"/>
      <color indexed="56"/>
      <name val="Cambria"/>
      <family val="2"/>
    </font>
    <font>
      <b/>
      <sz val="12"/>
      <color indexed="52"/>
      <name val="Times New Roman"/>
      <family val="2"/>
    </font>
    <font>
      <b/>
      <sz val="12"/>
      <color indexed="8"/>
      <name val="Times New Roman"/>
      <family val="2"/>
    </font>
    <font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0" fontId="5" fillId="0" borderId="0" applyFill="0" applyBorder="0" applyProtection="0">
      <alignment horizontal="center"/>
    </xf>
    <xf numFmtId="9" fontId="0" fillId="0" borderId="0" applyFont="0" applyFill="0" applyBorder="0" applyAlignment="0" applyProtection="0"/>
    <xf numFmtId="0" fontId="12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8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0" fillId="0" borderId="0" xfId="0" applyNumberForma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80" fontId="6" fillId="0" borderId="11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80" fontId="5" fillId="0" borderId="0" xfId="0" applyNumberFormat="1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181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vertical="center" indent="15"/>
    </xf>
    <xf numFmtId="0" fontId="5" fillId="0" borderId="14" xfId="0" applyFont="1" applyBorder="1" applyAlignment="1">
      <alignment horizontal="center" vertical="center"/>
    </xf>
    <xf numFmtId="181" fontId="5" fillId="0" borderId="14" xfId="0" applyNumberFormat="1" applyFont="1" applyBorder="1" applyAlignment="1">
      <alignment horizontal="center" vertical="center"/>
    </xf>
    <xf numFmtId="180" fontId="5" fillId="0" borderId="14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181" fontId="5" fillId="0" borderId="15" xfId="0" applyNumberFormat="1" applyFont="1" applyBorder="1" applyAlignment="1">
      <alignment horizontal="center" vertical="center"/>
    </xf>
    <xf numFmtId="180" fontId="5" fillId="0" borderId="15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180" fontId="6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5" fillId="0" borderId="0" xfId="0" applyFont="1" applyAlignment="1">
      <alignment horizontal="left" vertical="center" indent="15"/>
    </xf>
    <xf numFmtId="0" fontId="5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180" fontId="6" fillId="0" borderId="11" xfId="0" applyNumberFormat="1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center" vertical="center"/>
      <protection locked="0"/>
    </xf>
    <xf numFmtId="0" fontId="5" fillId="0" borderId="17" xfId="0" applyFont="1" applyBorder="1" applyAlignment="1" applyProtection="1">
      <alignment horizontal="left" vertical="center"/>
      <protection locked="0"/>
    </xf>
    <xf numFmtId="0" fontId="5" fillId="0" borderId="17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left" vertical="center"/>
      <protection locked="0"/>
    </xf>
    <xf numFmtId="180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21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 indent="2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180" fontId="6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 indent="1"/>
      <protection locked="0"/>
    </xf>
    <xf numFmtId="181" fontId="5" fillId="0" borderId="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indent="15"/>
      <protection/>
    </xf>
    <xf numFmtId="0" fontId="9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5" fillId="0" borderId="22" xfId="0" applyFont="1" applyBorder="1" applyAlignment="1" applyProtection="1">
      <alignment horizontal="center" vertical="center"/>
      <protection/>
    </xf>
    <xf numFmtId="0" fontId="5" fillId="0" borderId="23" xfId="0" applyFont="1" applyBorder="1" applyAlignment="1" applyProtection="1">
      <alignment horizontal="center" vertical="center"/>
      <protection/>
    </xf>
    <xf numFmtId="0" fontId="5" fillId="0" borderId="24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25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27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0" fontId="5" fillId="0" borderId="28" xfId="0" applyFont="1" applyBorder="1" applyAlignment="1" applyProtection="1">
      <alignment horizontal="center"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0" fillId="0" borderId="0" xfId="0" applyAlignment="1" applyProtection="1">
      <alignment horizontal="left" vertical="center" indent="1"/>
      <protection/>
    </xf>
    <xf numFmtId="0" fontId="9" fillId="0" borderId="14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left" vertical="center" indent="1"/>
    </xf>
    <xf numFmtId="0" fontId="9" fillId="0" borderId="30" xfId="0" applyFont="1" applyBorder="1" applyAlignment="1">
      <alignment horizontal="left" vertical="center" indent="1"/>
    </xf>
    <xf numFmtId="0" fontId="9" fillId="0" borderId="31" xfId="0" applyFont="1" applyBorder="1" applyAlignment="1">
      <alignment horizontal="left" vertical="center" indent="1"/>
    </xf>
    <xf numFmtId="0" fontId="5" fillId="0" borderId="32" xfId="0" applyFont="1" applyBorder="1" applyAlignment="1" applyProtection="1">
      <alignment horizontal="center" vertical="center"/>
      <protection/>
    </xf>
    <xf numFmtId="0" fontId="5" fillId="0" borderId="33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5" fillId="0" borderId="35" xfId="0" applyFont="1" applyBorder="1" applyAlignment="1" applyProtection="1">
      <alignment horizontal="center" vertical="center"/>
      <protection/>
    </xf>
    <xf numFmtId="0" fontId="5" fillId="0" borderId="36" xfId="0" applyFont="1" applyBorder="1" applyAlignment="1" applyProtection="1">
      <alignment horizontal="center" vertical="center"/>
      <protection/>
    </xf>
    <xf numFmtId="1" fontId="5" fillId="0" borderId="37" xfId="0" applyNumberFormat="1" applyFont="1" applyBorder="1" applyAlignment="1" applyProtection="1">
      <alignment horizontal="center" vertical="center"/>
      <protection locked="0"/>
    </xf>
    <xf numFmtId="1" fontId="5" fillId="0" borderId="38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center" vertical="center"/>
      <protection locked="0"/>
    </xf>
    <xf numFmtId="2" fontId="5" fillId="0" borderId="37" xfId="0" applyNumberFormat="1" applyFont="1" applyBorder="1" applyAlignment="1" applyProtection="1">
      <alignment horizontal="center" vertical="center"/>
      <protection locked="0"/>
    </xf>
    <xf numFmtId="2" fontId="5" fillId="0" borderId="38" xfId="0" applyNumberFormat="1" applyFont="1" applyBorder="1" applyAlignment="1" applyProtection="1">
      <alignment horizontal="center" vertical="center"/>
      <protection locked="0"/>
    </xf>
    <xf numFmtId="2" fontId="5" fillId="0" borderId="12" xfId="0" applyNumberFormat="1" applyFont="1" applyBorder="1" applyAlignment="1" applyProtection="1">
      <alignment horizontal="center" vertical="center"/>
      <protection locked="0"/>
    </xf>
    <xf numFmtId="184" fontId="0" fillId="0" borderId="0" xfId="0" applyNumberFormat="1" applyAlignment="1">
      <alignment horizontal="center" vertical="center"/>
    </xf>
    <xf numFmtId="182" fontId="5" fillId="0" borderId="14" xfId="0" applyNumberFormat="1" applyFont="1" applyBorder="1" applyAlignment="1">
      <alignment horizontal="center" vertical="center"/>
    </xf>
    <xf numFmtId="182" fontId="5" fillId="0" borderId="14" xfId="0" applyNumberFormat="1" applyFont="1" applyBorder="1" applyAlignment="1">
      <alignment horizontal="center"/>
    </xf>
    <xf numFmtId="181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184" fontId="5" fillId="0" borderId="37" xfId="0" applyNumberFormat="1" applyFont="1" applyBorder="1" applyAlignment="1" applyProtection="1">
      <alignment horizontal="center" vertical="center"/>
      <protection locked="0"/>
    </xf>
    <xf numFmtId="184" fontId="5" fillId="0" borderId="38" xfId="0" applyNumberFormat="1" applyFont="1" applyBorder="1" applyAlignment="1" applyProtection="1">
      <alignment horizontal="center" vertical="center"/>
      <protection locked="0"/>
    </xf>
    <xf numFmtId="187" fontId="5" fillId="0" borderId="20" xfId="0" applyNumberFormat="1" applyFont="1" applyBorder="1" applyAlignment="1" applyProtection="1">
      <alignment horizontal="center" vertical="center"/>
      <protection locked="0"/>
    </xf>
    <xf numFmtId="184" fontId="5" fillId="0" borderId="12" xfId="0" applyNumberFormat="1" applyFont="1" applyBorder="1" applyAlignment="1" applyProtection="1">
      <alignment horizontal="center" vertical="center"/>
      <protection locked="0"/>
    </xf>
    <xf numFmtId="187" fontId="5" fillId="0" borderId="17" xfId="0" applyNumberFormat="1" applyFont="1" applyBorder="1" applyAlignment="1" applyProtection="1">
      <alignment horizontal="center" vertical="center"/>
      <protection locked="0"/>
    </xf>
    <xf numFmtId="187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187" fontId="5" fillId="0" borderId="16" xfId="0" applyNumberFormat="1" applyFont="1" applyBorder="1" applyAlignment="1" applyProtection="1">
      <alignment horizontal="center" vertical="center"/>
      <protection locked="0"/>
    </xf>
    <xf numFmtId="0" fontId="5" fillId="0" borderId="39" xfId="0" applyFont="1" applyBorder="1" applyAlignment="1" applyProtection="1">
      <alignment horizontal="center" vertical="center"/>
      <protection/>
    </xf>
    <xf numFmtId="0" fontId="5" fillId="0" borderId="10" xfId="0" applyFont="1" applyBorder="1" applyAlignment="1" applyProtection="1">
      <alignment horizontal="center" vertical="center"/>
      <protection/>
    </xf>
    <xf numFmtId="2" fontId="5" fillId="0" borderId="40" xfId="0" applyNumberFormat="1" applyFont="1" applyBorder="1" applyAlignment="1" applyProtection="1">
      <alignment horizontal="center" vertical="center"/>
      <protection locked="0"/>
    </xf>
    <xf numFmtId="2" fontId="5" fillId="0" borderId="31" xfId="0" applyNumberFormat="1" applyFont="1" applyBorder="1" applyAlignment="1" applyProtection="1">
      <alignment horizontal="center" vertical="center"/>
      <protection locked="0"/>
    </xf>
    <xf numFmtId="2" fontId="5" fillId="0" borderId="11" xfId="0" applyNumberFormat="1" applyFont="1" applyBorder="1" applyAlignment="1" applyProtection="1">
      <alignment horizontal="center" vertical="center"/>
      <protection locked="0"/>
    </xf>
    <xf numFmtId="0" fontId="6" fillId="0" borderId="41" xfId="0" applyFont="1" applyBorder="1" applyAlignment="1" applyProtection="1">
      <alignment horizontal="center" vertical="center" wrapText="1"/>
      <protection/>
    </xf>
    <xf numFmtId="0" fontId="6" fillId="0" borderId="42" xfId="0" applyFont="1" applyBorder="1" applyAlignment="1" applyProtection="1">
      <alignment horizontal="center" vertical="center" wrapText="1"/>
      <protection/>
    </xf>
    <xf numFmtId="0" fontId="5" fillId="0" borderId="43" xfId="0" applyFont="1" applyBorder="1" applyAlignment="1" applyProtection="1">
      <alignment horizontal="center" vertical="center"/>
      <protection/>
    </xf>
    <xf numFmtId="0" fontId="5" fillId="0" borderId="38" xfId="0" applyFont="1" applyBorder="1" applyAlignment="1" applyProtection="1">
      <alignment horizontal="center" vertical="center"/>
      <protection/>
    </xf>
    <xf numFmtId="0" fontId="5" fillId="0" borderId="44" xfId="0" applyFont="1" applyBorder="1" applyAlignment="1" applyProtection="1">
      <alignment horizontal="center" vertical="center"/>
      <protection/>
    </xf>
    <xf numFmtId="180" fontId="6" fillId="0" borderId="41" xfId="0" applyNumberFormat="1" applyFont="1" applyBorder="1" applyAlignment="1" applyProtection="1">
      <alignment horizontal="center" vertical="center" wrapText="1"/>
      <protection/>
    </xf>
    <xf numFmtId="0" fontId="5" fillId="0" borderId="45" xfId="0" applyFont="1" applyBorder="1" applyAlignment="1" applyProtection="1">
      <alignment horizontal="center" vertical="center"/>
      <protection/>
    </xf>
    <xf numFmtId="182" fontId="5" fillId="0" borderId="15" xfId="0" applyNumberFormat="1" applyFont="1" applyBorder="1" applyAlignment="1">
      <alignment horizontal="center" vertical="center"/>
    </xf>
    <xf numFmtId="0" fontId="2" fillId="0" borderId="29" xfId="0" applyFont="1" applyBorder="1" applyAlignment="1" applyProtection="1">
      <alignment horizontal="left" vertical="center" indent="2"/>
      <protection locked="0"/>
    </xf>
    <xf numFmtId="0" fontId="2" fillId="0" borderId="30" xfId="0" applyFont="1" applyBorder="1" applyAlignment="1" applyProtection="1">
      <alignment horizontal="left" vertical="center" indent="2"/>
      <protection locked="0"/>
    </xf>
    <xf numFmtId="0" fontId="5" fillId="0" borderId="37" xfId="0" applyFont="1" applyBorder="1" applyAlignment="1" applyProtection="1">
      <alignment horizontal="center" vertical="center" wrapText="1"/>
      <protection/>
    </xf>
    <xf numFmtId="0" fontId="5" fillId="0" borderId="22" xfId="0" applyFont="1" applyBorder="1" applyAlignment="1" applyProtection="1">
      <alignment horizontal="center" vertical="center" wrapText="1"/>
      <protection/>
    </xf>
    <xf numFmtId="0" fontId="14" fillId="0" borderId="0" xfId="0" applyFont="1" applyBorder="1" applyAlignment="1" applyProtection="1">
      <alignment horizontal="right" vertical="center"/>
      <protection/>
    </xf>
    <xf numFmtId="180" fontId="5" fillId="0" borderId="46" xfId="0" applyNumberFormat="1" applyFont="1" applyBorder="1" applyAlignment="1" applyProtection="1">
      <alignment horizontal="center" vertical="center"/>
      <protection/>
    </xf>
    <xf numFmtId="180" fontId="5" fillId="0" borderId="47" xfId="0" applyNumberFormat="1" applyFont="1" applyBorder="1" applyAlignment="1" applyProtection="1">
      <alignment horizontal="center" vertical="center"/>
      <protection/>
    </xf>
    <xf numFmtId="180" fontId="5" fillId="0" borderId="40" xfId="0" applyNumberFormat="1" applyFont="1" applyBorder="1" applyAlignment="1" applyProtection="1">
      <alignment horizontal="center" vertical="center" wrapText="1"/>
      <protection/>
    </xf>
    <xf numFmtId="180" fontId="5" fillId="0" borderId="32" xfId="0" applyNumberFormat="1" applyFont="1" applyBorder="1" applyAlignment="1" applyProtection="1">
      <alignment horizontal="center" vertical="center" wrapText="1"/>
      <protection/>
    </xf>
    <xf numFmtId="0" fontId="5" fillId="0" borderId="48" xfId="0" applyFont="1" applyBorder="1" applyAlignment="1" applyProtection="1">
      <alignment horizontal="center" vertical="center" wrapText="1"/>
      <protection/>
    </xf>
    <xf numFmtId="0" fontId="5" fillId="0" borderId="49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 horizontal="center" vertic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32" xfId="0" applyFont="1" applyBorder="1" applyAlignment="1" applyProtection="1">
      <alignment horizontal="center" vertical="center" wrapText="1"/>
      <protection/>
    </xf>
    <xf numFmtId="0" fontId="5" fillId="0" borderId="50" xfId="0" applyFont="1" applyBorder="1" applyAlignment="1" applyProtection="1">
      <alignment horizontal="center" vertical="center" wrapText="1"/>
      <protection/>
    </xf>
    <xf numFmtId="0" fontId="5" fillId="0" borderId="51" xfId="0" applyFont="1" applyBorder="1" applyAlignment="1" applyProtection="1">
      <alignment horizontal="center" vertical="center" wrapText="1"/>
      <protection/>
    </xf>
    <xf numFmtId="180" fontId="5" fillId="0" borderId="52" xfId="0" applyNumberFormat="1" applyFont="1" applyBorder="1" applyAlignment="1" applyProtection="1">
      <alignment horizontal="center" vertical="center"/>
      <protection/>
    </xf>
    <xf numFmtId="0" fontId="13" fillId="0" borderId="53" xfId="0" applyFont="1" applyBorder="1" applyAlignment="1" applyProtection="1">
      <alignment horizontal="center" vertical="center" wrapText="1"/>
      <protection locked="0"/>
    </xf>
    <xf numFmtId="186" fontId="4" fillId="0" borderId="53" xfId="0" applyNumberFormat="1" applyFont="1" applyBorder="1" applyAlignment="1" applyProtection="1">
      <alignment horizontal="center" vertical="center"/>
      <protection locked="0"/>
    </xf>
    <xf numFmtId="180" fontId="5" fillId="0" borderId="54" xfId="0" applyNumberFormat="1" applyFont="1" applyBorder="1" applyAlignment="1" applyProtection="1">
      <alignment horizontal="center" vertical="center"/>
      <protection/>
    </xf>
    <xf numFmtId="0" fontId="4" fillId="0" borderId="53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0" fillId="0" borderId="53" xfId="0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53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left" vertical="center" wrapText="1" indent="2"/>
      <protection locked="0"/>
    </xf>
    <xf numFmtId="0" fontId="0" fillId="0" borderId="53" xfId="0" applyBorder="1" applyAlignment="1">
      <alignment horizontal="left" vertical="center" wrapText="1" indent="1"/>
    </xf>
    <xf numFmtId="0" fontId="5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37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14" fontId="4" fillId="0" borderId="53" xfId="0" applyNumberFormat="1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3" fillId="0" borderId="53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180" fontId="5" fillId="0" borderId="40" xfId="0" applyNumberFormat="1" applyFont="1" applyBorder="1" applyAlignment="1">
      <alignment horizontal="center" vertical="center" wrapText="1"/>
    </xf>
    <xf numFmtId="180" fontId="5" fillId="0" borderId="32" xfId="0" applyNumberFormat="1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textRotation="90"/>
    </xf>
    <xf numFmtId="0" fontId="4" fillId="0" borderId="14" xfId="0" applyFont="1" applyBorder="1" applyAlignment="1">
      <alignment horizontal="center" vertical="center" textRotation="90" wrapText="1"/>
    </xf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</cellXfs>
  <cellStyles count="54">
    <cellStyle name="Normal" xfId="0"/>
    <cellStyle name="_PERSONAL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?ln?_laroux" xfId="58"/>
    <cellStyle name="normįlnķ_laroux" xfId="59"/>
    <cellStyle name="Note" xfId="60"/>
    <cellStyle name="Output" xfId="61"/>
    <cellStyle name="p/n" xfId="62"/>
    <cellStyle name="Percent" xfId="63"/>
    <cellStyle name="Style 1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sers\Arnas\Desktop\Keturkov&#279;s%20tarpzonin&#279;s%2018-05-15\Keturkov&#279;s%20tarpzonin&#279;s%2018-05-15%20M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Protokolas"/>
      <sheetName val="Asm "/>
      <sheetName val="Komandiniai"/>
      <sheetName val="Taškų "/>
    </sheetNames>
    <sheetDataSet>
      <sheetData sheetId="4">
        <row r="8">
          <cell r="C8">
            <v>1</v>
          </cell>
          <cell r="D8">
            <v>7.8</v>
          </cell>
          <cell r="E8">
            <v>230</v>
          </cell>
          <cell r="H8">
            <v>150</v>
          </cell>
          <cell r="I8">
            <v>7</v>
          </cell>
          <cell r="J8">
            <v>0.0007874999999999999</v>
          </cell>
        </row>
        <row r="9">
          <cell r="C9">
            <v>2</v>
          </cell>
          <cell r="D9">
            <v>8.34</v>
          </cell>
          <cell r="E9">
            <v>235</v>
          </cell>
          <cell r="H9">
            <v>149</v>
          </cell>
          <cell r="I9">
            <v>7.1</v>
          </cell>
          <cell r="J9">
            <v>0.0007907407407407407</v>
          </cell>
        </row>
        <row r="10">
          <cell r="C10">
            <v>3</v>
          </cell>
          <cell r="D10">
            <v>8.86</v>
          </cell>
          <cell r="E10">
            <v>239</v>
          </cell>
          <cell r="H10">
            <v>148</v>
          </cell>
          <cell r="J10">
            <v>0.0007937500000000001</v>
          </cell>
        </row>
        <row r="11">
          <cell r="C11">
            <v>4</v>
          </cell>
          <cell r="D11">
            <v>9.4</v>
          </cell>
          <cell r="E11">
            <v>242</v>
          </cell>
          <cell r="H11">
            <v>147</v>
          </cell>
          <cell r="J11">
            <v>0.000796875</v>
          </cell>
        </row>
        <row r="12">
          <cell r="C12">
            <v>5</v>
          </cell>
          <cell r="D12">
            <v>9.94</v>
          </cell>
          <cell r="E12">
            <v>245</v>
          </cell>
          <cell r="H12">
            <v>146</v>
          </cell>
          <cell r="J12">
            <v>0.0008001157407407407</v>
          </cell>
        </row>
        <row r="13">
          <cell r="C13">
            <v>6</v>
          </cell>
          <cell r="D13">
            <v>10.46</v>
          </cell>
          <cell r="E13">
            <v>248</v>
          </cell>
          <cell r="H13">
            <v>145</v>
          </cell>
          <cell r="J13">
            <v>0.0008032407407407408</v>
          </cell>
        </row>
        <row r="14">
          <cell r="C14">
            <v>7</v>
          </cell>
          <cell r="D14">
            <v>11</v>
          </cell>
          <cell r="E14">
            <v>251</v>
          </cell>
          <cell r="H14">
            <v>144</v>
          </cell>
          <cell r="I14">
            <v>7.2</v>
          </cell>
          <cell r="J14">
            <v>0.0008063657407407407</v>
          </cell>
        </row>
        <row r="15">
          <cell r="C15">
            <v>8</v>
          </cell>
          <cell r="D15">
            <v>11.52</v>
          </cell>
          <cell r="E15">
            <v>254</v>
          </cell>
          <cell r="H15">
            <v>143</v>
          </cell>
          <cell r="J15">
            <v>0.0008096064814814815</v>
          </cell>
        </row>
        <row r="16">
          <cell r="C16">
            <v>9</v>
          </cell>
          <cell r="D16">
            <v>12.06</v>
          </cell>
          <cell r="E16">
            <v>257</v>
          </cell>
          <cell r="H16">
            <v>142</v>
          </cell>
          <cell r="J16">
            <v>0.0008128472222222223</v>
          </cell>
        </row>
        <row r="17">
          <cell r="C17">
            <v>10</v>
          </cell>
          <cell r="D17">
            <v>12.58</v>
          </cell>
          <cell r="E17">
            <v>260</v>
          </cell>
          <cell r="H17">
            <v>141</v>
          </cell>
          <cell r="J17">
            <v>0.0008159722222222223</v>
          </cell>
        </row>
        <row r="18">
          <cell r="C18">
            <v>11</v>
          </cell>
          <cell r="D18">
            <v>13.1</v>
          </cell>
          <cell r="E18">
            <v>263</v>
          </cell>
          <cell r="H18">
            <v>140</v>
          </cell>
          <cell r="I18">
            <v>7.3</v>
          </cell>
          <cell r="J18">
            <v>0.000819212962962963</v>
          </cell>
        </row>
        <row r="19">
          <cell r="C19">
            <v>12</v>
          </cell>
          <cell r="D19">
            <v>13.63</v>
          </cell>
          <cell r="E19">
            <v>266</v>
          </cell>
          <cell r="H19">
            <v>139</v>
          </cell>
          <cell r="J19">
            <v>0.0008224537037037038</v>
          </cell>
        </row>
        <row r="20">
          <cell r="C20">
            <v>13</v>
          </cell>
          <cell r="D20">
            <v>14.16</v>
          </cell>
          <cell r="E20">
            <v>269</v>
          </cell>
          <cell r="H20">
            <v>138</v>
          </cell>
          <cell r="J20">
            <v>0.0008256944444444444</v>
          </cell>
        </row>
        <row r="21">
          <cell r="C21">
            <v>14</v>
          </cell>
          <cell r="D21">
            <v>14.68</v>
          </cell>
          <cell r="E21">
            <v>272</v>
          </cell>
          <cell r="H21">
            <v>137</v>
          </cell>
          <cell r="J21">
            <v>0.0008289351851851852</v>
          </cell>
        </row>
        <row r="22">
          <cell r="C22">
            <v>15</v>
          </cell>
          <cell r="D22">
            <v>15.22</v>
          </cell>
          <cell r="E22">
            <v>275</v>
          </cell>
          <cell r="H22">
            <v>136</v>
          </cell>
          <cell r="J22">
            <v>0.0008321759259259259</v>
          </cell>
        </row>
        <row r="23">
          <cell r="C23">
            <v>16</v>
          </cell>
          <cell r="D23">
            <v>15.74</v>
          </cell>
          <cell r="E23">
            <v>278</v>
          </cell>
          <cell r="H23">
            <v>135</v>
          </cell>
          <cell r="I23">
            <v>7.4</v>
          </cell>
          <cell r="J23">
            <v>0.0008355324074074073</v>
          </cell>
        </row>
        <row r="24">
          <cell r="C24">
            <v>17</v>
          </cell>
          <cell r="D24">
            <v>16.26</v>
          </cell>
          <cell r="E24">
            <v>281</v>
          </cell>
          <cell r="H24">
            <v>134</v>
          </cell>
          <cell r="J24">
            <v>0.0008387731481481481</v>
          </cell>
        </row>
        <row r="25">
          <cell r="C25">
            <v>18</v>
          </cell>
          <cell r="D25">
            <v>16.8</v>
          </cell>
          <cell r="E25">
            <v>284</v>
          </cell>
          <cell r="H25">
            <v>133</v>
          </cell>
          <cell r="J25">
            <v>0.0008421296296296297</v>
          </cell>
        </row>
        <row r="26">
          <cell r="C26">
            <v>19</v>
          </cell>
          <cell r="D26">
            <v>17.32</v>
          </cell>
          <cell r="E26">
            <v>287</v>
          </cell>
          <cell r="H26">
            <v>132</v>
          </cell>
          <cell r="J26">
            <v>0.0008453703703703705</v>
          </cell>
        </row>
        <row r="27">
          <cell r="C27">
            <v>20</v>
          </cell>
          <cell r="D27">
            <v>17.84</v>
          </cell>
          <cell r="E27">
            <v>290</v>
          </cell>
          <cell r="H27">
            <v>131</v>
          </cell>
          <cell r="I27">
            <v>7.5</v>
          </cell>
          <cell r="J27">
            <v>0.0008487268518518518</v>
          </cell>
        </row>
        <row r="28">
          <cell r="C28">
            <v>21</v>
          </cell>
          <cell r="D28">
            <v>18.36</v>
          </cell>
          <cell r="E28">
            <v>293</v>
          </cell>
          <cell r="H28">
            <v>130</v>
          </cell>
          <cell r="J28">
            <v>0.0008520833333333333</v>
          </cell>
        </row>
        <row r="29">
          <cell r="C29">
            <v>22</v>
          </cell>
          <cell r="D29">
            <v>18.88</v>
          </cell>
          <cell r="E29">
            <v>296</v>
          </cell>
          <cell r="H29">
            <v>129</v>
          </cell>
          <cell r="J29">
            <v>0.0008554398148148148</v>
          </cell>
        </row>
        <row r="30">
          <cell r="C30">
            <v>23</v>
          </cell>
          <cell r="D30">
            <v>19</v>
          </cell>
          <cell r="E30">
            <v>299</v>
          </cell>
          <cell r="H30">
            <v>128</v>
          </cell>
          <cell r="J30">
            <v>0.0008587962962962963</v>
          </cell>
        </row>
        <row r="31">
          <cell r="C31">
            <v>24</v>
          </cell>
          <cell r="D31">
            <v>19.4</v>
          </cell>
          <cell r="E31">
            <v>302</v>
          </cell>
          <cell r="H31">
            <v>127</v>
          </cell>
          <cell r="I31">
            <v>7.6</v>
          </cell>
          <cell r="J31">
            <v>0.0008621527777777778</v>
          </cell>
        </row>
        <row r="32">
          <cell r="C32">
            <v>25</v>
          </cell>
          <cell r="D32">
            <v>20.44</v>
          </cell>
          <cell r="E32">
            <v>305</v>
          </cell>
          <cell r="H32">
            <v>126</v>
          </cell>
          <cell r="J32">
            <v>0.0008655092592592593</v>
          </cell>
        </row>
        <row r="33">
          <cell r="C33">
            <v>26</v>
          </cell>
          <cell r="D33">
            <v>20.96</v>
          </cell>
          <cell r="E33">
            <v>308</v>
          </cell>
          <cell r="H33">
            <v>125</v>
          </cell>
          <cell r="J33">
            <v>0.0008689814814814815</v>
          </cell>
        </row>
        <row r="34">
          <cell r="C34">
            <v>27</v>
          </cell>
          <cell r="D34">
            <v>21.48</v>
          </cell>
          <cell r="E34">
            <v>311</v>
          </cell>
          <cell r="H34">
            <v>124</v>
          </cell>
          <cell r="J34">
            <v>0.0008723379629629629</v>
          </cell>
        </row>
        <row r="35">
          <cell r="C35">
            <v>28</v>
          </cell>
          <cell r="D35">
            <v>22</v>
          </cell>
          <cell r="E35">
            <v>314</v>
          </cell>
          <cell r="H35">
            <v>123</v>
          </cell>
          <cell r="I35">
            <v>7.7</v>
          </cell>
          <cell r="J35">
            <v>0.0008758101851851851</v>
          </cell>
        </row>
        <row r="36">
          <cell r="C36">
            <v>29</v>
          </cell>
          <cell r="D36">
            <v>22.52</v>
          </cell>
          <cell r="E36">
            <v>317</v>
          </cell>
          <cell r="H36">
            <v>122</v>
          </cell>
          <cell r="J36">
            <v>0.0008792824074074075</v>
          </cell>
        </row>
        <row r="37">
          <cell r="C37">
            <v>30</v>
          </cell>
          <cell r="D37">
            <v>23.04</v>
          </cell>
          <cell r="E37">
            <v>320</v>
          </cell>
          <cell r="H37">
            <v>121</v>
          </cell>
          <cell r="J37">
            <v>0.0008827546296296297</v>
          </cell>
        </row>
        <row r="38">
          <cell r="C38">
            <v>31</v>
          </cell>
          <cell r="D38">
            <v>23.56</v>
          </cell>
          <cell r="E38">
            <v>323</v>
          </cell>
          <cell r="H38">
            <v>120</v>
          </cell>
          <cell r="J38">
            <v>0.0008862268518518519</v>
          </cell>
        </row>
        <row r="39">
          <cell r="C39">
            <v>32</v>
          </cell>
          <cell r="D39">
            <v>24.08</v>
          </cell>
          <cell r="E39">
            <v>326</v>
          </cell>
          <cell r="H39">
            <v>119</v>
          </cell>
          <cell r="I39">
            <v>7.8</v>
          </cell>
          <cell r="J39">
            <v>0.000889699074074074</v>
          </cell>
        </row>
        <row r="40">
          <cell r="C40">
            <v>33</v>
          </cell>
          <cell r="D40">
            <v>24.6</v>
          </cell>
          <cell r="E40">
            <v>329</v>
          </cell>
          <cell r="H40">
            <v>118</v>
          </cell>
          <cell r="J40">
            <v>0.0008931712962962963</v>
          </cell>
        </row>
        <row r="41">
          <cell r="C41">
            <v>34</v>
          </cell>
          <cell r="D41">
            <v>25.12</v>
          </cell>
          <cell r="E41">
            <v>332</v>
          </cell>
          <cell r="H41">
            <v>117</v>
          </cell>
          <cell r="J41">
            <v>0.0008967592592592591</v>
          </cell>
        </row>
        <row r="42">
          <cell r="C42">
            <v>35</v>
          </cell>
          <cell r="D42">
            <v>25.62</v>
          </cell>
          <cell r="E42">
            <v>335</v>
          </cell>
          <cell r="H42">
            <v>116</v>
          </cell>
          <cell r="J42">
            <v>0.0009002314814814815</v>
          </cell>
        </row>
        <row r="43">
          <cell r="C43">
            <v>36</v>
          </cell>
          <cell r="D43">
            <v>26.14</v>
          </cell>
          <cell r="E43">
            <v>338</v>
          </cell>
          <cell r="H43">
            <v>115</v>
          </cell>
          <cell r="I43">
            <v>7.9</v>
          </cell>
          <cell r="J43">
            <v>0.0009038194444444444</v>
          </cell>
        </row>
        <row r="44">
          <cell r="C44">
            <v>37</v>
          </cell>
          <cell r="D44">
            <v>26.66</v>
          </cell>
          <cell r="E44">
            <v>341</v>
          </cell>
          <cell r="H44">
            <v>114</v>
          </cell>
          <cell r="J44">
            <v>0.0009074074074074074</v>
          </cell>
        </row>
        <row r="45">
          <cell r="C45">
            <v>38</v>
          </cell>
          <cell r="D45">
            <v>27.18</v>
          </cell>
          <cell r="E45">
            <v>344</v>
          </cell>
          <cell r="H45">
            <v>113</v>
          </cell>
          <cell r="J45">
            <v>0.0009109953703703705</v>
          </cell>
        </row>
        <row r="46">
          <cell r="C46">
            <v>39</v>
          </cell>
          <cell r="D46">
            <v>27.68</v>
          </cell>
          <cell r="E46">
            <v>347</v>
          </cell>
          <cell r="H46">
            <v>112</v>
          </cell>
          <cell r="J46">
            <v>0.0009145833333333333</v>
          </cell>
        </row>
        <row r="47">
          <cell r="C47">
            <v>40</v>
          </cell>
          <cell r="D47">
            <v>28.2</v>
          </cell>
          <cell r="E47">
            <v>350</v>
          </cell>
          <cell r="H47">
            <v>111</v>
          </cell>
          <cell r="I47">
            <v>8</v>
          </cell>
          <cell r="J47">
            <v>0.0009181712962962963</v>
          </cell>
        </row>
        <row r="48">
          <cell r="C48">
            <v>41</v>
          </cell>
          <cell r="D48">
            <v>28.72</v>
          </cell>
          <cell r="E48">
            <v>353</v>
          </cell>
          <cell r="H48">
            <v>110</v>
          </cell>
          <cell r="J48">
            <v>0.0009217592592592592</v>
          </cell>
        </row>
        <row r="49">
          <cell r="C49">
            <v>42</v>
          </cell>
          <cell r="D49">
            <v>29.22</v>
          </cell>
          <cell r="E49">
            <v>356</v>
          </cell>
          <cell r="H49">
            <v>109</v>
          </cell>
          <cell r="J49">
            <v>0.000925462962962963</v>
          </cell>
        </row>
        <row r="50">
          <cell r="C50">
            <v>43</v>
          </cell>
          <cell r="D50">
            <v>29.74</v>
          </cell>
          <cell r="E50">
            <v>359</v>
          </cell>
          <cell r="H50">
            <v>108</v>
          </cell>
          <cell r="J50">
            <v>0.0009291666666666667</v>
          </cell>
        </row>
        <row r="51">
          <cell r="C51">
            <v>44</v>
          </cell>
          <cell r="D51">
            <v>30.26</v>
          </cell>
          <cell r="E51">
            <v>362</v>
          </cell>
          <cell r="H51">
            <v>107</v>
          </cell>
          <cell r="I51">
            <v>8.1</v>
          </cell>
          <cell r="J51">
            <v>0.0009327546296296296</v>
          </cell>
        </row>
        <row r="52">
          <cell r="C52">
            <v>45</v>
          </cell>
          <cell r="D52">
            <v>30.76</v>
          </cell>
          <cell r="E52">
            <v>365</v>
          </cell>
          <cell r="H52">
            <v>106</v>
          </cell>
          <cell r="J52">
            <v>0.0009364583333333334</v>
          </cell>
        </row>
        <row r="53">
          <cell r="C53">
            <v>46</v>
          </cell>
          <cell r="D53">
            <v>31.28</v>
          </cell>
          <cell r="E53">
            <v>368</v>
          </cell>
          <cell r="H53">
            <v>105</v>
          </cell>
          <cell r="J53">
            <v>0.000940162037037037</v>
          </cell>
        </row>
        <row r="54">
          <cell r="C54">
            <v>47</v>
          </cell>
          <cell r="D54">
            <v>31.78</v>
          </cell>
          <cell r="E54">
            <v>371</v>
          </cell>
          <cell r="H54">
            <v>104</v>
          </cell>
          <cell r="J54">
            <v>0.0009439814814814814</v>
          </cell>
        </row>
        <row r="55">
          <cell r="C55">
            <v>48</v>
          </cell>
          <cell r="D55">
            <v>32.3</v>
          </cell>
          <cell r="E55">
            <v>374</v>
          </cell>
          <cell r="H55">
            <v>103</v>
          </cell>
          <cell r="I55">
            <v>8.2</v>
          </cell>
          <cell r="J55">
            <v>0.0009476851851851852</v>
          </cell>
        </row>
        <row r="56">
          <cell r="C56">
            <v>49</v>
          </cell>
          <cell r="D56">
            <v>32.8</v>
          </cell>
          <cell r="E56">
            <v>377</v>
          </cell>
          <cell r="H56">
            <v>102</v>
          </cell>
          <cell r="J56">
            <v>0.0009515046296296297</v>
          </cell>
        </row>
        <row r="57">
          <cell r="C57">
            <v>50</v>
          </cell>
          <cell r="D57">
            <v>33.3</v>
          </cell>
          <cell r="E57">
            <v>380</v>
          </cell>
          <cell r="H57">
            <v>101</v>
          </cell>
          <cell r="J57">
            <v>0.0009552083333333332</v>
          </cell>
        </row>
        <row r="58">
          <cell r="C58">
            <v>51</v>
          </cell>
          <cell r="D58">
            <v>33.82</v>
          </cell>
          <cell r="E58">
            <v>383</v>
          </cell>
          <cell r="H58">
            <v>100</v>
          </cell>
          <cell r="J58">
            <v>0.0009590277777777778</v>
          </cell>
        </row>
        <row r="59">
          <cell r="C59">
            <v>52</v>
          </cell>
          <cell r="D59">
            <v>34.32</v>
          </cell>
          <cell r="E59">
            <v>386</v>
          </cell>
          <cell r="H59">
            <v>99</v>
          </cell>
          <cell r="I59">
            <v>8.3</v>
          </cell>
          <cell r="J59">
            <v>0.0009628472222222223</v>
          </cell>
        </row>
        <row r="60">
          <cell r="C60">
            <v>53</v>
          </cell>
          <cell r="D60">
            <v>34.84</v>
          </cell>
          <cell r="E60">
            <v>389</v>
          </cell>
          <cell r="H60">
            <v>98</v>
          </cell>
          <cell r="J60">
            <v>0.0009666666666666666</v>
          </cell>
        </row>
        <row r="61">
          <cell r="C61">
            <v>54</v>
          </cell>
          <cell r="D61">
            <v>35.34</v>
          </cell>
          <cell r="E61">
            <v>392</v>
          </cell>
          <cell r="H61">
            <v>97</v>
          </cell>
          <cell r="J61">
            <v>0.0009706018518518518</v>
          </cell>
        </row>
        <row r="62">
          <cell r="C62">
            <v>55</v>
          </cell>
          <cell r="D62">
            <v>35.84</v>
          </cell>
          <cell r="E62">
            <v>395</v>
          </cell>
          <cell r="H62">
            <v>96</v>
          </cell>
          <cell r="I62">
            <v>8.4</v>
          </cell>
          <cell r="J62">
            <v>0.0009744212962962963</v>
          </cell>
        </row>
        <row r="63">
          <cell r="C63">
            <v>56</v>
          </cell>
          <cell r="D63">
            <v>36.34</v>
          </cell>
          <cell r="E63">
            <v>398</v>
          </cell>
          <cell r="H63">
            <v>95</v>
          </cell>
          <cell r="J63">
            <v>0.0009783564814814815</v>
          </cell>
        </row>
        <row r="64">
          <cell r="C64">
            <v>57</v>
          </cell>
          <cell r="D64">
            <v>36.86</v>
          </cell>
          <cell r="E64">
            <v>401</v>
          </cell>
          <cell r="H64">
            <v>94</v>
          </cell>
          <cell r="J64">
            <v>0.0009822916666666667</v>
          </cell>
        </row>
        <row r="65">
          <cell r="C65">
            <v>58</v>
          </cell>
          <cell r="D65">
            <v>37.36</v>
          </cell>
          <cell r="E65">
            <v>404</v>
          </cell>
          <cell r="H65">
            <v>93</v>
          </cell>
          <cell r="J65">
            <v>0.000986226851851852</v>
          </cell>
        </row>
        <row r="66">
          <cell r="C66">
            <v>59</v>
          </cell>
          <cell r="D66">
            <v>37.86</v>
          </cell>
          <cell r="E66">
            <v>407</v>
          </cell>
          <cell r="H66">
            <v>92</v>
          </cell>
          <cell r="I66">
            <v>8.5</v>
          </cell>
          <cell r="J66">
            <v>0.000990162037037037</v>
          </cell>
        </row>
        <row r="67">
          <cell r="C67">
            <v>60</v>
          </cell>
          <cell r="D67">
            <v>38.36</v>
          </cell>
          <cell r="E67">
            <v>410</v>
          </cell>
          <cell r="H67">
            <v>91</v>
          </cell>
          <cell r="J67">
            <v>0.000994212962962963</v>
          </cell>
        </row>
        <row r="68">
          <cell r="C68">
            <v>61</v>
          </cell>
          <cell r="D68">
            <v>38.86</v>
          </cell>
          <cell r="E68">
            <v>413</v>
          </cell>
          <cell r="H68">
            <v>90</v>
          </cell>
          <cell r="J68">
            <v>0.000998263888888889</v>
          </cell>
        </row>
        <row r="69">
          <cell r="C69">
            <v>62</v>
          </cell>
          <cell r="D69">
            <v>39.38</v>
          </cell>
          <cell r="E69">
            <v>416</v>
          </cell>
          <cell r="H69">
            <v>89</v>
          </cell>
          <cell r="J69">
            <v>0.001002199074074074</v>
          </cell>
        </row>
        <row r="70">
          <cell r="C70">
            <v>63</v>
          </cell>
          <cell r="D70">
            <v>39.88</v>
          </cell>
          <cell r="E70">
            <v>419</v>
          </cell>
          <cell r="H70">
            <v>88</v>
          </cell>
          <cell r="I70">
            <v>8.6</v>
          </cell>
          <cell r="J70">
            <v>0.00100625</v>
          </cell>
        </row>
        <row r="71">
          <cell r="C71">
            <v>64</v>
          </cell>
          <cell r="D71">
            <v>40.38</v>
          </cell>
          <cell r="E71">
            <v>422</v>
          </cell>
          <cell r="H71">
            <v>87</v>
          </cell>
          <cell r="J71">
            <v>0.0010104166666666666</v>
          </cell>
        </row>
        <row r="72">
          <cell r="C72">
            <v>65</v>
          </cell>
          <cell r="D72">
            <v>40.88</v>
          </cell>
          <cell r="E72">
            <v>425</v>
          </cell>
          <cell r="H72">
            <v>86</v>
          </cell>
          <cell r="J72">
            <v>0.0010144675925925926</v>
          </cell>
        </row>
        <row r="73">
          <cell r="C73">
            <v>66</v>
          </cell>
          <cell r="D73">
            <v>41.38</v>
          </cell>
          <cell r="E73">
            <v>428</v>
          </cell>
          <cell r="H73">
            <v>85</v>
          </cell>
          <cell r="I73">
            <v>8.7</v>
          </cell>
          <cell r="J73">
            <v>0.0010186342592592593</v>
          </cell>
        </row>
        <row r="74">
          <cell r="C74">
            <v>67</v>
          </cell>
          <cell r="D74">
            <v>41.88</v>
          </cell>
          <cell r="E74">
            <v>431</v>
          </cell>
          <cell r="H74">
            <v>84</v>
          </cell>
          <cell r="J74">
            <v>0.001022800925925926</v>
          </cell>
        </row>
        <row r="75">
          <cell r="C75">
            <v>68</v>
          </cell>
          <cell r="D75">
            <v>42.38</v>
          </cell>
          <cell r="E75">
            <v>434</v>
          </cell>
          <cell r="H75">
            <v>83</v>
          </cell>
          <cell r="J75">
            <v>0.0010269675925925926</v>
          </cell>
        </row>
        <row r="76">
          <cell r="C76">
            <v>69</v>
          </cell>
          <cell r="D76">
            <v>42.88</v>
          </cell>
          <cell r="E76">
            <v>437</v>
          </cell>
          <cell r="H76">
            <v>82</v>
          </cell>
          <cell r="I76">
            <v>8.8</v>
          </cell>
          <cell r="J76">
            <v>0.0010311342592592592</v>
          </cell>
        </row>
        <row r="77">
          <cell r="C77">
            <v>70</v>
          </cell>
          <cell r="D77">
            <v>43.38</v>
          </cell>
          <cell r="E77">
            <v>440</v>
          </cell>
          <cell r="H77">
            <v>81</v>
          </cell>
          <cell r="J77">
            <v>0.0010354166666666667</v>
          </cell>
        </row>
        <row r="78">
          <cell r="C78">
            <v>71</v>
          </cell>
          <cell r="D78">
            <v>43.88</v>
          </cell>
          <cell r="E78">
            <v>443</v>
          </cell>
          <cell r="H78">
            <v>80</v>
          </cell>
          <cell r="J78">
            <v>0.0010395833333333331</v>
          </cell>
        </row>
        <row r="79">
          <cell r="C79">
            <v>72</v>
          </cell>
          <cell r="D79">
            <v>44.38</v>
          </cell>
          <cell r="E79">
            <v>446</v>
          </cell>
          <cell r="H79">
            <v>79</v>
          </cell>
          <cell r="J79">
            <v>0.0010438657407407406</v>
          </cell>
        </row>
        <row r="80">
          <cell r="C80">
            <v>73</v>
          </cell>
          <cell r="D80">
            <v>44.88</v>
          </cell>
          <cell r="E80">
            <v>449</v>
          </cell>
          <cell r="H80">
            <v>78</v>
          </cell>
          <cell r="I80">
            <v>8.9</v>
          </cell>
          <cell r="J80">
            <v>0.001048263888888889</v>
          </cell>
        </row>
        <row r="81">
          <cell r="C81">
            <v>74</v>
          </cell>
          <cell r="D81">
            <v>45.38</v>
          </cell>
          <cell r="E81">
            <v>452</v>
          </cell>
          <cell r="H81">
            <v>77</v>
          </cell>
          <cell r="J81">
            <v>0.0010525462962962964</v>
          </cell>
        </row>
        <row r="82">
          <cell r="C82">
            <v>75</v>
          </cell>
          <cell r="D82">
            <v>45.86</v>
          </cell>
          <cell r="E82">
            <v>455</v>
          </cell>
          <cell r="H82">
            <v>76</v>
          </cell>
          <cell r="J82">
            <v>0.0010569444444444443</v>
          </cell>
        </row>
        <row r="83">
          <cell r="C83">
            <v>76</v>
          </cell>
          <cell r="D83">
            <v>46.36</v>
          </cell>
          <cell r="E83">
            <v>458</v>
          </cell>
          <cell r="H83">
            <v>75</v>
          </cell>
          <cell r="I83">
            <v>9</v>
          </cell>
          <cell r="J83">
            <v>0.0010613425925925927</v>
          </cell>
        </row>
        <row r="84">
          <cell r="C84">
            <v>77</v>
          </cell>
          <cell r="D84">
            <v>46.86</v>
          </cell>
          <cell r="E84">
            <v>461</v>
          </cell>
          <cell r="H84">
            <v>74</v>
          </cell>
          <cell r="J84">
            <v>0.0010657407407407406</v>
          </cell>
        </row>
        <row r="85">
          <cell r="C85">
            <v>78</v>
          </cell>
          <cell r="D85">
            <v>47.36</v>
          </cell>
          <cell r="E85">
            <v>464</v>
          </cell>
          <cell r="H85">
            <v>73</v>
          </cell>
          <cell r="J85">
            <v>0.001070138888888889</v>
          </cell>
        </row>
        <row r="86">
          <cell r="C86">
            <v>79</v>
          </cell>
          <cell r="D86">
            <v>47.86</v>
          </cell>
          <cell r="E86">
            <v>467</v>
          </cell>
          <cell r="H86">
            <v>72</v>
          </cell>
          <cell r="I86">
            <v>9.1</v>
          </cell>
          <cell r="J86">
            <v>0.0010746527777777777</v>
          </cell>
        </row>
        <row r="87">
          <cell r="C87">
            <v>80</v>
          </cell>
          <cell r="D87">
            <v>48.34</v>
          </cell>
          <cell r="E87">
            <v>470</v>
          </cell>
          <cell r="H87">
            <v>71</v>
          </cell>
          <cell r="J87">
            <v>0.0010791666666666666</v>
          </cell>
        </row>
        <row r="88">
          <cell r="C88">
            <v>81</v>
          </cell>
          <cell r="D88">
            <v>48.84</v>
          </cell>
          <cell r="E88">
            <v>474</v>
          </cell>
          <cell r="H88">
            <v>70</v>
          </cell>
          <cell r="J88">
            <v>0.0010836805555555556</v>
          </cell>
        </row>
        <row r="89">
          <cell r="C89">
            <v>82</v>
          </cell>
          <cell r="D89">
            <v>49.34</v>
          </cell>
          <cell r="E89">
            <v>477</v>
          </cell>
          <cell r="H89">
            <v>69</v>
          </cell>
          <cell r="I89">
            <v>9.2</v>
          </cell>
          <cell r="J89">
            <v>0.001088310185185185</v>
          </cell>
        </row>
        <row r="90">
          <cell r="C90">
            <v>83</v>
          </cell>
          <cell r="D90">
            <v>49.82</v>
          </cell>
          <cell r="E90">
            <v>480</v>
          </cell>
          <cell r="H90">
            <v>68</v>
          </cell>
          <cell r="J90">
            <v>0.0010929398148148148</v>
          </cell>
        </row>
        <row r="91">
          <cell r="C91">
            <v>84</v>
          </cell>
          <cell r="D91">
            <v>50.32</v>
          </cell>
          <cell r="E91">
            <v>483</v>
          </cell>
          <cell r="H91">
            <v>67</v>
          </cell>
          <cell r="J91">
            <v>0.0010975694444444444</v>
          </cell>
        </row>
        <row r="92">
          <cell r="C92">
            <v>85</v>
          </cell>
          <cell r="D92">
            <v>50.82</v>
          </cell>
          <cell r="E92">
            <v>486</v>
          </cell>
          <cell r="H92">
            <v>66</v>
          </cell>
          <cell r="I92">
            <v>9.3</v>
          </cell>
          <cell r="J92">
            <v>0.001102199074074074</v>
          </cell>
        </row>
        <row r="93">
          <cell r="C93">
            <v>86</v>
          </cell>
          <cell r="D93">
            <v>51.3</v>
          </cell>
          <cell r="E93">
            <v>489</v>
          </cell>
          <cell r="H93">
            <v>65</v>
          </cell>
          <cell r="J93">
            <v>0.0011069444444444445</v>
          </cell>
        </row>
        <row r="94">
          <cell r="C94">
            <v>87</v>
          </cell>
          <cell r="D94">
            <v>51.8</v>
          </cell>
          <cell r="E94">
            <v>492</v>
          </cell>
          <cell r="H94">
            <v>64</v>
          </cell>
          <cell r="J94">
            <v>0.0011116898148148147</v>
          </cell>
        </row>
        <row r="95">
          <cell r="C95">
            <v>88</v>
          </cell>
          <cell r="D95">
            <v>52.28</v>
          </cell>
          <cell r="E95">
            <v>495</v>
          </cell>
          <cell r="H95">
            <v>63</v>
          </cell>
          <cell r="I95">
            <v>9.4</v>
          </cell>
          <cell r="J95">
            <v>0.0011164351851851854</v>
          </cell>
        </row>
        <row r="96">
          <cell r="C96">
            <v>89</v>
          </cell>
          <cell r="D96">
            <v>52.78</v>
          </cell>
          <cell r="E96">
            <v>497</v>
          </cell>
          <cell r="H96">
            <v>62</v>
          </cell>
          <cell r="J96">
            <v>0.0011212962962962962</v>
          </cell>
        </row>
        <row r="97">
          <cell r="C97">
            <v>90</v>
          </cell>
          <cell r="D97">
            <v>53.26</v>
          </cell>
          <cell r="E97">
            <v>500</v>
          </cell>
          <cell r="H97">
            <v>61</v>
          </cell>
          <cell r="J97">
            <v>0.0011261574074074073</v>
          </cell>
        </row>
        <row r="98">
          <cell r="C98">
            <v>91</v>
          </cell>
          <cell r="D98">
            <v>53.76</v>
          </cell>
          <cell r="E98">
            <v>502</v>
          </cell>
          <cell r="H98">
            <v>60</v>
          </cell>
          <cell r="I98">
            <v>9.5</v>
          </cell>
          <cell r="J98">
            <v>0.0011310185185185186</v>
          </cell>
        </row>
        <row r="99">
          <cell r="C99">
            <v>92</v>
          </cell>
          <cell r="D99">
            <v>54.24</v>
          </cell>
          <cell r="E99">
            <v>505</v>
          </cell>
          <cell r="H99">
            <v>59</v>
          </cell>
          <cell r="J99">
            <v>0.0011359953703703703</v>
          </cell>
        </row>
        <row r="100">
          <cell r="C100">
            <v>93</v>
          </cell>
          <cell r="D100">
            <v>54.74</v>
          </cell>
          <cell r="E100">
            <v>507</v>
          </cell>
          <cell r="H100">
            <v>58</v>
          </cell>
          <cell r="J100">
            <v>0.0011409722222222223</v>
          </cell>
        </row>
        <row r="101">
          <cell r="C101">
            <v>94</v>
          </cell>
          <cell r="D101">
            <v>55.22</v>
          </cell>
          <cell r="E101">
            <v>510</v>
          </cell>
          <cell r="H101">
            <v>57</v>
          </cell>
          <cell r="I101">
            <v>9.6</v>
          </cell>
          <cell r="J101">
            <v>0.0011460648148148148</v>
          </cell>
        </row>
        <row r="102">
          <cell r="C102">
            <v>95</v>
          </cell>
          <cell r="D102">
            <v>55.72</v>
          </cell>
          <cell r="E102">
            <v>512</v>
          </cell>
          <cell r="H102">
            <v>56</v>
          </cell>
          <cell r="J102">
            <v>0.0011511574074074074</v>
          </cell>
        </row>
        <row r="103">
          <cell r="C103">
            <v>96</v>
          </cell>
          <cell r="D103">
            <v>56.2</v>
          </cell>
          <cell r="E103">
            <v>515</v>
          </cell>
          <cell r="H103">
            <v>55</v>
          </cell>
          <cell r="J103">
            <v>0.00115625</v>
          </cell>
        </row>
        <row r="104">
          <cell r="C104">
            <v>97</v>
          </cell>
          <cell r="D104">
            <v>56.68</v>
          </cell>
          <cell r="E104">
            <v>517</v>
          </cell>
          <cell r="H104">
            <v>54</v>
          </cell>
          <cell r="I104">
            <v>9.7</v>
          </cell>
          <cell r="J104">
            <v>0.0011614583333333331</v>
          </cell>
        </row>
        <row r="105">
          <cell r="C105">
            <v>98</v>
          </cell>
          <cell r="D105">
            <v>57.18</v>
          </cell>
          <cell r="E105">
            <v>520</v>
          </cell>
          <cell r="H105">
            <v>53</v>
          </cell>
          <cell r="J105">
            <v>0.0011666666666666668</v>
          </cell>
        </row>
        <row r="106">
          <cell r="C106">
            <v>99</v>
          </cell>
          <cell r="D106">
            <v>57.66</v>
          </cell>
          <cell r="E106">
            <v>522</v>
          </cell>
          <cell r="H106">
            <v>52</v>
          </cell>
          <cell r="J106">
            <v>0.001171875</v>
          </cell>
        </row>
        <row r="107">
          <cell r="C107">
            <v>100</v>
          </cell>
          <cell r="D107">
            <v>58.14</v>
          </cell>
          <cell r="E107">
            <v>525</v>
          </cell>
          <cell r="H107">
            <v>51</v>
          </cell>
          <cell r="I107">
            <v>9.8</v>
          </cell>
          <cell r="J107">
            <v>0.0011771990740740742</v>
          </cell>
        </row>
        <row r="108">
          <cell r="C108">
            <v>101</v>
          </cell>
          <cell r="D108">
            <v>58.64</v>
          </cell>
          <cell r="E108">
            <v>528</v>
          </cell>
          <cell r="H108">
            <v>50</v>
          </cell>
          <cell r="J108">
            <v>0.0011825231481481483</v>
          </cell>
        </row>
        <row r="109">
          <cell r="C109">
            <v>102</v>
          </cell>
          <cell r="D109">
            <v>59.12</v>
          </cell>
          <cell r="E109">
            <v>530</v>
          </cell>
          <cell r="H109">
            <v>49</v>
          </cell>
          <cell r="I109">
            <v>9.9</v>
          </cell>
          <cell r="J109">
            <v>0.001187962962962963</v>
          </cell>
        </row>
        <row r="110">
          <cell r="C110">
            <v>103</v>
          </cell>
          <cell r="D110">
            <v>59.6</v>
          </cell>
          <cell r="E110">
            <v>533</v>
          </cell>
          <cell r="H110">
            <v>48</v>
          </cell>
          <cell r="J110">
            <v>0.0011935185185185185</v>
          </cell>
        </row>
        <row r="111">
          <cell r="C111">
            <v>104</v>
          </cell>
          <cell r="D111">
            <v>60.08</v>
          </cell>
          <cell r="E111">
            <v>536</v>
          </cell>
          <cell r="H111">
            <v>47</v>
          </cell>
          <cell r="J111">
            <v>0.001199074074074074</v>
          </cell>
        </row>
        <row r="112">
          <cell r="C112">
            <v>105</v>
          </cell>
          <cell r="D112">
            <v>60.58</v>
          </cell>
          <cell r="E112">
            <v>538</v>
          </cell>
          <cell r="H112">
            <v>46</v>
          </cell>
          <cell r="I112">
            <v>10</v>
          </cell>
          <cell r="J112">
            <v>0.0012046296296296295</v>
          </cell>
        </row>
        <row r="113">
          <cell r="C113">
            <v>106</v>
          </cell>
          <cell r="D113">
            <v>61.06</v>
          </cell>
          <cell r="E113">
            <v>540</v>
          </cell>
          <cell r="H113">
            <v>45</v>
          </cell>
          <cell r="J113">
            <v>0.001210300925925926</v>
          </cell>
        </row>
        <row r="114">
          <cell r="C114">
            <v>107</v>
          </cell>
          <cell r="D114">
            <v>61.54</v>
          </cell>
          <cell r="E114">
            <v>542</v>
          </cell>
          <cell r="H114">
            <v>44</v>
          </cell>
          <cell r="J114">
            <v>0.0012159722222222222</v>
          </cell>
        </row>
        <row r="115">
          <cell r="C115">
            <v>108</v>
          </cell>
          <cell r="D115">
            <v>62.02</v>
          </cell>
          <cell r="E115">
            <v>544</v>
          </cell>
          <cell r="H115">
            <v>43</v>
          </cell>
          <cell r="I115">
            <v>10.1</v>
          </cell>
          <cell r="J115">
            <v>0.0012217592592592595</v>
          </cell>
        </row>
        <row r="116">
          <cell r="C116">
            <v>109</v>
          </cell>
          <cell r="D116">
            <v>62.5</v>
          </cell>
          <cell r="E116">
            <v>547</v>
          </cell>
          <cell r="H116">
            <v>42</v>
          </cell>
          <cell r="J116">
            <v>0.001227662037037037</v>
          </cell>
        </row>
        <row r="117">
          <cell r="C117">
            <v>110</v>
          </cell>
          <cell r="D117">
            <v>62.98</v>
          </cell>
          <cell r="E117">
            <v>550</v>
          </cell>
          <cell r="H117">
            <v>41</v>
          </cell>
          <cell r="I117">
            <v>10.2</v>
          </cell>
          <cell r="J117">
            <v>0.0012335648148148147</v>
          </cell>
        </row>
        <row r="118">
          <cell r="C118">
            <v>111</v>
          </cell>
          <cell r="D118">
            <v>63.46</v>
          </cell>
          <cell r="E118">
            <v>554</v>
          </cell>
          <cell r="H118">
            <v>40</v>
          </cell>
          <cell r="J118">
            <v>0.0012395833333333334</v>
          </cell>
        </row>
        <row r="119">
          <cell r="C119">
            <v>112</v>
          </cell>
          <cell r="D119">
            <v>63.94</v>
          </cell>
          <cell r="E119">
            <v>557</v>
          </cell>
          <cell r="H119">
            <v>39</v>
          </cell>
          <cell r="I119">
            <v>10.3</v>
          </cell>
          <cell r="J119">
            <v>0.001245601851851852</v>
          </cell>
        </row>
        <row r="120">
          <cell r="C120">
            <v>113</v>
          </cell>
          <cell r="D120">
            <v>64.42</v>
          </cell>
          <cell r="E120">
            <v>559</v>
          </cell>
          <cell r="H120">
            <v>38</v>
          </cell>
          <cell r="J120">
            <v>0.0012517361111111112</v>
          </cell>
        </row>
        <row r="121">
          <cell r="C121">
            <v>114</v>
          </cell>
          <cell r="D121">
            <v>64.9</v>
          </cell>
          <cell r="E121">
            <v>561</v>
          </cell>
          <cell r="H121">
            <v>37</v>
          </cell>
          <cell r="J121">
            <v>0.0012579861111111112</v>
          </cell>
        </row>
        <row r="122">
          <cell r="C122">
            <v>115</v>
          </cell>
          <cell r="D122">
            <v>65.38</v>
          </cell>
          <cell r="E122">
            <v>564</v>
          </cell>
          <cell r="H122">
            <v>36</v>
          </cell>
          <cell r="I122">
            <v>10.4</v>
          </cell>
          <cell r="J122">
            <v>0.0012643518518518518</v>
          </cell>
        </row>
        <row r="123">
          <cell r="C123">
            <v>116</v>
          </cell>
          <cell r="D123">
            <v>65.86</v>
          </cell>
          <cell r="E123">
            <v>566</v>
          </cell>
          <cell r="H123">
            <v>35</v>
          </cell>
          <cell r="J123">
            <v>0.0012707175925925926</v>
          </cell>
        </row>
        <row r="124">
          <cell r="C124">
            <v>117</v>
          </cell>
          <cell r="D124">
            <v>66.34</v>
          </cell>
          <cell r="E124">
            <v>568</v>
          </cell>
          <cell r="H124">
            <v>34</v>
          </cell>
          <cell r="I124">
            <v>10.5</v>
          </cell>
          <cell r="J124">
            <v>0.0012771990740740743</v>
          </cell>
        </row>
        <row r="125">
          <cell r="C125">
            <v>118</v>
          </cell>
          <cell r="D125">
            <v>66.82</v>
          </cell>
          <cell r="E125">
            <v>571</v>
          </cell>
          <cell r="H125">
            <v>33</v>
          </cell>
          <cell r="J125">
            <v>0.0012837962962962963</v>
          </cell>
        </row>
        <row r="126">
          <cell r="C126">
            <v>119</v>
          </cell>
          <cell r="D126">
            <v>67.3</v>
          </cell>
          <cell r="E126">
            <v>573</v>
          </cell>
          <cell r="H126">
            <v>32</v>
          </cell>
          <cell r="I126">
            <v>10.6</v>
          </cell>
          <cell r="J126">
            <v>0.0012905092592592593</v>
          </cell>
        </row>
        <row r="127">
          <cell r="C127">
            <v>120</v>
          </cell>
          <cell r="D127">
            <v>67.78</v>
          </cell>
          <cell r="E127">
            <v>575</v>
          </cell>
          <cell r="H127">
            <v>31</v>
          </cell>
          <cell r="J127">
            <v>0.001297337962962963</v>
          </cell>
        </row>
        <row r="128">
          <cell r="C128">
            <v>121</v>
          </cell>
          <cell r="D128">
            <v>68.26</v>
          </cell>
          <cell r="E128">
            <v>576</v>
          </cell>
          <cell r="H128">
            <v>30</v>
          </cell>
          <cell r="I128">
            <v>10.7</v>
          </cell>
          <cell r="J128">
            <v>0.0013041666666666668</v>
          </cell>
        </row>
        <row r="129">
          <cell r="C129">
            <v>122</v>
          </cell>
          <cell r="D129">
            <v>68.74</v>
          </cell>
          <cell r="E129">
            <v>578</v>
          </cell>
          <cell r="H129">
            <v>29</v>
          </cell>
          <cell r="J129">
            <v>0.0013112268518518518</v>
          </cell>
        </row>
        <row r="130">
          <cell r="C130">
            <v>123</v>
          </cell>
          <cell r="D130">
            <v>69.22</v>
          </cell>
          <cell r="E130">
            <v>579</v>
          </cell>
          <cell r="H130">
            <v>28</v>
          </cell>
          <cell r="I130">
            <v>10.8</v>
          </cell>
          <cell r="J130">
            <v>0.0013184027777777777</v>
          </cell>
        </row>
        <row r="131">
          <cell r="C131">
            <v>124</v>
          </cell>
          <cell r="D131">
            <v>69.68</v>
          </cell>
          <cell r="E131">
            <v>581</v>
          </cell>
          <cell r="H131">
            <v>27</v>
          </cell>
          <cell r="J131">
            <v>0.0013256944444444444</v>
          </cell>
        </row>
        <row r="132">
          <cell r="C132">
            <v>125</v>
          </cell>
          <cell r="D132">
            <v>70.16</v>
          </cell>
          <cell r="E132">
            <v>582</v>
          </cell>
          <cell r="H132">
            <v>26</v>
          </cell>
          <cell r="I132">
            <v>10.9</v>
          </cell>
          <cell r="J132">
            <v>0.0013331018518518518</v>
          </cell>
        </row>
        <row r="133">
          <cell r="C133">
            <v>126</v>
          </cell>
          <cell r="D133">
            <v>70.64</v>
          </cell>
          <cell r="E133">
            <v>584</v>
          </cell>
          <cell r="H133">
            <v>25</v>
          </cell>
          <cell r="J133">
            <v>0.0013406249999999998</v>
          </cell>
        </row>
        <row r="134">
          <cell r="C134">
            <v>127</v>
          </cell>
          <cell r="D134">
            <v>71.12</v>
          </cell>
          <cell r="E134">
            <v>585</v>
          </cell>
          <cell r="H134">
            <v>24</v>
          </cell>
          <cell r="I134">
            <v>11</v>
          </cell>
          <cell r="J134">
            <v>0.0013562499999999998</v>
          </cell>
        </row>
        <row r="135">
          <cell r="C135">
            <v>128</v>
          </cell>
          <cell r="D135">
            <v>71.6</v>
          </cell>
          <cell r="E135">
            <v>587</v>
          </cell>
          <cell r="H135">
            <v>23</v>
          </cell>
          <cell r="J135">
            <v>0.0013597222222222222</v>
          </cell>
        </row>
        <row r="136">
          <cell r="C136">
            <v>129</v>
          </cell>
          <cell r="D136">
            <v>72.06</v>
          </cell>
          <cell r="E136">
            <v>588</v>
          </cell>
          <cell r="H136">
            <v>22</v>
          </cell>
          <cell r="I136">
            <v>11.1</v>
          </cell>
          <cell r="J136">
            <v>0.001364236111111111</v>
          </cell>
        </row>
        <row r="137">
          <cell r="C137">
            <v>130</v>
          </cell>
          <cell r="D137">
            <v>72.54</v>
          </cell>
          <cell r="E137">
            <v>590</v>
          </cell>
          <cell r="H137">
            <v>21</v>
          </cell>
          <cell r="J137">
            <v>0.0013724537037037036</v>
          </cell>
        </row>
        <row r="138">
          <cell r="C138">
            <v>131</v>
          </cell>
          <cell r="D138">
            <v>73.02</v>
          </cell>
          <cell r="E138">
            <v>591</v>
          </cell>
          <cell r="H138">
            <v>20</v>
          </cell>
          <cell r="I138">
            <v>11.2</v>
          </cell>
          <cell r="J138">
            <v>0.0013809027777777778</v>
          </cell>
        </row>
        <row r="139">
          <cell r="C139">
            <v>132</v>
          </cell>
          <cell r="D139">
            <v>73.48</v>
          </cell>
          <cell r="E139">
            <v>593</v>
          </cell>
          <cell r="H139">
            <v>19</v>
          </cell>
          <cell r="I139">
            <v>11.3</v>
          </cell>
          <cell r="J139">
            <v>0.0013895833333333332</v>
          </cell>
        </row>
        <row r="140">
          <cell r="C140">
            <v>133</v>
          </cell>
          <cell r="D140">
            <v>73.96</v>
          </cell>
          <cell r="E140">
            <v>594</v>
          </cell>
          <cell r="H140">
            <v>18</v>
          </cell>
          <cell r="J140">
            <v>0.0013983796296296296</v>
          </cell>
        </row>
        <row r="141">
          <cell r="C141">
            <v>134</v>
          </cell>
          <cell r="D141">
            <v>74.44</v>
          </cell>
          <cell r="E141">
            <v>596</v>
          </cell>
          <cell r="H141">
            <v>17</v>
          </cell>
          <cell r="I141">
            <v>11.4</v>
          </cell>
          <cell r="J141">
            <v>0.0014075231481481482</v>
          </cell>
        </row>
        <row r="142">
          <cell r="C142">
            <v>135</v>
          </cell>
          <cell r="D142">
            <v>74.9</v>
          </cell>
          <cell r="E142">
            <v>597</v>
          </cell>
          <cell r="H142">
            <v>16</v>
          </cell>
          <cell r="I142">
            <v>11.5</v>
          </cell>
          <cell r="J142">
            <v>0.001416898148148148</v>
          </cell>
        </row>
        <row r="143">
          <cell r="C143">
            <v>136</v>
          </cell>
          <cell r="D143">
            <v>75.38</v>
          </cell>
          <cell r="E143">
            <v>599</v>
          </cell>
          <cell r="H143">
            <v>15</v>
          </cell>
          <cell r="J143">
            <v>0.0014266203703703704</v>
          </cell>
        </row>
        <row r="144">
          <cell r="C144">
            <v>137</v>
          </cell>
          <cell r="D144">
            <v>75.84</v>
          </cell>
          <cell r="E144">
            <v>600</v>
          </cell>
          <cell r="H144">
            <v>14</v>
          </cell>
          <cell r="I144">
            <v>11.6</v>
          </cell>
          <cell r="J144">
            <v>0.001436689814814815</v>
          </cell>
        </row>
        <row r="145">
          <cell r="C145">
            <v>138</v>
          </cell>
          <cell r="D145">
            <v>76.32</v>
          </cell>
          <cell r="E145">
            <v>602</v>
          </cell>
          <cell r="H145">
            <v>13</v>
          </cell>
          <cell r="I145">
            <v>11.7</v>
          </cell>
          <cell r="J145">
            <v>0.0014471064814814815</v>
          </cell>
        </row>
        <row r="146">
          <cell r="C146">
            <v>139</v>
          </cell>
          <cell r="D146">
            <v>76.78</v>
          </cell>
          <cell r="E146">
            <v>603</v>
          </cell>
          <cell r="H146">
            <v>12</v>
          </cell>
          <cell r="J146">
            <v>0.0014578703703703704</v>
          </cell>
        </row>
        <row r="147">
          <cell r="C147">
            <v>140</v>
          </cell>
          <cell r="D147">
            <v>77.26</v>
          </cell>
          <cell r="E147">
            <v>605</v>
          </cell>
          <cell r="H147">
            <v>11</v>
          </cell>
          <cell r="I147">
            <v>11.8</v>
          </cell>
          <cell r="J147">
            <v>0.0014690972222222221</v>
          </cell>
        </row>
        <row r="148">
          <cell r="C148">
            <v>141</v>
          </cell>
          <cell r="D148">
            <v>77.72</v>
          </cell>
          <cell r="E148">
            <v>606</v>
          </cell>
          <cell r="H148">
            <v>10</v>
          </cell>
          <cell r="I148">
            <v>11.9</v>
          </cell>
          <cell r="J148">
            <v>0.0014809027777777778</v>
          </cell>
        </row>
        <row r="149">
          <cell r="C149">
            <v>142</v>
          </cell>
          <cell r="D149">
            <v>78.2</v>
          </cell>
          <cell r="E149">
            <v>608</v>
          </cell>
          <cell r="H149">
            <v>9</v>
          </cell>
          <cell r="I149">
            <v>12</v>
          </cell>
          <cell r="J149">
            <v>0.001493287037037037</v>
          </cell>
        </row>
        <row r="150">
          <cell r="C150">
            <v>143</v>
          </cell>
          <cell r="D150">
            <v>78.66</v>
          </cell>
          <cell r="E150">
            <v>609</v>
          </cell>
          <cell r="H150">
            <v>8</v>
          </cell>
          <cell r="I150">
            <v>12.1</v>
          </cell>
          <cell r="J150">
            <v>0.00150625</v>
          </cell>
        </row>
        <row r="151">
          <cell r="C151">
            <v>144</v>
          </cell>
          <cell r="D151">
            <v>79.14</v>
          </cell>
          <cell r="E151">
            <v>611</v>
          </cell>
          <cell r="H151">
            <v>7</v>
          </cell>
          <cell r="I151">
            <v>12.2</v>
          </cell>
          <cell r="J151">
            <v>0.0015202546296296294</v>
          </cell>
        </row>
        <row r="152">
          <cell r="C152">
            <v>145</v>
          </cell>
          <cell r="D152">
            <v>79.6</v>
          </cell>
          <cell r="E152">
            <v>613</v>
          </cell>
          <cell r="H152">
            <v>6</v>
          </cell>
          <cell r="I152">
            <v>12.3</v>
          </cell>
          <cell r="J152">
            <v>0.001535300925925926</v>
          </cell>
        </row>
        <row r="153">
          <cell r="C153">
            <v>146</v>
          </cell>
          <cell r="D153">
            <v>80.06</v>
          </cell>
          <cell r="E153">
            <v>614</v>
          </cell>
          <cell r="H153">
            <v>5</v>
          </cell>
          <cell r="I153">
            <v>12.4</v>
          </cell>
          <cell r="J153">
            <v>0.0015516203703703705</v>
          </cell>
        </row>
        <row r="154">
          <cell r="C154">
            <v>147</v>
          </cell>
          <cell r="D154">
            <v>80.54</v>
          </cell>
          <cell r="E154">
            <v>616</v>
          </cell>
          <cell r="H154">
            <v>4</v>
          </cell>
          <cell r="I154">
            <v>12.5</v>
          </cell>
          <cell r="J154">
            <v>0.0015695601851851851</v>
          </cell>
        </row>
        <row r="155">
          <cell r="C155">
            <v>148</v>
          </cell>
          <cell r="D155">
            <v>81</v>
          </cell>
          <cell r="E155">
            <v>617</v>
          </cell>
          <cell r="H155">
            <v>3</v>
          </cell>
          <cell r="I155">
            <v>12.6</v>
          </cell>
          <cell r="J155">
            <v>0.0015900462962962962</v>
          </cell>
        </row>
        <row r="156">
          <cell r="C156">
            <v>149</v>
          </cell>
          <cell r="D156">
            <v>81.48</v>
          </cell>
          <cell r="E156">
            <v>619</v>
          </cell>
          <cell r="H156">
            <v>2</v>
          </cell>
          <cell r="I156">
            <v>12.7</v>
          </cell>
          <cell r="J156">
            <v>0.0016142361111111112</v>
          </cell>
        </row>
        <row r="157">
          <cell r="C157">
            <v>150</v>
          </cell>
          <cell r="D157">
            <v>81.94</v>
          </cell>
          <cell r="E157">
            <v>620</v>
          </cell>
          <cell r="H157">
            <v>1</v>
          </cell>
          <cell r="I157">
            <v>12.9</v>
          </cell>
          <cell r="J157">
            <v>0.001645949074074074</v>
          </cell>
        </row>
        <row r="158">
          <cell r="H158">
            <v>0</v>
          </cell>
          <cell r="I158">
            <v>13</v>
          </cell>
          <cell r="J158">
            <v>0.00168402777777778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193"/>
  <sheetViews>
    <sheetView showGridLines="0" tabSelected="1" showOutlineSymbols="0" zoomScale="106" zoomScaleNormal="106" zoomScalePageLayoutView="0" workbookViewId="0" topLeftCell="A1">
      <selection activeCell="A4" sqref="A4"/>
    </sheetView>
  </sheetViews>
  <sheetFormatPr defaultColWidth="0" defaultRowHeight="12.75" zeroHeight="1" outlineLevelRow="1"/>
  <cols>
    <col min="1" max="1" width="8.421875" style="44" customWidth="1"/>
    <col min="2" max="2" width="20.57421875" style="44" customWidth="1"/>
    <col min="3" max="3" width="9.00390625" style="44" customWidth="1"/>
    <col min="4" max="9" width="6.28125" style="44" customWidth="1"/>
    <col min="10" max="10" width="6.7109375" style="44" customWidth="1"/>
    <col min="11" max="11" width="6.28125" style="44" customWidth="1"/>
    <col min="12" max="12" width="7.421875" style="44" customWidth="1"/>
    <col min="13" max="13" width="1.7109375" style="44" customWidth="1"/>
    <col min="14" max="16384" width="0" style="44" hidden="1" customWidth="1"/>
  </cols>
  <sheetData>
    <row r="1" spans="1:12" ht="39" customHeight="1">
      <c r="A1" s="64"/>
      <c r="B1" s="145" t="s">
        <v>22</v>
      </c>
      <c r="C1" s="145"/>
      <c r="D1" s="145"/>
      <c r="E1" s="145"/>
      <c r="F1" s="145"/>
      <c r="G1" s="145"/>
      <c r="H1" s="145"/>
      <c r="I1" s="145"/>
      <c r="J1" s="145"/>
      <c r="K1" s="145"/>
      <c r="L1" s="68"/>
    </row>
    <row r="2" spans="1:13" ht="6" customHeight="1">
      <c r="A2" s="65"/>
      <c r="B2" s="45"/>
      <c r="C2" s="45"/>
      <c r="D2" s="45"/>
      <c r="E2" s="45"/>
      <c r="F2" s="45"/>
      <c r="G2" s="45"/>
      <c r="H2" s="45"/>
      <c r="I2" s="45"/>
      <c r="J2" s="45"/>
      <c r="K2" s="45"/>
      <c r="L2" s="69"/>
      <c r="M2" s="45"/>
    </row>
    <row r="3" spans="1:13" ht="18" customHeight="1">
      <c r="A3" s="66"/>
      <c r="B3" s="148" t="s">
        <v>24</v>
      </c>
      <c r="C3" s="148"/>
      <c r="D3" s="148"/>
      <c r="E3" s="148"/>
      <c r="F3" s="148"/>
      <c r="G3" s="46"/>
      <c r="H3" s="46"/>
      <c r="I3" s="146">
        <v>43236</v>
      </c>
      <c r="J3" s="146"/>
      <c r="K3" s="146"/>
      <c r="L3" s="66"/>
      <c r="M3" s="46"/>
    </row>
    <row r="4" spans="1:12" ht="15.75" customHeight="1">
      <c r="A4" s="67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</row>
    <row r="5" spans="1:12" s="43" customFormat="1" ht="19.5" customHeight="1">
      <c r="A5" s="105">
        <v>1</v>
      </c>
      <c r="B5" s="127" t="s">
        <v>23</v>
      </c>
      <c r="C5" s="128"/>
      <c r="D5" s="128"/>
      <c r="E5" s="128"/>
      <c r="F5" s="128"/>
      <c r="G5" s="128"/>
      <c r="H5" s="128"/>
      <c r="I5" s="128"/>
      <c r="J5" s="128"/>
      <c r="K5" s="128"/>
      <c r="L5" s="47">
        <f>$L$15</f>
        <v>1112</v>
      </c>
    </row>
    <row r="6" spans="1:12" ht="7.5" customHeight="1" outlineLevel="1" thickBot="1">
      <c r="A6" s="67"/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</row>
    <row r="7" spans="1:13" ht="14.25" customHeight="1" outlineLevel="1">
      <c r="A7" s="136" t="s">
        <v>13</v>
      </c>
      <c r="B7" s="138" t="s">
        <v>8</v>
      </c>
      <c r="C7" s="142" t="s">
        <v>19</v>
      </c>
      <c r="D7" s="129" t="s">
        <v>4</v>
      </c>
      <c r="E7" s="130"/>
      <c r="F7" s="140" t="s">
        <v>3</v>
      </c>
      <c r="G7" s="141"/>
      <c r="H7" s="129" t="s">
        <v>9</v>
      </c>
      <c r="I7" s="130"/>
      <c r="J7" s="134" t="s">
        <v>5</v>
      </c>
      <c r="K7" s="135"/>
      <c r="L7" s="138" t="s">
        <v>10</v>
      </c>
      <c r="M7" s="48"/>
    </row>
    <row r="8" spans="1:13" ht="15" customHeight="1" outlineLevel="1" thickBot="1">
      <c r="A8" s="137"/>
      <c r="B8" s="139"/>
      <c r="C8" s="143"/>
      <c r="D8" s="38" t="s">
        <v>12</v>
      </c>
      <c r="E8" s="39" t="s">
        <v>1</v>
      </c>
      <c r="F8" s="40" t="s">
        <v>12</v>
      </c>
      <c r="G8" s="41" t="s">
        <v>1</v>
      </c>
      <c r="H8" s="38" t="s">
        <v>12</v>
      </c>
      <c r="I8" s="39" t="s">
        <v>1</v>
      </c>
      <c r="J8" s="42" t="s">
        <v>12</v>
      </c>
      <c r="K8" s="41" t="s">
        <v>1</v>
      </c>
      <c r="L8" s="139"/>
      <c r="M8" s="48"/>
    </row>
    <row r="9" spans="1:13" ht="12.75" outlineLevel="1">
      <c r="A9" s="49" t="s">
        <v>24</v>
      </c>
      <c r="B9" s="50" t="s">
        <v>25</v>
      </c>
      <c r="C9" s="110">
        <v>38013</v>
      </c>
      <c r="D9" s="97">
        <v>8.94</v>
      </c>
      <c r="E9" s="70">
        <f>LOOKUP(D9,'[1]Taškų '!$I$8:I$158,'[1]Taškų '!$H$8:$H$158)</f>
        <v>78</v>
      </c>
      <c r="F9" s="94">
        <v>374</v>
      </c>
      <c r="G9" s="70">
        <f>LOOKUP(F9,'[1]Taškų '!$E$8:$E$158,'[1]Taškų '!$C$8:$C$158)</f>
        <v>48</v>
      </c>
      <c r="H9" s="97">
        <v>19.65</v>
      </c>
      <c r="I9" s="89">
        <f>LOOKUP(H9,'[1]Taškų '!$D$8:$D$158,'[1]Taškų '!$C$8:$C$158)</f>
        <v>24</v>
      </c>
      <c r="J9" s="106">
        <v>0.0012</v>
      </c>
      <c r="K9" s="70">
        <f>LOOKUP(J9,'[1]Taškų '!$J$8:$J$158,'[1]Taškų '!$H$8:$H$158)</f>
        <v>47</v>
      </c>
      <c r="L9" s="91">
        <f aca="true" t="shared" si="0" ref="L9:L14">SUM(E9+G9+I9+K9)</f>
        <v>197</v>
      </c>
      <c r="M9" s="48"/>
    </row>
    <row r="10" spans="1:13" ht="12.75" outlineLevel="1">
      <c r="A10" s="51" t="s">
        <v>24</v>
      </c>
      <c r="B10" s="52" t="s">
        <v>26</v>
      </c>
      <c r="C10" s="111">
        <v>38368</v>
      </c>
      <c r="D10" s="98">
        <v>9.19</v>
      </c>
      <c r="E10" s="71">
        <f>LOOKUP(D10,'[1]Taškų '!$I$8:I$158,'[1]Taškų '!$H$8:$H$158)</f>
        <v>72</v>
      </c>
      <c r="F10" s="95">
        <v>444</v>
      </c>
      <c r="G10" s="71">
        <f>LOOKUP(F10,'[1]Taškų '!$E$8:$E$158,'[1]Taškų '!$C$8:$C$158)</f>
        <v>71</v>
      </c>
      <c r="H10" s="98">
        <v>24.98</v>
      </c>
      <c r="I10" s="81">
        <f>LOOKUP(H10,'[1]Taškų '!$D$8:$D$158,'[1]Taškų '!$C$8:$C$158)</f>
        <v>33</v>
      </c>
      <c r="J10" s="107">
        <v>0.0011239583333333334</v>
      </c>
      <c r="K10" s="71">
        <f>LOOKUP(J10,'[1]Taškų '!$J$8:$J$158,'[1]Taškų '!$H$8:$H$158)</f>
        <v>62</v>
      </c>
      <c r="L10" s="92">
        <f t="shared" si="0"/>
        <v>238</v>
      </c>
      <c r="M10" s="48"/>
    </row>
    <row r="11" spans="1:13" ht="12.75" outlineLevel="1">
      <c r="A11" s="51" t="s">
        <v>24</v>
      </c>
      <c r="B11" s="52" t="s">
        <v>27</v>
      </c>
      <c r="C11" s="111">
        <v>38103</v>
      </c>
      <c r="D11" s="98">
        <v>8.97</v>
      </c>
      <c r="E11" s="71">
        <f>LOOKUP(D11,'[1]Taškų '!$I$8:I$158,'[1]Taškų '!$H$8:$H$158)</f>
        <v>78</v>
      </c>
      <c r="F11" s="95">
        <v>435</v>
      </c>
      <c r="G11" s="71">
        <f>LOOKUP(F11,'[1]Taškų '!$E$8:$E$158,'[1]Taškų '!$C$8:$C$158)</f>
        <v>68</v>
      </c>
      <c r="H11" s="98">
        <v>23.59</v>
      </c>
      <c r="I11" s="81">
        <f>LOOKUP(H11,'[1]Taškų '!$D$8:$D$158,'[1]Taškų '!$C$8:$C$158)</f>
        <v>31</v>
      </c>
      <c r="J11" s="107">
        <v>0.001149074074074074</v>
      </c>
      <c r="K11" s="71">
        <f>LOOKUP(J11,'[1]Taškų '!$J$8:$J$158,'[1]Taškų '!$H$8:$H$158)</f>
        <v>57</v>
      </c>
      <c r="L11" s="92">
        <f t="shared" si="0"/>
        <v>234</v>
      </c>
      <c r="M11" s="48"/>
    </row>
    <row r="12" spans="1:13" ht="12.75" outlineLevel="1">
      <c r="A12" s="51" t="s">
        <v>24</v>
      </c>
      <c r="B12" s="52" t="s">
        <v>28</v>
      </c>
      <c r="C12" s="111">
        <v>38401</v>
      </c>
      <c r="D12" s="98">
        <v>9.31</v>
      </c>
      <c r="E12" s="71">
        <f>LOOKUP(D12,'[1]Taškų '!$I$8:I$158,'[1]Taškų '!$H$8:$H$158)</f>
        <v>66</v>
      </c>
      <c r="F12" s="95">
        <v>468</v>
      </c>
      <c r="G12" s="71">
        <f>LOOKUP(F12,'[1]Taškų '!$E$8:$E$158,'[1]Taškų '!$C$8:$C$158)</f>
        <v>79</v>
      </c>
      <c r="H12" s="98">
        <v>24.85</v>
      </c>
      <c r="I12" s="81">
        <f>LOOKUP(H12,'[1]Taškų '!$D$8:$D$158,'[1]Taškų '!$C$8:$C$158)</f>
        <v>33</v>
      </c>
      <c r="J12" s="107">
        <v>0.0012150462962962963</v>
      </c>
      <c r="K12" s="71">
        <f>LOOKUP(J12,'[1]Taškų '!$J$8:$J$158,'[1]Taškų '!$H$8:$H$158)</f>
        <v>45</v>
      </c>
      <c r="L12" s="92">
        <f t="shared" si="0"/>
        <v>223</v>
      </c>
      <c r="M12" s="48"/>
    </row>
    <row r="13" spans="1:13" ht="12.75" outlineLevel="1">
      <c r="A13" s="51" t="s">
        <v>24</v>
      </c>
      <c r="B13" s="52" t="s">
        <v>29</v>
      </c>
      <c r="C13" s="111">
        <v>38401</v>
      </c>
      <c r="D13" s="98">
        <v>9.45</v>
      </c>
      <c r="E13" s="72">
        <f>LOOKUP(D13,'[1]Taškų '!$I$8:I$158,'[1]Taškų '!$H$8:$H$158)</f>
        <v>63</v>
      </c>
      <c r="F13" s="95">
        <v>423</v>
      </c>
      <c r="G13" s="71">
        <f>LOOKUP(F13,'[1]Taškų '!$E$8:$E$158,'[1]Taškų '!$C$8:$C$158)</f>
        <v>64</v>
      </c>
      <c r="H13" s="98">
        <v>25.08</v>
      </c>
      <c r="I13" s="81">
        <f>LOOKUP(H13,'[1]Taškų '!$D$8:$D$158,'[1]Taškų '!$C$8:$C$158)</f>
        <v>33</v>
      </c>
      <c r="J13" s="107">
        <v>0.0012556712962962962</v>
      </c>
      <c r="K13" s="71">
        <f>LOOKUP(J13,'[1]Taškų '!$J$8:$J$158,'[1]Taškų '!$H$8:$H$158)</f>
        <v>38</v>
      </c>
      <c r="L13" s="92">
        <f t="shared" si="0"/>
        <v>198</v>
      </c>
      <c r="M13" s="48"/>
    </row>
    <row r="14" spans="1:13" ht="13.5" outlineLevel="1" thickBot="1">
      <c r="A14" s="53" t="s">
        <v>24</v>
      </c>
      <c r="B14" s="54" t="s">
        <v>30</v>
      </c>
      <c r="C14" s="108">
        <v>39234</v>
      </c>
      <c r="D14" s="99">
        <v>9.32</v>
      </c>
      <c r="E14" s="73">
        <f>LOOKUP(D14,'[1]Taškų '!$I$8:I$158,'[1]Taškų '!$H$8:$H$158)</f>
        <v>66</v>
      </c>
      <c r="F14" s="96">
        <v>399</v>
      </c>
      <c r="G14" s="74">
        <f>LOOKUP(F14,'[1]Taškų '!$E$8:$E$158,'[1]Taškų '!$C$8:$C$158)</f>
        <v>56</v>
      </c>
      <c r="H14" s="99">
        <v>27.67</v>
      </c>
      <c r="I14" s="90">
        <f>LOOKUP(H14,'[1]Taškų '!$D$8:$D$158,'[1]Taškų '!$C$8:$C$158)</f>
        <v>38</v>
      </c>
      <c r="J14" s="109">
        <v>0.0011364583333333333</v>
      </c>
      <c r="K14" s="74">
        <f>LOOKUP(J14,'[1]Taškų '!$J$8:$J$158,'[1]Taškų '!$H$8:$H$158)</f>
        <v>59</v>
      </c>
      <c r="L14" s="93">
        <f t="shared" si="0"/>
        <v>219</v>
      </c>
      <c r="M14" s="48"/>
    </row>
    <row r="15" spans="1:13" ht="14.25" customHeight="1" outlineLevel="1" thickBot="1">
      <c r="A15" s="67"/>
      <c r="B15" s="67"/>
      <c r="C15" s="67"/>
      <c r="D15" s="78"/>
      <c r="E15" s="78"/>
      <c r="F15" s="78"/>
      <c r="G15" s="78"/>
      <c r="H15" s="147" t="s">
        <v>15</v>
      </c>
      <c r="I15" s="144"/>
      <c r="J15" s="144"/>
      <c r="K15" s="144"/>
      <c r="L15" s="75">
        <f>SUM(L9:L14)-MIN(L9:L14)</f>
        <v>1112</v>
      </c>
      <c r="M15" s="48"/>
    </row>
    <row r="16" spans="1:12" ht="9.75" customHeight="1" outlineLevel="1">
      <c r="A16" s="67"/>
      <c r="B16" s="67"/>
      <c r="C16" s="67"/>
      <c r="D16" s="67"/>
      <c r="E16" s="67"/>
      <c r="F16" s="67"/>
      <c r="G16" s="67"/>
      <c r="H16" s="79"/>
      <c r="I16" s="79"/>
      <c r="J16" s="79"/>
      <c r="K16" s="79"/>
      <c r="L16" s="80"/>
    </row>
    <row r="17" spans="1:12" ht="9.75" customHeight="1" outlineLevel="1">
      <c r="A17" s="67"/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</row>
    <row r="18" spans="1:12" s="43" customFormat="1" ht="19.5" customHeight="1">
      <c r="A18" s="105">
        <v>2</v>
      </c>
      <c r="B18" s="127" t="s">
        <v>31</v>
      </c>
      <c r="C18" s="128"/>
      <c r="D18" s="128"/>
      <c r="E18" s="128"/>
      <c r="F18" s="128"/>
      <c r="G18" s="128"/>
      <c r="H18" s="128"/>
      <c r="I18" s="128"/>
      <c r="J18" s="128"/>
      <c r="K18" s="128"/>
      <c r="L18" s="47">
        <f>$L$28</f>
        <v>1088</v>
      </c>
    </row>
    <row r="19" spans="1:12" ht="7.5" customHeight="1" outlineLevel="1" thickBot="1">
      <c r="A19" s="67"/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</row>
    <row r="20" spans="1:13" ht="12.75" customHeight="1" outlineLevel="1">
      <c r="A20" s="136" t="s">
        <v>13</v>
      </c>
      <c r="B20" s="138" t="s">
        <v>8</v>
      </c>
      <c r="C20" s="142" t="s">
        <v>19</v>
      </c>
      <c r="D20" s="129" t="s">
        <v>4</v>
      </c>
      <c r="E20" s="130"/>
      <c r="F20" s="140" t="s">
        <v>3</v>
      </c>
      <c r="G20" s="141"/>
      <c r="H20" s="129" t="s">
        <v>9</v>
      </c>
      <c r="I20" s="130"/>
      <c r="J20" s="134" t="s">
        <v>5</v>
      </c>
      <c r="K20" s="135"/>
      <c r="L20" s="138" t="s">
        <v>10</v>
      </c>
      <c r="M20" s="48"/>
    </row>
    <row r="21" spans="1:13" ht="13.5" outlineLevel="1" thickBot="1">
      <c r="A21" s="137"/>
      <c r="B21" s="139"/>
      <c r="C21" s="143"/>
      <c r="D21" s="38" t="s">
        <v>12</v>
      </c>
      <c r="E21" s="39" t="s">
        <v>1</v>
      </c>
      <c r="F21" s="40" t="s">
        <v>12</v>
      </c>
      <c r="G21" s="41" t="s">
        <v>1</v>
      </c>
      <c r="H21" s="38" t="s">
        <v>12</v>
      </c>
      <c r="I21" s="39" t="s">
        <v>1</v>
      </c>
      <c r="J21" s="42" t="s">
        <v>12</v>
      </c>
      <c r="K21" s="41" t="s">
        <v>1</v>
      </c>
      <c r="L21" s="139"/>
      <c r="M21" s="48"/>
    </row>
    <row r="22" spans="1:13" ht="12.75" outlineLevel="1">
      <c r="A22" s="49" t="s">
        <v>32</v>
      </c>
      <c r="B22" s="50" t="s">
        <v>33</v>
      </c>
      <c r="C22" s="110">
        <v>38096</v>
      </c>
      <c r="D22" s="97">
        <v>10.09</v>
      </c>
      <c r="E22" s="70">
        <f>LOOKUP(D22,'[1]Taškų '!$I$8:I$158,'[1]Taškų '!$H$8:$H$158)</f>
        <v>46</v>
      </c>
      <c r="F22" s="94">
        <v>373</v>
      </c>
      <c r="G22" s="70">
        <f>LOOKUP(F22,'[1]Taškų '!$E$8:$E$158,'[1]Taškų '!$C$8:$C$158)</f>
        <v>47</v>
      </c>
      <c r="H22" s="97">
        <v>50.9</v>
      </c>
      <c r="I22" s="89">
        <f>LOOKUP(H22,'[1]Taškų '!$D$8:$D$158,'[1]Taškų '!$C$8:$C$158)</f>
        <v>85</v>
      </c>
      <c r="J22" s="106">
        <v>0.0013675925925925923</v>
      </c>
      <c r="K22" s="70">
        <f>LOOKUP(J22,'[1]Taškų '!$J$8:$J$158,'[1]Taškų '!$H$8:$H$158)</f>
        <v>22</v>
      </c>
      <c r="L22" s="82">
        <f aca="true" t="shared" si="1" ref="L22:L27">SUM(E22+G22+I22+K22)</f>
        <v>200</v>
      </c>
      <c r="M22" s="48"/>
    </row>
    <row r="23" spans="1:13" ht="12.75" outlineLevel="1">
      <c r="A23" s="51" t="s">
        <v>32</v>
      </c>
      <c r="B23" s="52" t="s">
        <v>34</v>
      </c>
      <c r="C23" s="111">
        <v>38978</v>
      </c>
      <c r="D23" s="98">
        <v>9.2</v>
      </c>
      <c r="E23" s="71">
        <f>LOOKUP(D23,'[1]Taškų '!$I$8:I$158,'[1]Taškų '!$H$8:$H$158)</f>
        <v>69</v>
      </c>
      <c r="F23" s="95">
        <v>464</v>
      </c>
      <c r="G23" s="71">
        <f>LOOKUP(F23,'[1]Taškų '!$E$8:$E$158,'[1]Taškų '!$C$8:$C$158)</f>
        <v>78</v>
      </c>
      <c r="H23" s="98">
        <v>36.11</v>
      </c>
      <c r="I23" s="81">
        <f>LOOKUP(H23,'[1]Taškų '!$D$8:$D$158,'[1]Taškų '!$C$8:$C$158)</f>
        <v>55</v>
      </c>
      <c r="J23" s="107">
        <v>0.001148726851851852</v>
      </c>
      <c r="K23" s="71">
        <f>LOOKUP(J23,'[1]Taškų '!$J$8:$J$158,'[1]Taškų '!$H$8:$H$158)</f>
        <v>57</v>
      </c>
      <c r="L23" s="76">
        <f t="shared" si="1"/>
        <v>259</v>
      </c>
      <c r="M23" s="48"/>
    </row>
    <row r="24" spans="1:13" ht="12.75" outlineLevel="1">
      <c r="A24" s="51" t="s">
        <v>32</v>
      </c>
      <c r="B24" s="52" t="s">
        <v>35</v>
      </c>
      <c r="C24" s="111">
        <v>38863</v>
      </c>
      <c r="D24" s="98">
        <v>9.6</v>
      </c>
      <c r="E24" s="71">
        <f>LOOKUP(D24,'[1]Taškų '!$I$8:I$158,'[1]Taškų '!$H$8:$H$158)</f>
        <v>57</v>
      </c>
      <c r="F24" s="95">
        <v>387</v>
      </c>
      <c r="G24" s="71">
        <f>LOOKUP(F24,'[1]Taškų '!$E$8:$E$158,'[1]Taškų '!$C$8:$C$158)</f>
        <v>52</v>
      </c>
      <c r="H24" s="98">
        <v>31.16</v>
      </c>
      <c r="I24" s="81">
        <f>LOOKUP(H24,'[1]Taškų '!$D$8:$D$158,'[1]Taškų '!$C$8:$C$158)</f>
        <v>45</v>
      </c>
      <c r="J24" s="107">
        <v>0.0011640046296296296</v>
      </c>
      <c r="K24" s="71">
        <f>LOOKUP(J24,'[1]Taškų '!$J$8:$J$158,'[1]Taškų '!$H$8:$H$158)</f>
        <v>54</v>
      </c>
      <c r="L24" s="76">
        <f t="shared" si="1"/>
        <v>208</v>
      </c>
      <c r="M24" s="48"/>
    </row>
    <row r="25" spans="1:13" ht="12.75" outlineLevel="1">
      <c r="A25" s="51" t="s">
        <v>32</v>
      </c>
      <c r="B25" s="52" t="s">
        <v>36</v>
      </c>
      <c r="C25" s="111">
        <v>38461</v>
      </c>
      <c r="D25" s="98">
        <v>8.87</v>
      </c>
      <c r="E25" s="71">
        <f>LOOKUP(D25,'[1]Taškų '!$I$8:I$158,'[1]Taškų '!$H$8:$H$158)</f>
        <v>82</v>
      </c>
      <c r="F25" s="95">
        <v>376</v>
      </c>
      <c r="G25" s="71">
        <f>LOOKUP(F25,'[1]Taškų '!$E$8:$E$158,'[1]Taškų '!$C$8:$C$158)</f>
        <v>48</v>
      </c>
      <c r="H25" s="98">
        <v>25.28</v>
      </c>
      <c r="I25" s="81">
        <f>LOOKUP(H25,'[1]Taškų '!$D$8:$D$158,'[1]Taškų '!$C$8:$C$158)</f>
        <v>34</v>
      </c>
      <c r="J25" s="107">
        <v>0.0011158564814814813</v>
      </c>
      <c r="K25" s="71">
        <f>LOOKUP(J25,'[1]Taškų '!$J$8:$J$158,'[1]Taškų '!$H$8:$H$158)</f>
        <v>64</v>
      </c>
      <c r="L25" s="76">
        <f t="shared" si="1"/>
        <v>228</v>
      </c>
      <c r="M25" s="48"/>
    </row>
    <row r="26" spans="1:13" ht="12.75" outlineLevel="1">
      <c r="A26" s="51" t="s">
        <v>32</v>
      </c>
      <c r="B26" s="52" t="s">
        <v>37</v>
      </c>
      <c r="C26" s="111">
        <v>38402</v>
      </c>
      <c r="D26" s="98">
        <v>9.51</v>
      </c>
      <c r="E26" s="72">
        <f>LOOKUP(D26,'[1]Taškų '!$I$8:I$158,'[1]Taškų '!$H$8:$H$158)</f>
        <v>60</v>
      </c>
      <c r="F26" s="95">
        <v>400</v>
      </c>
      <c r="G26" s="71">
        <f>LOOKUP(F26,'[1]Taškų '!$E$8:$E$158,'[1]Taškų '!$C$8:$C$158)</f>
        <v>56</v>
      </c>
      <c r="H26" s="98">
        <v>32.12</v>
      </c>
      <c r="I26" s="81">
        <f>LOOKUP(H26,'[1]Taškų '!$D$8:$D$158,'[1]Taškų '!$C$8:$C$158)</f>
        <v>47</v>
      </c>
      <c r="J26" s="107">
        <v>0.0013077546296296294</v>
      </c>
      <c r="K26" s="71">
        <f>LOOKUP(J26,'[1]Taškų '!$J$8:$J$158,'[1]Taškų '!$H$8:$H$158)</f>
        <v>30</v>
      </c>
      <c r="L26" s="76">
        <f t="shared" si="1"/>
        <v>193</v>
      </c>
      <c r="M26" s="48"/>
    </row>
    <row r="27" spans="1:13" ht="13.5" outlineLevel="1" thickBot="1">
      <c r="A27" s="53" t="s">
        <v>32</v>
      </c>
      <c r="B27" s="54" t="s">
        <v>58</v>
      </c>
      <c r="C27" s="108">
        <v>38291</v>
      </c>
      <c r="D27" s="99">
        <v>10.22</v>
      </c>
      <c r="E27" s="73">
        <f>LOOKUP(D27,'[1]Taškų '!$I$8:I$158,'[1]Taškų '!$H$8:$H$158)</f>
        <v>41</v>
      </c>
      <c r="F27" s="96">
        <v>344</v>
      </c>
      <c r="G27" s="74">
        <f>LOOKUP(F27,'[1]Taškų '!$E$8:$E$158,'[1]Taškų '!$C$8:$C$158)</f>
        <v>38</v>
      </c>
      <c r="H27" s="99">
        <v>23.21</v>
      </c>
      <c r="I27" s="90">
        <f>LOOKUP(H27,'[1]Taškų '!$D$8:$D$158,'[1]Taškų '!$C$8:$C$158)</f>
        <v>30</v>
      </c>
      <c r="J27" s="109">
        <v>0.0014096064814814815</v>
      </c>
      <c r="K27" s="72">
        <f>LOOKUP(J27,'[1]Taškų '!$J$8:$J$158,'[1]Taškų '!$H$8:$H$158)</f>
        <v>17</v>
      </c>
      <c r="L27" s="77">
        <f t="shared" si="1"/>
        <v>126</v>
      </c>
      <c r="M27" s="48"/>
    </row>
    <row r="28" spans="1:13" ht="14.25" customHeight="1" outlineLevel="1" thickBot="1">
      <c r="A28" s="67"/>
      <c r="B28" s="67"/>
      <c r="C28" s="67"/>
      <c r="D28" s="83"/>
      <c r="E28" s="83"/>
      <c r="F28" s="83"/>
      <c r="G28" s="83"/>
      <c r="H28" s="132" t="s">
        <v>15</v>
      </c>
      <c r="I28" s="133"/>
      <c r="J28" s="133"/>
      <c r="K28" s="133"/>
      <c r="L28" s="75">
        <f>SUM(L22:L27)-MIN(L22:L27)</f>
        <v>1088</v>
      </c>
      <c r="M28" s="48"/>
    </row>
    <row r="29" spans="1:12" ht="14.25" customHeight="1" outlineLevel="1">
      <c r="A29" s="67"/>
      <c r="B29" s="67"/>
      <c r="C29" s="67"/>
      <c r="D29" s="67"/>
      <c r="E29" s="67"/>
      <c r="F29" s="67"/>
      <c r="G29" s="67"/>
      <c r="H29" s="131"/>
      <c r="I29" s="131"/>
      <c r="J29" s="131"/>
      <c r="K29" s="131"/>
      <c r="L29" s="80"/>
    </row>
    <row r="30" spans="1:12" ht="9.75" customHeight="1" outlineLevel="1">
      <c r="A30" s="67"/>
      <c r="B30" s="67"/>
      <c r="C30" s="67"/>
      <c r="D30" s="67"/>
      <c r="E30" s="67"/>
      <c r="F30" s="67"/>
      <c r="G30" s="67"/>
      <c r="H30" s="67"/>
      <c r="I30" s="67"/>
      <c r="J30" s="67"/>
      <c r="K30" s="67"/>
      <c r="L30" s="67"/>
    </row>
    <row r="31" spans="1:12" s="43" customFormat="1" ht="19.5" customHeight="1">
      <c r="A31" s="105">
        <v>3</v>
      </c>
      <c r="B31" s="153" t="s">
        <v>38</v>
      </c>
      <c r="C31" s="128"/>
      <c r="D31" s="128"/>
      <c r="E31" s="128"/>
      <c r="F31" s="128"/>
      <c r="G31" s="128"/>
      <c r="H31" s="128"/>
      <c r="I31" s="128"/>
      <c r="J31" s="128"/>
      <c r="K31" s="128"/>
      <c r="L31" s="47">
        <f>$L$41</f>
        <v>793</v>
      </c>
    </row>
    <row r="32" spans="1:12" ht="7.5" customHeight="1" outlineLevel="1" thickBot="1">
      <c r="A32" s="67"/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</row>
    <row r="33" spans="1:13" ht="12.75" customHeight="1" outlineLevel="1">
      <c r="A33" s="136" t="s">
        <v>13</v>
      </c>
      <c r="B33" s="138" t="s">
        <v>8</v>
      </c>
      <c r="C33" s="142" t="s">
        <v>19</v>
      </c>
      <c r="D33" s="129" t="s">
        <v>4</v>
      </c>
      <c r="E33" s="130"/>
      <c r="F33" s="140" t="s">
        <v>3</v>
      </c>
      <c r="G33" s="141"/>
      <c r="H33" s="129" t="s">
        <v>9</v>
      </c>
      <c r="I33" s="130"/>
      <c r="J33" s="134" t="s">
        <v>5</v>
      </c>
      <c r="K33" s="135"/>
      <c r="L33" s="138" t="s">
        <v>10</v>
      </c>
      <c r="M33" s="48"/>
    </row>
    <row r="34" spans="1:13" ht="13.5" outlineLevel="1" thickBot="1">
      <c r="A34" s="137"/>
      <c r="B34" s="139"/>
      <c r="C34" s="143"/>
      <c r="D34" s="38" t="s">
        <v>12</v>
      </c>
      <c r="E34" s="39" t="s">
        <v>1</v>
      </c>
      <c r="F34" s="40" t="s">
        <v>12</v>
      </c>
      <c r="G34" s="41" t="s">
        <v>1</v>
      </c>
      <c r="H34" s="38" t="s">
        <v>12</v>
      </c>
      <c r="I34" s="39" t="s">
        <v>1</v>
      </c>
      <c r="J34" s="42" t="s">
        <v>12</v>
      </c>
      <c r="K34" s="41" t="s">
        <v>1</v>
      </c>
      <c r="L34" s="139"/>
      <c r="M34" s="48"/>
    </row>
    <row r="35" spans="1:13" ht="12.75" outlineLevel="1">
      <c r="A35" s="49" t="s">
        <v>39</v>
      </c>
      <c r="B35" s="50" t="s">
        <v>93</v>
      </c>
      <c r="C35" s="110">
        <v>38194</v>
      </c>
      <c r="D35" s="97">
        <v>10.67</v>
      </c>
      <c r="E35" s="70">
        <f>LOOKUP(D35,'[1]Taškų '!$I$8:I$158,'[1]Taškų '!$H$8:$H$158)</f>
        <v>32</v>
      </c>
      <c r="F35" s="94">
        <v>352</v>
      </c>
      <c r="G35" s="70">
        <f>LOOKUP(F35,'[1]Taškų '!$E$8:$E$158,'[1]Taškų '!$C$8:$C$158)</f>
        <v>40</v>
      </c>
      <c r="H35" s="97">
        <v>31.17</v>
      </c>
      <c r="I35" s="89">
        <f>LOOKUP(H35,'[1]Taškų '!$D$8:$D$158,'[1]Taškų '!$C$8:$C$158)</f>
        <v>45</v>
      </c>
      <c r="J35" s="106">
        <v>0.0014094907407407407</v>
      </c>
      <c r="K35" s="70">
        <f>LOOKUP(J35,'[1]Taškų '!$J$8:$J$158,'[1]Taškų '!$H$8:$H$158)</f>
        <v>17</v>
      </c>
      <c r="L35" s="82">
        <f aca="true" t="shared" si="2" ref="L35:L40">SUM(E35+G35+I35+K35)</f>
        <v>134</v>
      </c>
      <c r="M35" s="48"/>
    </row>
    <row r="36" spans="1:13" ht="12.75" outlineLevel="1">
      <c r="A36" s="51" t="s">
        <v>39</v>
      </c>
      <c r="B36" s="52" t="s">
        <v>94</v>
      </c>
      <c r="C36" s="111">
        <v>38202</v>
      </c>
      <c r="D36" s="98">
        <v>9.04</v>
      </c>
      <c r="E36" s="71">
        <f>LOOKUP(D36,'[1]Taškų '!$I$8:I$158,'[1]Taškų '!$H$8:$H$158)</f>
        <v>75</v>
      </c>
      <c r="F36" s="95">
        <v>430</v>
      </c>
      <c r="G36" s="71">
        <f>LOOKUP(F36,'[1]Taškų '!$E$8:$E$158,'[1]Taškų '!$C$8:$C$158)</f>
        <v>66</v>
      </c>
      <c r="H36" s="98">
        <v>33.47</v>
      </c>
      <c r="I36" s="81">
        <f>LOOKUP(H36,'[1]Taškų '!$D$8:$D$158,'[1]Taškų '!$C$8:$C$158)</f>
        <v>50</v>
      </c>
      <c r="J36" s="107">
        <v>0.0014136574074074075</v>
      </c>
      <c r="K36" s="71">
        <f>LOOKUP(J36,'[1]Taškų '!$J$8:$J$158,'[1]Taškų '!$H$8:$H$158)</f>
        <v>17</v>
      </c>
      <c r="L36" s="76">
        <f t="shared" si="2"/>
        <v>208</v>
      </c>
      <c r="M36" s="48"/>
    </row>
    <row r="37" spans="1:13" ht="12.75" outlineLevel="1">
      <c r="A37" s="51" t="s">
        <v>39</v>
      </c>
      <c r="B37" s="52" t="s">
        <v>95</v>
      </c>
      <c r="C37" s="111">
        <v>38319</v>
      </c>
      <c r="D37" s="98">
        <v>9.56</v>
      </c>
      <c r="E37" s="71">
        <f>LOOKUP(D37,'[1]Taškų '!$I$8:I$158,'[1]Taškų '!$H$8:$H$158)</f>
        <v>60</v>
      </c>
      <c r="F37" s="95">
        <v>368</v>
      </c>
      <c r="G37" s="71">
        <f>LOOKUP(F37,'[1]Taškų '!$E$8:$E$158,'[1]Taškų '!$C$8:$C$158)</f>
        <v>46</v>
      </c>
      <c r="H37" s="98">
        <v>28.61</v>
      </c>
      <c r="I37" s="81">
        <f>LOOKUP(H37,'[1]Taškų '!$D$8:$D$158,'[1]Taškų '!$C$8:$C$158)</f>
        <v>40</v>
      </c>
      <c r="J37" s="107">
        <v>0.0013650462962962963</v>
      </c>
      <c r="K37" s="71">
        <f>LOOKUP(J37,'[1]Taškų '!$J$8:$J$158,'[1]Taškų '!$H$8:$H$158)</f>
        <v>22</v>
      </c>
      <c r="L37" s="76">
        <f t="shared" si="2"/>
        <v>168</v>
      </c>
      <c r="M37" s="48"/>
    </row>
    <row r="38" spans="1:13" ht="12.75" outlineLevel="1">
      <c r="A38" s="51" t="s">
        <v>39</v>
      </c>
      <c r="B38" s="52" t="s">
        <v>96</v>
      </c>
      <c r="C38" s="111">
        <v>38209</v>
      </c>
      <c r="D38" s="98">
        <v>9.63</v>
      </c>
      <c r="E38" s="71">
        <f>LOOKUP(D38,'[1]Taškų '!$I$8:I$158,'[1]Taškų '!$H$8:$H$158)</f>
        <v>57</v>
      </c>
      <c r="F38" s="95">
        <v>330</v>
      </c>
      <c r="G38" s="71">
        <f>LOOKUP(F38,'[1]Taškų '!$E$8:$E$158,'[1]Taškų '!$C$8:$C$158)</f>
        <v>33</v>
      </c>
      <c r="H38" s="98">
        <v>36.81</v>
      </c>
      <c r="I38" s="81">
        <f>LOOKUP(H38,'[1]Taškų '!$D$8:$D$158,'[1]Taškų '!$C$8:$C$158)</f>
        <v>56</v>
      </c>
      <c r="J38" s="107">
        <v>0.0015072916666666665</v>
      </c>
      <c r="K38" s="71">
        <f>LOOKUP(J38,'[1]Taškų '!$J$8:$J$158,'[1]Taškų '!$H$8:$H$158)</f>
        <v>8</v>
      </c>
      <c r="L38" s="76">
        <f t="shared" si="2"/>
        <v>154</v>
      </c>
      <c r="M38" s="48"/>
    </row>
    <row r="39" spans="1:13" ht="12.75" outlineLevel="1">
      <c r="A39" s="51" t="s">
        <v>39</v>
      </c>
      <c r="B39" s="52" t="s">
        <v>97</v>
      </c>
      <c r="C39" s="111">
        <v>38147</v>
      </c>
      <c r="D39" s="98">
        <v>10.35</v>
      </c>
      <c r="E39" s="72">
        <f>LOOKUP(D39,'[1]Taškų '!$I$8:I$158,'[1]Taškų '!$H$8:$H$158)</f>
        <v>39</v>
      </c>
      <c r="F39" s="95">
        <v>313</v>
      </c>
      <c r="G39" s="71">
        <f>LOOKUP(F39,'[1]Taškų '!$E$8:$E$158,'[1]Taškų '!$C$8:$C$158)</f>
        <v>27</v>
      </c>
      <c r="H39" s="98">
        <v>34.03</v>
      </c>
      <c r="I39" s="81">
        <f>LOOKUP(H39,'[1]Taškų '!$D$8:$D$158,'[1]Taškų '!$C$8:$C$158)</f>
        <v>51</v>
      </c>
      <c r="J39" s="107">
        <v>0.0014609953703703703</v>
      </c>
      <c r="K39" s="71">
        <f>LOOKUP(J39,'[1]Taškų '!$J$8:$J$158,'[1]Taškų '!$H$8:$H$158)</f>
        <v>12</v>
      </c>
      <c r="L39" s="76">
        <f t="shared" si="2"/>
        <v>129</v>
      </c>
      <c r="M39" s="48"/>
    </row>
    <row r="40" spans="1:13" ht="13.5" outlineLevel="1" thickBot="1">
      <c r="A40" s="53" t="s">
        <v>39</v>
      </c>
      <c r="B40" s="54" t="s">
        <v>98</v>
      </c>
      <c r="C40" s="108">
        <v>38078</v>
      </c>
      <c r="D40" s="99">
        <v>10.48</v>
      </c>
      <c r="E40" s="73">
        <f>LOOKUP(D40,'[1]Taškų '!$I$8:I$158,'[1]Taškų '!$H$8:$H$158)</f>
        <v>36</v>
      </c>
      <c r="F40" s="96">
        <v>279</v>
      </c>
      <c r="G40" s="74">
        <f>LOOKUP(F40,'[1]Taškų '!$E$8:$E$158,'[1]Taškų '!$C$8:$C$158)</f>
        <v>16</v>
      </c>
      <c r="H40" s="99">
        <v>34.04</v>
      </c>
      <c r="I40" s="90">
        <f>LOOKUP(H40,'[1]Taškų '!$D$8:$D$158,'[1]Taškų '!$C$8:$C$158)</f>
        <v>51</v>
      </c>
      <c r="J40" s="109">
        <v>0.0015174768518518517</v>
      </c>
      <c r="K40" s="72">
        <f>LOOKUP(J40,'[1]Taškų '!$J$8:$J$158,'[1]Taškų '!$H$8:$H$158)</f>
        <v>8</v>
      </c>
      <c r="L40" s="77">
        <f t="shared" si="2"/>
        <v>111</v>
      </c>
      <c r="M40" s="48"/>
    </row>
    <row r="41" spans="1:13" ht="14.25" customHeight="1" outlineLevel="1" thickBot="1">
      <c r="A41" s="67"/>
      <c r="B41" s="67"/>
      <c r="C41" s="67"/>
      <c r="D41" s="83"/>
      <c r="E41" s="83"/>
      <c r="F41" s="83"/>
      <c r="G41" s="83"/>
      <c r="H41" s="132" t="s">
        <v>15</v>
      </c>
      <c r="I41" s="133"/>
      <c r="J41" s="133"/>
      <c r="K41" s="133"/>
      <c r="L41" s="75">
        <f>SUM(L35:L40)-MIN(L35:L40)</f>
        <v>793</v>
      </c>
      <c r="M41" s="48"/>
    </row>
    <row r="42" spans="1:13" ht="14.25" customHeight="1" outlineLevel="1">
      <c r="A42" s="67"/>
      <c r="B42" s="67"/>
      <c r="C42" s="67"/>
      <c r="D42" s="67"/>
      <c r="E42" s="67"/>
      <c r="F42" s="67"/>
      <c r="G42" s="67"/>
      <c r="H42" s="131"/>
      <c r="I42" s="131"/>
      <c r="J42" s="131"/>
      <c r="K42" s="131"/>
      <c r="L42" s="80"/>
      <c r="M42" s="43"/>
    </row>
    <row r="43" spans="1:13" ht="9.75" customHeight="1" outlineLevel="1">
      <c r="A43" s="67"/>
      <c r="B43" s="67"/>
      <c r="C43" s="67"/>
      <c r="D43" s="67"/>
      <c r="E43" s="67"/>
      <c r="F43" s="67"/>
      <c r="G43" s="67"/>
      <c r="H43" s="67"/>
      <c r="I43" s="67"/>
      <c r="J43" s="67"/>
      <c r="K43" s="67"/>
      <c r="L43" s="67"/>
      <c r="M43" s="43"/>
    </row>
    <row r="44" spans="1:12" s="43" customFormat="1" ht="19.5" customHeight="1">
      <c r="A44" s="105">
        <v>4</v>
      </c>
      <c r="B44" s="127" t="s">
        <v>40</v>
      </c>
      <c r="C44" s="128"/>
      <c r="D44" s="128"/>
      <c r="E44" s="128"/>
      <c r="F44" s="128"/>
      <c r="G44" s="128"/>
      <c r="H44" s="128"/>
      <c r="I44" s="128"/>
      <c r="J44" s="128"/>
      <c r="K44" s="128"/>
      <c r="L44" s="47">
        <f>$L$54</f>
        <v>808</v>
      </c>
    </row>
    <row r="45" spans="1:13" ht="7.5" customHeight="1" outlineLevel="1" thickBot="1">
      <c r="A45" s="67"/>
      <c r="B45" s="67"/>
      <c r="C45" s="67"/>
      <c r="D45" s="67"/>
      <c r="E45" s="67"/>
      <c r="F45" s="67"/>
      <c r="G45" s="67"/>
      <c r="H45" s="67"/>
      <c r="I45" s="67"/>
      <c r="J45" s="67"/>
      <c r="K45" s="67"/>
      <c r="L45" s="67"/>
      <c r="M45" s="43"/>
    </row>
    <row r="46" spans="1:13" ht="12.75" customHeight="1" outlineLevel="1">
      <c r="A46" s="136" t="s">
        <v>13</v>
      </c>
      <c r="B46" s="138" t="s">
        <v>8</v>
      </c>
      <c r="C46" s="142" t="s">
        <v>19</v>
      </c>
      <c r="D46" s="129" t="s">
        <v>4</v>
      </c>
      <c r="E46" s="130"/>
      <c r="F46" s="140" t="s">
        <v>3</v>
      </c>
      <c r="G46" s="141"/>
      <c r="H46" s="129" t="s">
        <v>9</v>
      </c>
      <c r="I46" s="130"/>
      <c r="J46" s="134" t="s">
        <v>5</v>
      </c>
      <c r="K46" s="135"/>
      <c r="L46" s="138" t="s">
        <v>10</v>
      </c>
      <c r="M46" s="48"/>
    </row>
    <row r="47" spans="1:13" ht="13.5" outlineLevel="1" thickBot="1">
      <c r="A47" s="137"/>
      <c r="B47" s="139"/>
      <c r="C47" s="143"/>
      <c r="D47" s="38" t="s">
        <v>12</v>
      </c>
      <c r="E47" s="39" t="s">
        <v>1</v>
      </c>
      <c r="F47" s="119" t="s">
        <v>12</v>
      </c>
      <c r="G47" s="120" t="s">
        <v>1</v>
      </c>
      <c r="H47" s="38" t="s">
        <v>12</v>
      </c>
      <c r="I47" s="39" t="s">
        <v>1</v>
      </c>
      <c r="J47" s="42" t="s">
        <v>12</v>
      </c>
      <c r="K47" s="41" t="s">
        <v>1</v>
      </c>
      <c r="L47" s="139"/>
      <c r="M47" s="48"/>
    </row>
    <row r="48" spans="1:13" ht="12.75" outlineLevel="1">
      <c r="A48" s="49" t="s">
        <v>41</v>
      </c>
      <c r="B48" s="50" t="s">
        <v>109</v>
      </c>
      <c r="C48" s="110" t="s">
        <v>42</v>
      </c>
      <c r="D48" s="97">
        <v>9.12</v>
      </c>
      <c r="E48" s="89">
        <f>LOOKUP(D48,'[1]Taškų '!$I$8:I$158,'[1]Taškų '!$H$8:$H$158)</f>
        <v>72</v>
      </c>
      <c r="F48" s="94">
        <v>426</v>
      </c>
      <c r="G48" s="70">
        <f>LOOKUP(F48,'[1]Taškų '!$E$8:$E$158,'[1]Taškų '!$C$8:$C$158)</f>
        <v>65</v>
      </c>
      <c r="H48" s="116">
        <v>43.92</v>
      </c>
      <c r="I48" s="89">
        <f>LOOKUP(H48,'[1]Taškų '!$D$8:$D$158,'[1]Taškų '!$C$8:$C$158)</f>
        <v>71</v>
      </c>
      <c r="J48" s="106">
        <v>0.0012435185185185186</v>
      </c>
      <c r="K48" s="70">
        <f>LOOKUP(J48,'[1]Taškų '!$J$8:$J$158,'[1]Taškų '!$H$8:$H$158)</f>
        <v>40</v>
      </c>
      <c r="L48" s="82">
        <f aca="true" t="shared" si="3" ref="L48:L53">SUM(E48+G48+I48+K48)</f>
        <v>248</v>
      </c>
      <c r="M48" s="48"/>
    </row>
    <row r="49" spans="1:13" ht="12.75" outlineLevel="1">
      <c r="A49" s="51" t="s">
        <v>41</v>
      </c>
      <c r="B49" s="52" t="s">
        <v>110</v>
      </c>
      <c r="C49" s="111" t="s">
        <v>43</v>
      </c>
      <c r="D49" s="98">
        <v>10.16</v>
      </c>
      <c r="E49" s="81">
        <f>LOOKUP(D49,'[1]Taškų '!$I$8:I$158,'[1]Taškų '!$H$8:$H$158)</f>
        <v>43</v>
      </c>
      <c r="F49" s="95">
        <v>365</v>
      </c>
      <c r="G49" s="121">
        <f>LOOKUP(F49,'[1]Taškų '!$E$8:$E$158,'[1]Taškų '!$C$8:$C$158)</f>
        <v>45</v>
      </c>
      <c r="H49" s="117">
        <v>22.95</v>
      </c>
      <c r="I49" s="81">
        <f>LOOKUP(H49,'[1]Taškų '!$D$8:$D$158,'[1]Taškų '!$C$8:$C$158)</f>
        <v>29</v>
      </c>
      <c r="J49" s="107">
        <v>0.0012761574074074075</v>
      </c>
      <c r="K49" s="71">
        <f>LOOKUP(J49,'[1]Taškų '!$J$8:$J$158,'[1]Taškų '!$H$8:$H$158)</f>
        <v>35</v>
      </c>
      <c r="L49" s="76">
        <f t="shared" si="3"/>
        <v>152</v>
      </c>
      <c r="M49" s="48"/>
    </row>
    <row r="50" spans="1:13" ht="12.75" outlineLevel="1">
      <c r="A50" s="51" t="s">
        <v>41</v>
      </c>
      <c r="B50" s="52" t="s">
        <v>111</v>
      </c>
      <c r="C50" s="111" t="s">
        <v>44</v>
      </c>
      <c r="D50" s="98">
        <v>10.21</v>
      </c>
      <c r="E50" s="81">
        <f>LOOKUP(D50,'[1]Taškų '!$I$8:I$158,'[1]Taškų '!$H$8:$H$158)</f>
        <v>41</v>
      </c>
      <c r="F50" s="95">
        <v>320</v>
      </c>
      <c r="G50" s="121">
        <f>LOOKUP(F50,'[1]Taškų '!$E$8:$E$158,'[1]Taškų '!$C$8:$C$158)</f>
        <v>30</v>
      </c>
      <c r="H50" s="117">
        <v>25.62</v>
      </c>
      <c r="I50" s="81">
        <f>LOOKUP(H50,'[1]Taškų '!$D$8:$D$158,'[1]Taškų '!$C$8:$C$158)</f>
        <v>35</v>
      </c>
      <c r="J50" s="107">
        <v>0.0012967592592592592</v>
      </c>
      <c r="K50" s="71">
        <f>LOOKUP(J50,'[1]Taškų '!$J$8:$J$158,'[1]Taškų '!$H$8:$H$158)</f>
        <v>32</v>
      </c>
      <c r="L50" s="76">
        <f t="shared" si="3"/>
        <v>138</v>
      </c>
      <c r="M50" s="48"/>
    </row>
    <row r="51" spans="1:13" ht="12.75" outlineLevel="1">
      <c r="A51" s="51" t="s">
        <v>41</v>
      </c>
      <c r="B51" s="52" t="s">
        <v>112</v>
      </c>
      <c r="C51" s="111" t="s">
        <v>45</v>
      </c>
      <c r="D51" s="98">
        <v>11.11</v>
      </c>
      <c r="E51" s="81">
        <f>LOOKUP(D51,'[1]Taškų '!$I$8:I$158,'[1]Taškų '!$H$8:$H$158)</f>
        <v>22</v>
      </c>
      <c r="F51" s="122" t="s">
        <v>115</v>
      </c>
      <c r="G51" s="121">
        <v>0</v>
      </c>
      <c r="H51" s="117">
        <v>25.39</v>
      </c>
      <c r="I51" s="81">
        <f>LOOKUP(H51,'[1]Taškų '!$D$8:$D$158,'[1]Taškų '!$C$8:$C$158)</f>
        <v>34</v>
      </c>
      <c r="J51" s="107">
        <v>0.0013328703703703703</v>
      </c>
      <c r="K51" s="71">
        <f>LOOKUP(J51,'[1]Taškų '!$J$8:$J$158,'[1]Taškų '!$H$8:$H$158)</f>
        <v>27</v>
      </c>
      <c r="L51" s="76">
        <f t="shared" si="3"/>
        <v>83</v>
      </c>
      <c r="M51" s="48"/>
    </row>
    <row r="52" spans="1:13" ht="12.75" outlineLevel="1">
      <c r="A52" s="51" t="s">
        <v>41</v>
      </c>
      <c r="B52" s="52" t="s">
        <v>113</v>
      </c>
      <c r="C52" s="111" t="s">
        <v>46</v>
      </c>
      <c r="D52" s="98">
        <v>9.65</v>
      </c>
      <c r="E52" s="114">
        <f>LOOKUP(D52,'[1]Taškų '!$I$8:I$158,'[1]Taškų '!$H$8:$H$158)</f>
        <v>57</v>
      </c>
      <c r="F52" s="95">
        <v>368</v>
      </c>
      <c r="G52" s="121">
        <f>LOOKUP(F52,'[1]Taškų '!$E$8:$E$158,'[1]Taškų '!$C$8:$C$158)</f>
        <v>46</v>
      </c>
      <c r="H52" s="117">
        <v>24.7</v>
      </c>
      <c r="I52" s="81">
        <f>LOOKUP(H52,'[1]Taškų '!$D$8:$D$158,'[1]Taškų '!$C$8:$C$158)</f>
        <v>33</v>
      </c>
      <c r="J52" s="107">
        <v>0.0013300925925925926</v>
      </c>
      <c r="K52" s="71">
        <f>LOOKUP(J52,'[1]Taškų '!$J$8:$J$158,'[1]Taškų '!$H$8:$H$158)</f>
        <v>27</v>
      </c>
      <c r="L52" s="76">
        <f t="shared" si="3"/>
        <v>163</v>
      </c>
      <c r="M52" s="48"/>
    </row>
    <row r="53" spans="1:13" ht="13.5" outlineLevel="1" thickBot="1">
      <c r="A53" s="53" t="s">
        <v>41</v>
      </c>
      <c r="B53" s="54" t="s">
        <v>114</v>
      </c>
      <c r="C53" s="108" t="s">
        <v>47</v>
      </c>
      <c r="D53" s="99">
        <v>11.36</v>
      </c>
      <c r="E53" s="115">
        <f>LOOKUP(D53,'[1]Taškų '!$I$8:I$158,'[1]Taškų '!$H$8:$H$158)</f>
        <v>19</v>
      </c>
      <c r="F53" s="96">
        <v>318</v>
      </c>
      <c r="G53" s="73">
        <f>LOOKUP(F53,'[1]Taškų '!$E$8:$E$158,'[1]Taškų '!$C$8:$C$158)</f>
        <v>29</v>
      </c>
      <c r="H53" s="118">
        <v>22.66</v>
      </c>
      <c r="I53" s="90">
        <f>LOOKUP(H53,'[1]Taškų '!$D$8:$D$158,'[1]Taškų '!$C$8:$C$158)</f>
        <v>29</v>
      </c>
      <c r="J53" s="109">
        <v>0.0013060185185185186</v>
      </c>
      <c r="K53" s="72">
        <f>LOOKUP(J53,'[1]Taškų '!$J$8:$J$158,'[1]Taškų '!$H$8:$H$158)</f>
        <v>30</v>
      </c>
      <c r="L53" s="77">
        <f t="shared" si="3"/>
        <v>107</v>
      </c>
      <c r="M53" s="48"/>
    </row>
    <row r="54" spans="1:13" ht="14.25" customHeight="1" outlineLevel="1" thickBot="1">
      <c r="A54" s="67"/>
      <c r="B54" s="67"/>
      <c r="C54" s="67"/>
      <c r="D54" s="83"/>
      <c r="E54" s="83"/>
      <c r="F54" s="83"/>
      <c r="G54" s="83"/>
      <c r="H54" s="132" t="s">
        <v>15</v>
      </c>
      <c r="I54" s="133"/>
      <c r="J54" s="133"/>
      <c r="K54" s="133"/>
      <c r="L54" s="75">
        <f>SUM(L48:L53)-MIN(L48:L53)</f>
        <v>808</v>
      </c>
      <c r="M54" s="48"/>
    </row>
    <row r="55" spans="1:13" ht="14.25" customHeight="1" outlineLevel="1">
      <c r="A55" s="67"/>
      <c r="B55" s="67"/>
      <c r="C55" s="67"/>
      <c r="D55" s="67"/>
      <c r="E55" s="67"/>
      <c r="F55" s="67"/>
      <c r="G55" s="67"/>
      <c r="H55" s="131"/>
      <c r="I55" s="131"/>
      <c r="J55" s="131"/>
      <c r="K55" s="131"/>
      <c r="L55" s="80"/>
      <c r="M55" s="43"/>
    </row>
    <row r="56" spans="1:13" ht="12" customHeight="1" outlineLevel="1">
      <c r="A56" s="67"/>
      <c r="B56" s="67"/>
      <c r="C56" s="67"/>
      <c r="D56" s="67"/>
      <c r="E56" s="67"/>
      <c r="F56" s="67"/>
      <c r="G56" s="67"/>
      <c r="H56" s="67"/>
      <c r="I56" s="67"/>
      <c r="J56" s="67"/>
      <c r="K56" s="67"/>
      <c r="L56" s="67"/>
      <c r="M56" s="43"/>
    </row>
    <row r="57" spans="1:12" s="43" customFormat="1" ht="19.5" customHeight="1">
      <c r="A57" s="105">
        <v>5</v>
      </c>
      <c r="B57" s="127" t="s">
        <v>48</v>
      </c>
      <c r="C57" s="128"/>
      <c r="D57" s="128"/>
      <c r="E57" s="128"/>
      <c r="F57" s="128"/>
      <c r="G57" s="128"/>
      <c r="H57" s="128"/>
      <c r="I57" s="128"/>
      <c r="J57" s="128"/>
      <c r="K57" s="128"/>
      <c r="L57" s="47">
        <f>$L$67</f>
        <v>1093</v>
      </c>
    </row>
    <row r="58" spans="1:13" ht="13.5" outlineLevel="1" thickBot="1">
      <c r="A58" s="67"/>
      <c r="B58" s="67"/>
      <c r="C58" s="67"/>
      <c r="D58" s="67"/>
      <c r="E58" s="67"/>
      <c r="F58" s="67"/>
      <c r="G58" s="67"/>
      <c r="H58" s="67"/>
      <c r="I58" s="67"/>
      <c r="J58" s="67"/>
      <c r="K58" s="67"/>
      <c r="L58" s="67"/>
      <c r="M58" s="43"/>
    </row>
    <row r="59" spans="1:13" ht="12.75" customHeight="1" outlineLevel="1">
      <c r="A59" s="136" t="s">
        <v>13</v>
      </c>
      <c r="B59" s="138" t="s">
        <v>8</v>
      </c>
      <c r="C59" s="142" t="s">
        <v>19</v>
      </c>
      <c r="D59" s="129" t="s">
        <v>4</v>
      </c>
      <c r="E59" s="130"/>
      <c r="F59" s="140" t="s">
        <v>3</v>
      </c>
      <c r="G59" s="141"/>
      <c r="H59" s="129" t="s">
        <v>9</v>
      </c>
      <c r="I59" s="130"/>
      <c r="J59" s="134" t="s">
        <v>5</v>
      </c>
      <c r="K59" s="135"/>
      <c r="L59" s="138" t="s">
        <v>10</v>
      </c>
      <c r="M59" s="48"/>
    </row>
    <row r="60" spans="1:13" ht="13.5" outlineLevel="1" thickBot="1">
      <c r="A60" s="137"/>
      <c r="B60" s="139"/>
      <c r="C60" s="143"/>
      <c r="D60" s="38" t="s">
        <v>12</v>
      </c>
      <c r="E60" s="39" t="s">
        <v>1</v>
      </c>
      <c r="F60" s="40" t="s">
        <v>12</v>
      </c>
      <c r="G60" s="41" t="s">
        <v>1</v>
      </c>
      <c r="H60" s="38" t="s">
        <v>12</v>
      </c>
      <c r="I60" s="39" t="s">
        <v>1</v>
      </c>
      <c r="J60" s="42" t="s">
        <v>12</v>
      </c>
      <c r="K60" s="41" t="s">
        <v>1</v>
      </c>
      <c r="L60" s="139"/>
      <c r="M60" s="48"/>
    </row>
    <row r="61" spans="1:13" ht="12.75" outlineLevel="1">
      <c r="A61" s="49" t="s">
        <v>49</v>
      </c>
      <c r="B61" s="50" t="s">
        <v>52</v>
      </c>
      <c r="C61" s="110">
        <v>38946</v>
      </c>
      <c r="D61" s="97">
        <v>9.23</v>
      </c>
      <c r="E61" s="70">
        <f>LOOKUP(D61,'[1]Taškų '!$I$8:I$158,'[1]Taškų '!$H$8:$H$158)</f>
        <v>69</v>
      </c>
      <c r="F61" s="94">
        <v>388</v>
      </c>
      <c r="G61" s="70">
        <f>LOOKUP(F61,'[1]Taškų '!$E$8:$E$158,'[1]Taškų '!$C$8:$C$158)</f>
        <v>52</v>
      </c>
      <c r="H61" s="97">
        <v>32.72</v>
      </c>
      <c r="I61" s="89">
        <f>LOOKUP(H61,'[1]Taškų '!$D$8:$D$158,'[1]Taškų '!$C$8:$C$158)</f>
        <v>48</v>
      </c>
      <c r="J61" s="106">
        <v>0.0011201388888888888</v>
      </c>
      <c r="K61" s="70">
        <f>LOOKUP(J61,'[1]Taškų '!$J$8:$J$158,'[1]Taškų '!$H$8:$H$158)</f>
        <v>63</v>
      </c>
      <c r="L61" s="82">
        <f aca="true" t="shared" si="4" ref="L61:L66">SUM(E61+G61+I61+K61)</f>
        <v>232</v>
      </c>
      <c r="M61" s="48"/>
    </row>
    <row r="62" spans="1:13" ht="12.75" outlineLevel="1">
      <c r="A62" s="51" t="s">
        <v>49</v>
      </c>
      <c r="B62" s="52" t="s">
        <v>53</v>
      </c>
      <c r="C62" s="111">
        <v>38345</v>
      </c>
      <c r="D62" s="98">
        <v>9.72</v>
      </c>
      <c r="E62" s="71">
        <f>LOOKUP(D62,'[1]Taškų '!$I$8:I$158,'[1]Taškų '!$H$8:$H$158)</f>
        <v>54</v>
      </c>
      <c r="F62" s="95">
        <v>377</v>
      </c>
      <c r="G62" s="71">
        <f>LOOKUP(F62,'[1]Taškų '!$E$8:$E$158,'[1]Taškų '!$C$8:$C$158)</f>
        <v>49</v>
      </c>
      <c r="H62" s="98">
        <v>46.08</v>
      </c>
      <c r="I62" s="81">
        <f>LOOKUP(H62,'[1]Taškų '!$D$8:$D$158,'[1]Taškų '!$C$8:$C$158)</f>
        <v>75</v>
      </c>
      <c r="J62" s="107">
        <v>0.0011773148148148148</v>
      </c>
      <c r="K62" s="71">
        <f>LOOKUP(J62,'[1]Taškų '!$J$8:$J$158,'[1]Taškų '!$H$8:$H$158)</f>
        <v>51</v>
      </c>
      <c r="L62" s="76">
        <f t="shared" si="4"/>
        <v>229</v>
      </c>
      <c r="M62" s="48"/>
    </row>
    <row r="63" spans="1:13" ht="12.75" outlineLevel="1">
      <c r="A63" s="51" t="s">
        <v>49</v>
      </c>
      <c r="B63" s="52" t="s">
        <v>54</v>
      </c>
      <c r="C63" s="111">
        <v>38936</v>
      </c>
      <c r="D63" s="98">
        <v>9.5</v>
      </c>
      <c r="E63" s="71">
        <f>LOOKUP(D63,'[1]Taškų '!$I$8:I$158,'[1]Taškų '!$H$8:$H$158)</f>
        <v>60</v>
      </c>
      <c r="F63" s="95">
        <v>407</v>
      </c>
      <c r="G63" s="71">
        <f>LOOKUP(F63,'[1]Taškų '!$E$8:$E$158,'[1]Taškų '!$C$8:$C$158)</f>
        <v>59</v>
      </c>
      <c r="H63" s="98">
        <v>28.98</v>
      </c>
      <c r="I63" s="81">
        <f>LOOKUP(H63,'[1]Taškų '!$D$8:$D$158,'[1]Taškų '!$C$8:$C$158)</f>
        <v>41</v>
      </c>
      <c r="J63" s="107">
        <v>0.001138425925925926</v>
      </c>
      <c r="K63" s="71">
        <f>LOOKUP(J63,'[1]Taškų '!$J$8:$J$158,'[1]Taškų '!$H$8:$H$158)</f>
        <v>59</v>
      </c>
      <c r="L63" s="76">
        <f t="shared" si="4"/>
        <v>219</v>
      </c>
      <c r="M63" s="48"/>
    </row>
    <row r="64" spans="1:13" ht="12.75" outlineLevel="1">
      <c r="A64" s="51" t="s">
        <v>49</v>
      </c>
      <c r="B64" s="52" t="s">
        <v>55</v>
      </c>
      <c r="C64" s="111">
        <v>38000</v>
      </c>
      <c r="D64" s="98">
        <v>9.87</v>
      </c>
      <c r="E64" s="71">
        <f>LOOKUP(D64,'[1]Taškų '!$I$8:I$158,'[1]Taškų '!$H$8:$H$158)</f>
        <v>51</v>
      </c>
      <c r="F64" s="95">
        <v>392</v>
      </c>
      <c r="G64" s="71">
        <f>LOOKUP(F64,'[1]Taškų '!$E$8:$E$158,'[1]Taškų '!$C$8:$C$158)</f>
        <v>54</v>
      </c>
      <c r="H64" s="98">
        <v>47.31</v>
      </c>
      <c r="I64" s="81">
        <f>LOOKUP(H64,'[1]Taškų '!$D$8:$D$158,'[1]Taškų '!$C$8:$C$158)</f>
        <v>77</v>
      </c>
      <c r="J64" s="107">
        <v>0.0012296296296296296</v>
      </c>
      <c r="K64" s="71">
        <f>LOOKUP(J64,'[1]Taškų '!$J$8:$J$158,'[1]Taškų '!$H$8:$H$158)</f>
        <v>42</v>
      </c>
      <c r="L64" s="76">
        <f t="shared" si="4"/>
        <v>224</v>
      </c>
      <c r="M64" s="48"/>
    </row>
    <row r="65" spans="1:13" ht="12.75" outlineLevel="1">
      <c r="A65" s="51" t="s">
        <v>49</v>
      </c>
      <c r="B65" s="52" t="s">
        <v>56</v>
      </c>
      <c r="C65" s="111">
        <v>38208</v>
      </c>
      <c r="D65" s="98">
        <v>9.96</v>
      </c>
      <c r="E65" s="72">
        <f>LOOKUP(D65,'[1]Taškų '!$I$8:I$158,'[1]Taškų '!$H$8:$H$158)</f>
        <v>49</v>
      </c>
      <c r="F65" s="95">
        <v>367</v>
      </c>
      <c r="G65" s="71">
        <f>LOOKUP(F65,'[1]Taškų '!$E$8:$E$158,'[1]Taškų '!$C$8:$C$158)</f>
        <v>45</v>
      </c>
      <c r="H65" s="98">
        <v>27.57</v>
      </c>
      <c r="I65" s="81">
        <f>LOOKUP(H65,'[1]Taškų '!$D$8:$D$158,'[1]Taškų '!$C$8:$C$158)</f>
        <v>38</v>
      </c>
      <c r="J65" s="107">
        <v>0.0011494212962962962</v>
      </c>
      <c r="K65" s="71">
        <f>LOOKUP(J65,'[1]Taškų '!$J$8:$J$158,'[1]Taškų '!$H$8:$H$158)</f>
        <v>57</v>
      </c>
      <c r="L65" s="76">
        <f t="shared" si="4"/>
        <v>189</v>
      </c>
      <c r="M65" s="48"/>
    </row>
    <row r="66" spans="1:13" ht="13.5" outlineLevel="1" thickBot="1">
      <c r="A66" s="53" t="s">
        <v>49</v>
      </c>
      <c r="B66" s="54" t="s">
        <v>57</v>
      </c>
      <c r="C66" s="108">
        <v>38645</v>
      </c>
      <c r="D66" s="99">
        <v>9.65</v>
      </c>
      <c r="E66" s="73">
        <f>LOOKUP(D66,'[1]Taškų '!$I$8:I$158,'[1]Taškų '!$H$8:$H$158)</f>
        <v>57</v>
      </c>
      <c r="F66" s="96">
        <v>388</v>
      </c>
      <c r="G66" s="74">
        <f>LOOKUP(F66,'[1]Taškų '!$E$8:$E$158,'[1]Taškų '!$C$8:$C$158)</f>
        <v>52</v>
      </c>
      <c r="H66" s="99">
        <v>25.02</v>
      </c>
      <c r="I66" s="90">
        <f>LOOKUP(H66,'[1]Taškų '!$D$8:$D$158,'[1]Taškų '!$C$8:$C$158)</f>
        <v>33</v>
      </c>
      <c r="J66" s="109">
        <v>0.0012064814814814816</v>
      </c>
      <c r="K66" s="72">
        <f>LOOKUP(J66,'[1]Taškų '!$J$8:$J$158,'[1]Taškų '!$H$8:$H$158)</f>
        <v>46</v>
      </c>
      <c r="L66" s="77">
        <f t="shared" si="4"/>
        <v>188</v>
      </c>
      <c r="M66" s="48"/>
    </row>
    <row r="67" spans="1:13" ht="13.5" outlineLevel="1" thickBot="1">
      <c r="A67" s="67"/>
      <c r="B67" s="67"/>
      <c r="C67" s="67"/>
      <c r="D67" s="83"/>
      <c r="E67" s="83"/>
      <c r="F67" s="83"/>
      <c r="G67" s="83"/>
      <c r="H67" s="132" t="s">
        <v>15</v>
      </c>
      <c r="I67" s="133"/>
      <c r="J67" s="133"/>
      <c r="K67" s="133"/>
      <c r="L67" s="75">
        <f>SUM(L61:L66)-MIN(L61:L66)</f>
        <v>1093</v>
      </c>
      <c r="M67" s="48"/>
    </row>
    <row r="68" spans="1:13" ht="12" customHeight="1" outlineLevel="1">
      <c r="A68" s="67"/>
      <c r="B68" s="67"/>
      <c r="C68" s="67"/>
      <c r="D68" s="67"/>
      <c r="E68" s="67"/>
      <c r="F68" s="67"/>
      <c r="G68" s="67"/>
      <c r="H68" s="131"/>
      <c r="I68" s="131"/>
      <c r="J68" s="131"/>
      <c r="K68" s="131"/>
      <c r="L68" s="80"/>
      <c r="M68" s="43"/>
    </row>
    <row r="69" spans="1:13" ht="12" customHeight="1" outlineLevel="1">
      <c r="A69" s="67"/>
      <c r="B69" s="67"/>
      <c r="C69" s="67"/>
      <c r="D69" s="67"/>
      <c r="E69" s="67"/>
      <c r="F69" s="67"/>
      <c r="G69" s="67"/>
      <c r="H69" s="67"/>
      <c r="I69" s="67"/>
      <c r="J69" s="67"/>
      <c r="K69" s="67"/>
      <c r="L69" s="67"/>
      <c r="M69" s="43"/>
    </row>
    <row r="70" spans="1:12" s="43" customFormat="1" ht="19.5" customHeight="1">
      <c r="A70" s="105">
        <v>6</v>
      </c>
      <c r="B70" s="127" t="s">
        <v>60</v>
      </c>
      <c r="C70" s="128"/>
      <c r="D70" s="128"/>
      <c r="E70" s="128"/>
      <c r="F70" s="128"/>
      <c r="G70" s="128"/>
      <c r="H70" s="128"/>
      <c r="I70" s="128"/>
      <c r="J70" s="128"/>
      <c r="K70" s="128"/>
      <c r="L70" s="47">
        <f>$L$80</f>
        <v>912</v>
      </c>
    </row>
    <row r="71" spans="1:13" ht="7.5" customHeight="1" outlineLevel="1" thickBot="1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43"/>
    </row>
    <row r="72" spans="1:13" ht="12.75" customHeight="1" outlineLevel="1">
      <c r="A72" s="136" t="s">
        <v>13</v>
      </c>
      <c r="B72" s="138" t="s">
        <v>8</v>
      </c>
      <c r="C72" s="142" t="s">
        <v>19</v>
      </c>
      <c r="D72" s="129" t="s">
        <v>4</v>
      </c>
      <c r="E72" s="130"/>
      <c r="F72" s="140" t="s">
        <v>3</v>
      </c>
      <c r="G72" s="141"/>
      <c r="H72" s="129" t="s">
        <v>9</v>
      </c>
      <c r="I72" s="130"/>
      <c r="J72" s="134" t="s">
        <v>5</v>
      </c>
      <c r="K72" s="135"/>
      <c r="L72" s="138" t="s">
        <v>10</v>
      </c>
      <c r="M72" s="48"/>
    </row>
    <row r="73" spans="1:13" ht="13.5" outlineLevel="1" thickBot="1">
      <c r="A73" s="137"/>
      <c r="B73" s="139"/>
      <c r="C73" s="143"/>
      <c r="D73" s="38" t="s">
        <v>12</v>
      </c>
      <c r="E73" s="39" t="s">
        <v>1</v>
      </c>
      <c r="F73" s="40" t="s">
        <v>12</v>
      </c>
      <c r="G73" s="41" t="s">
        <v>1</v>
      </c>
      <c r="H73" s="38" t="s">
        <v>12</v>
      </c>
      <c r="I73" s="39" t="s">
        <v>1</v>
      </c>
      <c r="J73" s="42" t="s">
        <v>12</v>
      </c>
      <c r="K73" s="41" t="s">
        <v>1</v>
      </c>
      <c r="L73" s="139"/>
      <c r="M73" s="48"/>
    </row>
    <row r="74" spans="1:13" ht="12.75" outlineLevel="1">
      <c r="A74" s="49" t="s">
        <v>59</v>
      </c>
      <c r="B74" s="50" t="s">
        <v>61</v>
      </c>
      <c r="C74" s="110">
        <v>39080</v>
      </c>
      <c r="D74" s="97">
        <v>9.63</v>
      </c>
      <c r="E74" s="70">
        <f>LOOKUP(D74,'[1]Taškų '!$I$8:I$158,'[1]Taškų '!$H$8:$H$158)</f>
        <v>57</v>
      </c>
      <c r="F74" s="94">
        <v>384</v>
      </c>
      <c r="G74" s="70">
        <f>LOOKUP(F74,'[1]Taškų '!$E$8:$E$158,'[1]Taškų '!$C$8:$C$158)</f>
        <v>51</v>
      </c>
      <c r="H74" s="97">
        <v>35.62</v>
      </c>
      <c r="I74" s="89">
        <f>LOOKUP(H74,'[1]Taškų '!$D$8:$D$158,'[1]Taškų '!$C$8:$C$158)</f>
        <v>54</v>
      </c>
      <c r="J74" s="106">
        <v>0.0012289351851851851</v>
      </c>
      <c r="K74" s="70">
        <f>LOOKUP(J74,'[1]Taškų '!$J$8:$J$158,'[1]Taškų '!$H$8:$H$158)</f>
        <v>42</v>
      </c>
      <c r="L74" s="82">
        <f aca="true" t="shared" si="5" ref="L74:L79">SUM(E74+G74+I74+K74)</f>
        <v>204</v>
      </c>
      <c r="M74" s="48"/>
    </row>
    <row r="75" spans="1:13" ht="12.75" outlineLevel="1">
      <c r="A75" s="51" t="s">
        <v>59</v>
      </c>
      <c r="B75" s="52" t="s">
        <v>62</v>
      </c>
      <c r="C75" s="111">
        <v>38653</v>
      </c>
      <c r="D75" s="98">
        <v>10.39</v>
      </c>
      <c r="E75" s="71">
        <f>LOOKUP(D75,'[1]Taškų '!$I$8:I$158,'[1]Taškų '!$H$8:$H$158)</f>
        <v>39</v>
      </c>
      <c r="F75" s="95">
        <v>329</v>
      </c>
      <c r="G75" s="71">
        <f>LOOKUP(F75,'[1]Taškų '!$E$8:$E$158,'[1]Taškų '!$C$8:$C$158)</f>
        <v>33</v>
      </c>
      <c r="H75" s="98">
        <v>26.8</v>
      </c>
      <c r="I75" s="81">
        <f>LOOKUP(H75,'[1]Taškų '!$D$8:$D$158,'[1]Taškų '!$C$8:$C$158)</f>
        <v>37</v>
      </c>
      <c r="J75" s="107">
        <v>0.0014769675925925924</v>
      </c>
      <c r="K75" s="71">
        <f>LOOKUP(J75,'[1]Taškų '!$J$8:$J$158,'[1]Taškų '!$H$8:$H$158)</f>
        <v>11</v>
      </c>
      <c r="L75" s="76">
        <f t="shared" si="5"/>
        <v>120</v>
      </c>
      <c r="M75" s="48"/>
    </row>
    <row r="76" spans="1:13" ht="12.75" outlineLevel="1">
      <c r="A76" s="51" t="s">
        <v>59</v>
      </c>
      <c r="B76" s="52" t="s">
        <v>63</v>
      </c>
      <c r="C76" s="111">
        <v>38084</v>
      </c>
      <c r="D76" s="98">
        <v>9.09</v>
      </c>
      <c r="E76" s="71">
        <f>LOOKUP(D76,'[1]Taškų '!$I$8:I$158,'[1]Taškų '!$H$8:$H$158)</f>
        <v>75</v>
      </c>
      <c r="F76" s="95">
        <v>392</v>
      </c>
      <c r="G76" s="71">
        <f>LOOKUP(F76,'[1]Taškų '!$E$8:$E$158,'[1]Taškų '!$C$8:$C$158)</f>
        <v>54</v>
      </c>
      <c r="H76" s="98">
        <v>26.32</v>
      </c>
      <c r="I76" s="81">
        <f>LOOKUP(H76,'[1]Taškų '!$D$8:$D$158,'[1]Taškų '!$C$8:$C$158)</f>
        <v>36</v>
      </c>
      <c r="J76" s="107">
        <v>0.0011364583333333333</v>
      </c>
      <c r="K76" s="71">
        <f>LOOKUP(J76,'[1]Taškų '!$J$8:$J$158,'[1]Taškų '!$H$8:$H$158)</f>
        <v>59</v>
      </c>
      <c r="L76" s="76">
        <f t="shared" si="5"/>
        <v>224</v>
      </c>
      <c r="M76" s="48"/>
    </row>
    <row r="77" spans="1:13" ht="12.75" outlineLevel="1">
      <c r="A77" s="51" t="s">
        <v>59</v>
      </c>
      <c r="B77" s="52" t="s">
        <v>64</v>
      </c>
      <c r="C77" s="111">
        <v>38004</v>
      </c>
      <c r="D77" s="98">
        <v>9.3</v>
      </c>
      <c r="E77" s="71">
        <f>LOOKUP(D77,'[1]Taškų '!$I$8:I$158,'[1]Taškų '!$H$8:$H$158)</f>
        <v>66</v>
      </c>
      <c r="F77" s="95">
        <v>380</v>
      </c>
      <c r="G77" s="71">
        <f>LOOKUP(F77,'[1]Taškų '!$E$8:$E$158,'[1]Taškų '!$C$8:$C$158)</f>
        <v>50</v>
      </c>
      <c r="H77" s="98">
        <v>22.18</v>
      </c>
      <c r="I77" s="81">
        <f>LOOKUP(H77,'[1]Taškų '!$D$8:$D$158,'[1]Taškų '!$C$8:$C$158)</f>
        <v>28</v>
      </c>
      <c r="J77" s="107">
        <v>0.0012996527777777778</v>
      </c>
      <c r="K77" s="71">
        <f>LOOKUP(J77,'[1]Taškų '!$J$8:$J$158,'[1]Taškų '!$H$8:$H$158)</f>
        <v>31</v>
      </c>
      <c r="L77" s="76">
        <f t="shared" si="5"/>
        <v>175</v>
      </c>
      <c r="M77" s="48"/>
    </row>
    <row r="78" spans="1:13" ht="12.75" outlineLevel="1">
      <c r="A78" s="51" t="s">
        <v>59</v>
      </c>
      <c r="B78" s="52" t="s">
        <v>65</v>
      </c>
      <c r="C78" s="111">
        <v>38177</v>
      </c>
      <c r="D78" s="98">
        <v>9.82</v>
      </c>
      <c r="E78" s="72">
        <f>LOOKUP(D78,'[1]Taškų '!$I$8:I$158,'[1]Taškų '!$H$8:$H$158)</f>
        <v>51</v>
      </c>
      <c r="F78" s="95">
        <v>402</v>
      </c>
      <c r="G78" s="71">
        <f>LOOKUP(F78,'[1]Taškų '!$E$8:$E$158,'[1]Taškų '!$C$8:$C$158)</f>
        <v>57</v>
      </c>
      <c r="H78" s="98">
        <v>28.53</v>
      </c>
      <c r="I78" s="81">
        <f>LOOKUP(H78,'[1]Taškų '!$D$8:$D$158,'[1]Taškų '!$C$8:$C$158)</f>
        <v>40</v>
      </c>
      <c r="J78" s="107">
        <v>0.0014374999999999998</v>
      </c>
      <c r="K78" s="71">
        <f>LOOKUP(J78,'[1]Taškų '!$J$8:$J$158,'[1]Taškų '!$H$8:$H$158)</f>
        <v>14</v>
      </c>
      <c r="L78" s="76">
        <f t="shared" si="5"/>
        <v>162</v>
      </c>
      <c r="M78" s="48"/>
    </row>
    <row r="79" spans="1:13" ht="13.5" outlineLevel="1" thickBot="1">
      <c r="A79" s="53" t="s">
        <v>59</v>
      </c>
      <c r="B79" s="54" t="s">
        <v>66</v>
      </c>
      <c r="C79" s="108">
        <v>38035</v>
      </c>
      <c r="D79" s="99">
        <v>10.44</v>
      </c>
      <c r="E79" s="73">
        <f>LOOKUP(D79,'[1]Taškų '!$I$8:I$158,'[1]Taškų '!$H$8:$H$158)</f>
        <v>36</v>
      </c>
      <c r="F79" s="96">
        <v>342</v>
      </c>
      <c r="G79" s="74">
        <f>LOOKUP(F79,'[1]Taškų '!$E$8:$E$158,'[1]Taškų '!$C$8:$C$158)</f>
        <v>37</v>
      </c>
      <c r="H79" s="99">
        <v>42.3</v>
      </c>
      <c r="I79" s="90">
        <f>LOOKUP(H79,'[1]Taškų '!$D$8:$D$158,'[1]Taškų '!$C$8:$C$158)</f>
        <v>67</v>
      </c>
      <c r="J79" s="109">
        <v>0.0015324074074074075</v>
      </c>
      <c r="K79" s="72">
        <f>LOOKUP(J79,'[1]Taškų '!$J$8:$J$158,'[1]Taškų '!$H$8:$H$158)</f>
        <v>7</v>
      </c>
      <c r="L79" s="77">
        <f t="shared" si="5"/>
        <v>147</v>
      </c>
      <c r="M79" s="48"/>
    </row>
    <row r="80" spans="1:13" ht="13.5" outlineLevel="1" thickBot="1">
      <c r="A80" s="67"/>
      <c r="B80" s="67"/>
      <c r="C80" s="67"/>
      <c r="D80" s="83"/>
      <c r="E80" s="83"/>
      <c r="F80" s="83"/>
      <c r="G80" s="83"/>
      <c r="H80" s="132" t="s">
        <v>15</v>
      </c>
      <c r="I80" s="133"/>
      <c r="J80" s="133"/>
      <c r="K80" s="133"/>
      <c r="L80" s="75">
        <f>SUM(L74:L79)-MIN(L74:L79)</f>
        <v>912</v>
      </c>
      <c r="M80" s="48"/>
    </row>
    <row r="81" spans="1:13" ht="12" customHeight="1" outlineLevel="1">
      <c r="A81" s="67"/>
      <c r="B81" s="67"/>
      <c r="C81" s="67"/>
      <c r="D81" s="67"/>
      <c r="E81" s="67"/>
      <c r="F81" s="67"/>
      <c r="G81" s="67"/>
      <c r="H81" s="131"/>
      <c r="I81" s="131"/>
      <c r="J81" s="131"/>
      <c r="K81" s="131"/>
      <c r="L81" s="80"/>
      <c r="M81" s="43"/>
    </row>
    <row r="82" spans="1:13" ht="12" customHeight="1" outlineLevel="1">
      <c r="A82" s="67"/>
      <c r="B82" s="67"/>
      <c r="C82" s="67"/>
      <c r="D82" s="67"/>
      <c r="E82" s="67"/>
      <c r="F82" s="67"/>
      <c r="G82" s="67"/>
      <c r="H82" s="67"/>
      <c r="I82" s="67"/>
      <c r="J82" s="67"/>
      <c r="K82" s="67"/>
      <c r="L82" s="67"/>
      <c r="M82" s="43"/>
    </row>
    <row r="83" spans="1:13" ht="19.5" customHeight="1">
      <c r="A83" s="105">
        <v>7</v>
      </c>
      <c r="B83" s="127" t="s">
        <v>67</v>
      </c>
      <c r="C83" s="128"/>
      <c r="D83" s="128"/>
      <c r="E83" s="128"/>
      <c r="F83" s="128"/>
      <c r="G83" s="128"/>
      <c r="H83" s="128"/>
      <c r="I83" s="128"/>
      <c r="J83" s="128"/>
      <c r="K83" s="128"/>
      <c r="L83" s="47">
        <f>$L$93</f>
        <v>1227</v>
      </c>
      <c r="M83" s="43"/>
    </row>
    <row r="84" spans="1:13" ht="13.5" outlineLevel="1" thickBot="1">
      <c r="A84" s="67"/>
      <c r="B84" s="67"/>
      <c r="C84" s="67"/>
      <c r="D84" s="67"/>
      <c r="E84" s="67"/>
      <c r="F84" s="67"/>
      <c r="G84" s="67"/>
      <c r="H84" s="67"/>
      <c r="I84" s="67"/>
      <c r="J84" s="67"/>
      <c r="K84" s="67"/>
      <c r="L84" s="67"/>
      <c r="M84" s="43"/>
    </row>
    <row r="85" spans="1:13" ht="12.75" customHeight="1" outlineLevel="1">
      <c r="A85" s="136" t="s">
        <v>13</v>
      </c>
      <c r="B85" s="138" t="s">
        <v>8</v>
      </c>
      <c r="C85" s="142" t="s">
        <v>19</v>
      </c>
      <c r="D85" s="129" t="s">
        <v>4</v>
      </c>
      <c r="E85" s="130"/>
      <c r="F85" s="140" t="s">
        <v>3</v>
      </c>
      <c r="G85" s="141"/>
      <c r="H85" s="129" t="s">
        <v>9</v>
      </c>
      <c r="I85" s="130"/>
      <c r="J85" s="134" t="s">
        <v>5</v>
      </c>
      <c r="K85" s="135"/>
      <c r="L85" s="138" t="s">
        <v>10</v>
      </c>
      <c r="M85" s="48"/>
    </row>
    <row r="86" spans="1:13" ht="13.5" outlineLevel="1" thickBot="1">
      <c r="A86" s="137"/>
      <c r="B86" s="139"/>
      <c r="C86" s="143"/>
      <c r="D86" s="38" t="s">
        <v>12</v>
      </c>
      <c r="E86" s="39" t="s">
        <v>1</v>
      </c>
      <c r="F86" s="40" t="s">
        <v>12</v>
      </c>
      <c r="G86" s="41" t="s">
        <v>1</v>
      </c>
      <c r="H86" s="38" t="s">
        <v>12</v>
      </c>
      <c r="I86" s="39" t="s">
        <v>1</v>
      </c>
      <c r="J86" s="42" t="s">
        <v>12</v>
      </c>
      <c r="K86" s="41" t="s">
        <v>1</v>
      </c>
      <c r="L86" s="139"/>
      <c r="M86" s="48"/>
    </row>
    <row r="87" spans="1:13" ht="12.75" outlineLevel="1">
      <c r="A87" s="49" t="s">
        <v>68</v>
      </c>
      <c r="B87" s="50" t="s">
        <v>69</v>
      </c>
      <c r="C87" s="110">
        <v>38124</v>
      </c>
      <c r="D87" s="97">
        <v>8.49</v>
      </c>
      <c r="E87" s="70">
        <f>LOOKUP(D87,'[1]Taškų '!$I$8:I$158,'[1]Taškų '!$H$8:$H$158)</f>
        <v>96</v>
      </c>
      <c r="F87" s="94">
        <v>440</v>
      </c>
      <c r="G87" s="70">
        <f>LOOKUP(F87,'[1]Taškų '!$E$8:$E$158,'[1]Taškų '!$C$8:$C$158)</f>
        <v>70</v>
      </c>
      <c r="H87" s="97">
        <v>39.85</v>
      </c>
      <c r="I87" s="89">
        <f>LOOKUP(H87,'[1]Taškų '!$D$8:$D$158,'[1]Taškų '!$C$8:$C$158)</f>
        <v>62</v>
      </c>
      <c r="J87" s="106">
        <v>0.0010587962962962962</v>
      </c>
      <c r="K87" s="70">
        <f>LOOKUP(J87,'[1]Taškų '!$J$8:$J$158,'[1]Taškų '!$H$8:$H$158)</f>
        <v>76</v>
      </c>
      <c r="L87" s="82">
        <f aca="true" t="shared" si="6" ref="L87:L92">SUM(E87+G87+I87+K87)</f>
        <v>304</v>
      </c>
      <c r="M87" s="48"/>
    </row>
    <row r="88" spans="1:13" ht="12.75" outlineLevel="1">
      <c r="A88" s="51" t="s">
        <v>68</v>
      </c>
      <c r="B88" s="52" t="s">
        <v>70</v>
      </c>
      <c r="C88" s="111">
        <v>38392</v>
      </c>
      <c r="D88" s="98">
        <v>9.22</v>
      </c>
      <c r="E88" s="71">
        <f>LOOKUP(D88,'[1]Taškų '!$I$8:I$158,'[1]Taškų '!$H$8:$H$158)</f>
        <v>69</v>
      </c>
      <c r="F88" s="95">
        <v>389</v>
      </c>
      <c r="G88" s="71">
        <f>LOOKUP(F88,'[1]Taškų '!$E$8:$E$158,'[1]Taškų '!$C$8:$C$158)</f>
        <v>53</v>
      </c>
      <c r="H88" s="98">
        <v>39.49</v>
      </c>
      <c r="I88" s="81">
        <f>LOOKUP(H88,'[1]Taškų '!$D$8:$D$158,'[1]Taškų '!$C$8:$C$158)</f>
        <v>62</v>
      </c>
      <c r="J88" s="107">
        <v>0.001386574074074074</v>
      </c>
      <c r="K88" s="71">
        <f>LOOKUP(J88,'[1]Taškų '!$J$8:$J$158,'[1]Taškų '!$H$8:$H$158)</f>
        <v>20</v>
      </c>
      <c r="L88" s="76">
        <f t="shared" si="6"/>
        <v>204</v>
      </c>
      <c r="M88" s="48"/>
    </row>
    <row r="89" spans="1:13" ht="12.75" outlineLevel="1">
      <c r="A89" s="51" t="s">
        <v>68</v>
      </c>
      <c r="B89" s="52" t="s">
        <v>71</v>
      </c>
      <c r="C89" s="111">
        <v>38389</v>
      </c>
      <c r="D89" s="98">
        <v>9.71</v>
      </c>
      <c r="E89" s="71">
        <f>LOOKUP(D89,'[1]Taškų '!$I$8:I$158,'[1]Taškų '!$H$8:$H$158)</f>
        <v>54</v>
      </c>
      <c r="F89" s="95">
        <v>393</v>
      </c>
      <c r="G89" s="71">
        <f>LOOKUP(F89,'[1]Taškų '!$E$8:$E$158,'[1]Taškų '!$C$8:$C$158)</f>
        <v>54</v>
      </c>
      <c r="H89" s="98">
        <v>45.75</v>
      </c>
      <c r="I89" s="81">
        <f>LOOKUP(H89,'[1]Taškų '!$D$8:$D$158,'[1]Taškų '!$C$8:$C$158)</f>
        <v>74</v>
      </c>
      <c r="J89" s="107">
        <v>0.001138888888888889</v>
      </c>
      <c r="K89" s="71">
        <f>LOOKUP(J89,'[1]Taškų '!$J$8:$J$158,'[1]Taškų '!$H$8:$H$158)</f>
        <v>59</v>
      </c>
      <c r="L89" s="76">
        <f t="shared" si="6"/>
        <v>241</v>
      </c>
      <c r="M89" s="48"/>
    </row>
    <row r="90" spans="1:13" ht="12.75" outlineLevel="1">
      <c r="A90" s="51" t="s">
        <v>68</v>
      </c>
      <c r="B90" s="52" t="s">
        <v>72</v>
      </c>
      <c r="C90" s="111">
        <v>38006</v>
      </c>
      <c r="D90" s="98">
        <v>9.04</v>
      </c>
      <c r="E90" s="71">
        <f>LOOKUP(D90,'[1]Taškų '!$I$8:I$158,'[1]Taškų '!$H$8:$H$158)</f>
        <v>75</v>
      </c>
      <c r="F90" s="95">
        <v>407</v>
      </c>
      <c r="G90" s="71">
        <f>LOOKUP(F90,'[1]Taškų '!$E$8:$E$158,'[1]Taškų '!$C$8:$C$158)</f>
        <v>59</v>
      </c>
      <c r="H90" s="98">
        <v>34.73</v>
      </c>
      <c r="I90" s="81">
        <f>LOOKUP(H90,'[1]Taškų '!$D$8:$D$158,'[1]Taškų '!$C$8:$C$158)</f>
        <v>52</v>
      </c>
      <c r="J90" s="107">
        <v>0.0011851851851851852</v>
      </c>
      <c r="K90" s="71">
        <f>LOOKUP(J90,'[1]Taškų '!$J$8:$J$158,'[1]Taškų '!$H$8:$H$158)</f>
        <v>50</v>
      </c>
      <c r="L90" s="76">
        <f t="shared" si="6"/>
        <v>236</v>
      </c>
      <c r="M90" s="48"/>
    </row>
    <row r="91" spans="1:13" ht="12.75" outlineLevel="1">
      <c r="A91" s="51" t="s">
        <v>68</v>
      </c>
      <c r="B91" s="52" t="s">
        <v>73</v>
      </c>
      <c r="C91" s="111">
        <v>38012</v>
      </c>
      <c r="D91" s="98">
        <v>9.03</v>
      </c>
      <c r="E91" s="72">
        <f>LOOKUP(D91,'[1]Taškų '!$I$8:I$158,'[1]Taškų '!$H$8:$H$158)</f>
        <v>75</v>
      </c>
      <c r="F91" s="95">
        <v>417</v>
      </c>
      <c r="G91" s="71">
        <f>LOOKUP(F91,'[1]Taškų '!$E$8:$E$158,'[1]Taškų '!$C$8:$C$158)</f>
        <v>62</v>
      </c>
      <c r="H91" s="98">
        <v>28.02</v>
      </c>
      <c r="I91" s="81">
        <f>LOOKUP(H91,'[1]Taškų '!$D$8:$D$158,'[1]Taškų '!$C$8:$C$158)</f>
        <v>39</v>
      </c>
      <c r="J91" s="107">
        <v>0.0012314814814814816</v>
      </c>
      <c r="K91" s="71">
        <f>LOOKUP(J91,'[1]Taškų '!$J$8:$J$158,'[1]Taškų '!$H$8:$H$158)</f>
        <v>42</v>
      </c>
      <c r="L91" s="76">
        <f t="shared" si="6"/>
        <v>218</v>
      </c>
      <c r="M91" s="48"/>
    </row>
    <row r="92" spans="1:13" ht="13.5" outlineLevel="1" thickBot="1">
      <c r="A92" s="53" t="s">
        <v>68</v>
      </c>
      <c r="B92" s="54" t="s">
        <v>74</v>
      </c>
      <c r="C92" s="108">
        <v>38381</v>
      </c>
      <c r="D92" s="99">
        <v>9.27</v>
      </c>
      <c r="E92" s="73">
        <f>LOOKUP(D92,'[1]Taškų '!$I$8:I$158,'[1]Taškų '!$H$8:$H$158)</f>
        <v>69</v>
      </c>
      <c r="F92" s="96">
        <v>394</v>
      </c>
      <c r="G92" s="74">
        <f>LOOKUP(F92,'[1]Taškų '!$E$8:$E$158,'[1]Taškų '!$C$8:$C$158)</f>
        <v>54</v>
      </c>
      <c r="H92" s="99">
        <v>34.83</v>
      </c>
      <c r="I92" s="90">
        <f>LOOKUP(H92,'[1]Taškų '!$D$8:$D$158,'[1]Taškų '!$C$8:$C$158)</f>
        <v>52</v>
      </c>
      <c r="J92" s="109">
        <v>0.0011688657407407407</v>
      </c>
      <c r="K92" s="72">
        <f>LOOKUP(J92,'[1]Taškų '!$J$8:$J$158,'[1]Taškų '!$H$8:$H$158)</f>
        <v>53</v>
      </c>
      <c r="L92" s="77">
        <f t="shared" si="6"/>
        <v>228</v>
      </c>
      <c r="M92" s="48"/>
    </row>
    <row r="93" spans="1:13" ht="13.5" outlineLevel="1" thickBot="1">
      <c r="A93" s="67"/>
      <c r="B93" s="67"/>
      <c r="C93" s="67"/>
      <c r="D93" s="83"/>
      <c r="E93" s="83"/>
      <c r="F93" s="83"/>
      <c r="G93" s="83"/>
      <c r="H93" s="132" t="s">
        <v>15</v>
      </c>
      <c r="I93" s="133"/>
      <c r="J93" s="133"/>
      <c r="K93" s="133"/>
      <c r="L93" s="75">
        <f>SUM(L87:L92)-MIN(L87:L92)</f>
        <v>1227</v>
      </c>
      <c r="M93" s="48"/>
    </row>
    <row r="94" spans="1:13" ht="12" customHeight="1" outlineLevel="1">
      <c r="A94" s="67"/>
      <c r="B94" s="67"/>
      <c r="C94" s="67"/>
      <c r="D94" s="67"/>
      <c r="E94" s="67"/>
      <c r="F94" s="67"/>
      <c r="G94" s="67"/>
      <c r="H94" s="131"/>
      <c r="I94" s="131"/>
      <c r="J94" s="131"/>
      <c r="K94" s="131"/>
      <c r="L94" s="80"/>
      <c r="M94" s="43"/>
    </row>
    <row r="95" spans="1:13" ht="12" customHeight="1" outlineLevel="1">
      <c r="A95" s="67"/>
      <c r="B95" s="67"/>
      <c r="C95" s="67"/>
      <c r="D95" s="67"/>
      <c r="E95" s="67"/>
      <c r="F95" s="67"/>
      <c r="G95" s="67"/>
      <c r="H95" s="67"/>
      <c r="I95" s="67"/>
      <c r="J95" s="67"/>
      <c r="K95" s="67"/>
      <c r="L95" s="67"/>
      <c r="M95" s="43"/>
    </row>
    <row r="96" spans="1:13" ht="19.5" customHeight="1">
      <c r="A96" s="105">
        <v>8</v>
      </c>
      <c r="B96" s="127" t="s">
        <v>78</v>
      </c>
      <c r="C96" s="128"/>
      <c r="D96" s="128"/>
      <c r="E96" s="128"/>
      <c r="F96" s="128"/>
      <c r="G96" s="128"/>
      <c r="H96" s="128"/>
      <c r="I96" s="128"/>
      <c r="J96" s="128"/>
      <c r="K96" s="128"/>
      <c r="L96" s="47">
        <f>$L$106</f>
        <v>913</v>
      </c>
      <c r="M96" s="43"/>
    </row>
    <row r="97" spans="1:13" ht="7.5" customHeight="1" outlineLevel="1" thickBot="1">
      <c r="A97" s="67"/>
      <c r="B97" s="67"/>
      <c r="C97" s="67"/>
      <c r="D97" s="67"/>
      <c r="E97" s="67"/>
      <c r="F97" s="67"/>
      <c r="G97" s="67"/>
      <c r="H97" s="67"/>
      <c r="I97" s="67"/>
      <c r="J97" s="67"/>
      <c r="K97" s="67"/>
      <c r="L97" s="67"/>
      <c r="M97" s="43"/>
    </row>
    <row r="98" spans="1:13" ht="12.75" customHeight="1" outlineLevel="1">
      <c r="A98" s="136" t="s">
        <v>13</v>
      </c>
      <c r="B98" s="138" t="s">
        <v>8</v>
      </c>
      <c r="C98" s="142" t="s">
        <v>19</v>
      </c>
      <c r="D98" s="129" t="s">
        <v>4</v>
      </c>
      <c r="E98" s="130"/>
      <c r="F98" s="140" t="s">
        <v>3</v>
      </c>
      <c r="G98" s="141"/>
      <c r="H98" s="129" t="s">
        <v>9</v>
      </c>
      <c r="I98" s="130"/>
      <c r="J98" s="134" t="s">
        <v>5</v>
      </c>
      <c r="K98" s="135"/>
      <c r="L98" s="138" t="s">
        <v>10</v>
      </c>
      <c r="M98" s="48"/>
    </row>
    <row r="99" spans="1:13" ht="13.5" outlineLevel="1" thickBot="1">
      <c r="A99" s="137"/>
      <c r="B99" s="139"/>
      <c r="C99" s="143"/>
      <c r="D99" s="38" t="s">
        <v>12</v>
      </c>
      <c r="E99" s="39" t="s">
        <v>1</v>
      </c>
      <c r="F99" s="40" t="s">
        <v>12</v>
      </c>
      <c r="G99" s="41" t="s">
        <v>1</v>
      </c>
      <c r="H99" s="38" t="s">
        <v>12</v>
      </c>
      <c r="I99" s="39" t="s">
        <v>1</v>
      </c>
      <c r="J99" s="42" t="s">
        <v>12</v>
      </c>
      <c r="K99" s="41" t="s">
        <v>1</v>
      </c>
      <c r="L99" s="139"/>
      <c r="M99" s="48"/>
    </row>
    <row r="100" spans="1:13" ht="12.75" outlineLevel="1">
      <c r="A100" s="49" t="s">
        <v>77</v>
      </c>
      <c r="B100" s="50" t="s">
        <v>79</v>
      </c>
      <c r="C100" s="110">
        <v>38025</v>
      </c>
      <c r="D100" s="97">
        <v>8.69</v>
      </c>
      <c r="E100" s="70">
        <f>LOOKUP(D100,'[1]Taškų '!$I$8:I$158,'[1]Taškų '!$H$8:$H$158)</f>
        <v>88</v>
      </c>
      <c r="F100" s="94">
        <v>502</v>
      </c>
      <c r="G100" s="70">
        <f>LOOKUP(F100,'[1]Taškų '!$E$8:$E$158,'[1]Taškų '!$C$8:$C$158)</f>
        <v>91</v>
      </c>
      <c r="H100" s="97">
        <v>39.68</v>
      </c>
      <c r="I100" s="89">
        <f>LOOKUP(H100,'[1]Taškų '!$D$8:$D$158,'[1]Taškų '!$C$8:$C$158)</f>
        <v>62</v>
      </c>
      <c r="J100" s="106">
        <v>0.0010001157407407407</v>
      </c>
      <c r="K100" s="70">
        <f>LOOKUP(J100,'[1]Taškų '!$J$8:$J$158,'[1]Taškų '!$H$8:$H$158)</f>
        <v>90</v>
      </c>
      <c r="L100" s="82">
        <f aca="true" t="shared" si="7" ref="L100:L105">SUM(E100+G100+I100+K100)</f>
        <v>331</v>
      </c>
      <c r="M100" s="48"/>
    </row>
    <row r="101" spans="1:13" ht="12.75" outlineLevel="1">
      <c r="A101" s="51" t="s">
        <v>77</v>
      </c>
      <c r="B101" s="52" t="s">
        <v>80</v>
      </c>
      <c r="C101" s="111">
        <v>38296</v>
      </c>
      <c r="D101" s="98">
        <v>10.42</v>
      </c>
      <c r="E101" s="71">
        <f>LOOKUP(D101,'[1]Taškų '!$I$8:I$158,'[1]Taškų '!$H$8:$H$158)</f>
        <v>36</v>
      </c>
      <c r="F101" s="95">
        <v>318</v>
      </c>
      <c r="G101" s="71">
        <f>LOOKUP(F101,'[1]Taškų '!$E$8:$E$158,'[1]Taškų '!$C$8:$C$158)</f>
        <v>29</v>
      </c>
      <c r="H101" s="98">
        <v>22.18</v>
      </c>
      <c r="I101" s="81">
        <f>LOOKUP(H101,'[1]Taškų '!$D$8:$D$158,'[1]Taškų '!$C$8:$C$158)</f>
        <v>28</v>
      </c>
      <c r="J101" s="107">
        <v>0.0013858796296296295</v>
      </c>
      <c r="K101" s="71">
        <f>LOOKUP(J101,'[1]Taškų '!$J$8:$J$158,'[1]Taškų '!$H$8:$H$158)</f>
        <v>20</v>
      </c>
      <c r="L101" s="76">
        <f t="shared" si="7"/>
        <v>113</v>
      </c>
      <c r="M101" s="48"/>
    </row>
    <row r="102" spans="1:13" ht="12.75" outlineLevel="1">
      <c r="A102" s="51" t="s">
        <v>77</v>
      </c>
      <c r="B102" s="52" t="s">
        <v>81</v>
      </c>
      <c r="C102" s="111">
        <v>38010</v>
      </c>
      <c r="D102" s="98">
        <v>9.65</v>
      </c>
      <c r="E102" s="71">
        <f>LOOKUP(D102,'[1]Taškų '!$I$8:I$158,'[1]Taškų '!$H$8:$H$158)</f>
        <v>57</v>
      </c>
      <c r="F102" s="95">
        <v>398</v>
      </c>
      <c r="G102" s="71">
        <f>LOOKUP(F102,'[1]Taškų '!$E$8:$E$158,'[1]Taškų '!$C$8:$C$158)</f>
        <v>56</v>
      </c>
      <c r="H102" s="98">
        <v>21.73</v>
      </c>
      <c r="I102" s="81">
        <f>LOOKUP(H102,'[1]Taškų '!$D$8:$D$158,'[1]Taškų '!$C$8:$C$158)</f>
        <v>27</v>
      </c>
      <c r="J102" s="107">
        <v>0.0013524305555555555</v>
      </c>
      <c r="K102" s="71">
        <f>LOOKUP(J102,'[1]Taškų '!$J$8:$J$158,'[1]Taškų '!$H$8:$H$158)</f>
        <v>25</v>
      </c>
      <c r="L102" s="76">
        <f t="shared" si="7"/>
        <v>165</v>
      </c>
      <c r="M102" s="48"/>
    </row>
    <row r="103" spans="1:13" ht="12.75" outlineLevel="1">
      <c r="A103" s="51" t="s">
        <v>77</v>
      </c>
      <c r="B103" s="52" t="s">
        <v>82</v>
      </c>
      <c r="C103" s="111">
        <v>38069</v>
      </c>
      <c r="D103" s="98">
        <v>9.67</v>
      </c>
      <c r="E103" s="71">
        <f>LOOKUP(D103,'[1]Taškų '!$I$8:I$158,'[1]Taškų '!$H$8:$H$158)</f>
        <v>57</v>
      </c>
      <c r="F103" s="95">
        <v>320</v>
      </c>
      <c r="G103" s="71">
        <f>LOOKUP(F103,'[1]Taškų '!$E$8:$E$158,'[1]Taškų '!$C$8:$C$158)</f>
        <v>30</v>
      </c>
      <c r="H103" s="98">
        <v>18.63</v>
      </c>
      <c r="I103" s="81">
        <f>LOOKUP(H103,'[1]Taškų '!$D$8:$D$158,'[1]Taškų '!$C$8:$C$158)</f>
        <v>21</v>
      </c>
      <c r="J103" s="107">
        <v>0.0013797453703703704</v>
      </c>
      <c r="K103" s="71">
        <f>LOOKUP(J103,'[1]Taškų '!$J$8:$J$158,'[1]Taškų '!$H$8:$H$158)</f>
        <v>21</v>
      </c>
      <c r="L103" s="76">
        <f t="shared" si="7"/>
        <v>129</v>
      </c>
      <c r="M103" s="48"/>
    </row>
    <row r="104" spans="1:13" ht="12.75" outlineLevel="1">
      <c r="A104" s="51" t="s">
        <v>77</v>
      </c>
      <c r="B104" s="52" t="s">
        <v>83</v>
      </c>
      <c r="C104" s="111">
        <v>38386</v>
      </c>
      <c r="D104" s="98">
        <v>10.1</v>
      </c>
      <c r="E104" s="72">
        <f>LOOKUP(D104,'[1]Taškų '!$I$8:I$158,'[1]Taškų '!$H$8:$H$158)</f>
        <v>43</v>
      </c>
      <c r="F104" s="95">
        <v>348</v>
      </c>
      <c r="G104" s="71">
        <f>LOOKUP(F104,'[1]Taškų '!$E$8:$E$158,'[1]Taškų '!$C$8:$C$158)</f>
        <v>39</v>
      </c>
      <c r="H104" s="98">
        <v>33.71</v>
      </c>
      <c r="I104" s="81">
        <f>LOOKUP(H104,'[1]Taškų '!$D$8:$D$158,'[1]Taškų '!$C$8:$C$158)</f>
        <v>50</v>
      </c>
      <c r="J104" s="107">
        <v>0.0014293981481481482</v>
      </c>
      <c r="K104" s="71">
        <f>LOOKUP(J104,'[1]Taškų '!$J$8:$J$158,'[1]Taškų '!$H$8:$H$158)</f>
        <v>15</v>
      </c>
      <c r="L104" s="76">
        <f t="shared" si="7"/>
        <v>147</v>
      </c>
      <c r="M104" s="48"/>
    </row>
    <row r="105" spans="1:13" ht="13.5" outlineLevel="1" thickBot="1">
      <c r="A105" s="53" t="s">
        <v>77</v>
      </c>
      <c r="B105" s="54" t="s">
        <v>84</v>
      </c>
      <c r="C105" s="108">
        <v>38661</v>
      </c>
      <c r="D105" s="99">
        <v>10.19</v>
      </c>
      <c r="E105" s="73">
        <f>LOOKUP(D105,'[1]Taškų '!$I$8:I$158,'[1]Taškų '!$H$8:$H$158)</f>
        <v>43</v>
      </c>
      <c r="F105" s="96">
        <v>315</v>
      </c>
      <c r="G105" s="74">
        <f>LOOKUP(F105,'[1]Taškų '!$E$8:$E$158,'[1]Taškų '!$C$8:$C$158)</f>
        <v>28</v>
      </c>
      <c r="H105" s="99">
        <v>36.92</v>
      </c>
      <c r="I105" s="90">
        <f>LOOKUP(H105,'[1]Taškų '!$D$8:$D$158,'[1]Taškų '!$C$8:$C$158)</f>
        <v>57</v>
      </c>
      <c r="J105" s="109">
        <v>0.0014508101851851852</v>
      </c>
      <c r="K105" s="72">
        <f>LOOKUP(J105,'[1]Taškų '!$J$8:$J$158,'[1]Taškų '!$H$8:$H$158)</f>
        <v>13</v>
      </c>
      <c r="L105" s="77">
        <f t="shared" si="7"/>
        <v>141</v>
      </c>
      <c r="M105" s="48"/>
    </row>
    <row r="106" spans="1:13" ht="13.5" outlineLevel="1" thickBot="1">
      <c r="A106" s="67"/>
      <c r="B106" s="84"/>
      <c r="C106" s="67"/>
      <c r="D106" s="83"/>
      <c r="E106" s="83"/>
      <c r="F106" s="83"/>
      <c r="G106" s="83"/>
      <c r="H106" s="132" t="s">
        <v>15</v>
      </c>
      <c r="I106" s="133"/>
      <c r="J106" s="133"/>
      <c r="K106" s="133"/>
      <c r="L106" s="75">
        <f>SUM(L100:L105)-MIN(L100:L105)</f>
        <v>913</v>
      </c>
      <c r="M106" s="48"/>
    </row>
    <row r="107" spans="1:13" ht="12.75" outlineLevel="1">
      <c r="A107" s="67"/>
      <c r="B107" s="84"/>
      <c r="C107" s="67"/>
      <c r="D107" s="67"/>
      <c r="E107" s="67"/>
      <c r="F107" s="67"/>
      <c r="G107" s="67"/>
      <c r="H107" s="131"/>
      <c r="I107" s="131"/>
      <c r="J107" s="131"/>
      <c r="K107" s="131"/>
      <c r="L107" s="80"/>
      <c r="M107" s="43"/>
    </row>
    <row r="108" spans="1:13" ht="12.75" outlineLevel="1">
      <c r="A108" s="67"/>
      <c r="B108" s="67"/>
      <c r="C108" s="67"/>
      <c r="D108" s="67"/>
      <c r="E108" s="67"/>
      <c r="F108" s="67"/>
      <c r="G108" s="67"/>
      <c r="H108" s="67"/>
      <c r="I108" s="67"/>
      <c r="J108" s="67"/>
      <c r="K108" s="67"/>
      <c r="L108" s="67"/>
      <c r="M108" s="43"/>
    </row>
    <row r="109" spans="1:13" ht="12.75" outlineLevel="1">
      <c r="A109" s="67"/>
      <c r="B109" s="67"/>
      <c r="C109" s="67"/>
      <c r="D109" s="67"/>
      <c r="E109" s="67"/>
      <c r="F109" s="67"/>
      <c r="G109" s="67"/>
      <c r="H109" s="67"/>
      <c r="I109" s="67"/>
      <c r="J109" s="67"/>
      <c r="K109" s="67"/>
      <c r="L109" s="67"/>
      <c r="M109" s="43"/>
    </row>
    <row r="110" spans="1:13" ht="9" customHeight="1" outlineLevel="1">
      <c r="A110" s="67"/>
      <c r="B110" s="67"/>
      <c r="C110" s="67"/>
      <c r="D110" s="67"/>
      <c r="E110" s="67"/>
      <c r="F110" s="67"/>
      <c r="G110" s="67"/>
      <c r="H110" s="67"/>
      <c r="I110" s="67"/>
      <c r="J110" s="67"/>
      <c r="K110" s="67"/>
      <c r="L110" s="67"/>
      <c r="M110" s="43"/>
    </row>
    <row r="111" spans="1:13" ht="8.25" customHeight="1" outlineLevel="1">
      <c r="A111" s="67"/>
      <c r="B111" s="67"/>
      <c r="C111" s="67"/>
      <c r="D111" s="67"/>
      <c r="E111" s="67"/>
      <c r="F111" s="67"/>
      <c r="G111" s="67"/>
      <c r="H111" s="67"/>
      <c r="I111" s="67"/>
      <c r="J111" s="67"/>
      <c r="K111" s="67"/>
      <c r="L111" s="67"/>
      <c r="M111" s="43"/>
    </row>
    <row r="112" spans="1:13" ht="12.75" outlineLevel="1">
      <c r="A112" s="67"/>
      <c r="B112" s="67"/>
      <c r="C112" s="67"/>
      <c r="D112" s="67"/>
      <c r="E112" s="67"/>
      <c r="F112" s="67"/>
      <c r="G112" s="67"/>
      <c r="H112" s="67"/>
      <c r="I112" s="67"/>
      <c r="J112" s="67"/>
      <c r="K112" s="67"/>
      <c r="L112" s="67"/>
      <c r="M112" s="43"/>
    </row>
    <row r="113" spans="1:13" ht="19.5" customHeight="1">
      <c r="A113" s="105">
        <v>9</v>
      </c>
      <c r="B113" s="127" t="s">
        <v>85</v>
      </c>
      <c r="C113" s="128"/>
      <c r="D113" s="128"/>
      <c r="E113" s="128"/>
      <c r="F113" s="128"/>
      <c r="G113" s="128"/>
      <c r="H113" s="128"/>
      <c r="I113" s="128"/>
      <c r="J113" s="128"/>
      <c r="K113" s="128"/>
      <c r="L113" s="47">
        <f>$L$123</f>
        <v>1104</v>
      </c>
      <c r="M113" s="43"/>
    </row>
    <row r="114" spans="1:13" ht="13.5" outlineLevel="1" thickBot="1">
      <c r="A114" s="67"/>
      <c r="B114" s="67"/>
      <c r="C114" s="67"/>
      <c r="D114" s="67"/>
      <c r="E114" s="67"/>
      <c r="F114" s="67"/>
      <c r="G114" s="67"/>
      <c r="H114" s="67"/>
      <c r="I114" s="67"/>
      <c r="J114" s="67"/>
      <c r="K114" s="67"/>
      <c r="L114" s="67"/>
      <c r="M114" s="43"/>
    </row>
    <row r="115" spans="1:13" ht="12.75" customHeight="1" outlineLevel="1">
      <c r="A115" s="136" t="s">
        <v>13</v>
      </c>
      <c r="B115" s="138" t="s">
        <v>8</v>
      </c>
      <c r="C115" s="142" t="s">
        <v>19</v>
      </c>
      <c r="D115" s="129" t="s">
        <v>4</v>
      </c>
      <c r="E115" s="130"/>
      <c r="F115" s="140" t="s">
        <v>3</v>
      </c>
      <c r="G115" s="141"/>
      <c r="H115" s="129" t="s">
        <v>9</v>
      </c>
      <c r="I115" s="130"/>
      <c r="J115" s="134" t="s">
        <v>5</v>
      </c>
      <c r="K115" s="135"/>
      <c r="L115" s="138" t="s">
        <v>10</v>
      </c>
      <c r="M115" s="48"/>
    </row>
    <row r="116" spans="1:13" ht="13.5" outlineLevel="1" thickBot="1">
      <c r="A116" s="137"/>
      <c r="B116" s="139"/>
      <c r="C116" s="143"/>
      <c r="D116" s="38" t="s">
        <v>12</v>
      </c>
      <c r="E116" s="39" t="s">
        <v>1</v>
      </c>
      <c r="F116" s="40" t="s">
        <v>12</v>
      </c>
      <c r="G116" s="41" t="s">
        <v>1</v>
      </c>
      <c r="H116" s="38" t="s">
        <v>12</v>
      </c>
      <c r="I116" s="39" t="s">
        <v>1</v>
      </c>
      <c r="J116" s="42" t="s">
        <v>12</v>
      </c>
      <c r="K116" s="41" t="s">
        <v>1</v>
      </c>
      <c r="L116" s="139"/>
      <c r="M116" s="48"/>
    </row>
    <row r="117" spans="1:13" ht="12.75" outlineLevel="1">
      <c r="A117" s="49" t="s">
        <v>86</v>
      </c>
      <c r="B117" s="50" t="s">
        <v>87</v>
      </c>
      <c r="C117" s="110">
        <v>38049</v>
      </c>
      <c r="D117" s="97">
        <v>9.15</v>
      </c>
      <c r="E117" s="70">
        <f>LOOKUP(D117,'[1]Taškų '!$I$8:I$158,'[1]Taškų '!$H$8:$H$158)</f>
        <v>72</v>
      </c>
      <c r="F117" s="94">
        <v>453</v>
      </c>
      <c r="G117" s="70">
        <f>LOOKUP(F117,'[1]Taškų '!$E$8:$E$158,'[1]Taškų '!$C$8:$C$158)</f>
        <v>74</v>
      </c>
      <c r="H117" s="97">
        <v>27.78</v>
      </c>
      <c r="I117" s="89">
        <f>LOOKUP(H117,'[1]Taškų '!$D$8:$D$158,'[1]Taškų '!$C$8:$C$158)</f>
        <v>39</v>
      </c>
      <c r="J117" s="106">
        <v>0.0010979166666666665</v>
      </c>
      <c r="K117" s="70">
        <f>LOOKUP(J117,'[1]Taškų '!$J$8:$J$158,'[1]Taškų '!$H$8:$H$158)</f>
        <v>67</v>
      </c>
      <c r="L117" s="82">
        <f aca="true" t="shared" si="8" ref="L117:L122">SUM(E117+G117+I117+K117)</f>
        <v>252</v>
      </c>
      <c r="M117" s="48"/>
    </row>
    <row r="118" spans="1:13" ht="12.75" outlineLevel="1">
      <c r="A118" s="51" t="s">
        <v>86</v>
      </c>
      <c r="B118" s="52" t="s">
        <v>88</v>
      </c>
      <c r="C118" s="111">
        <v>38049</v>
      </c>
      <c r="D118" s="98">
        <v>9.23</v>
      </c>
      <c r="E118" s="71">
        <f>LOOKUP(D118,'[1]Taškų '!$I$8:I$158,'[1]Taškų '!$H$8:$H$158)</f>
        <v>69</v>
      </c>
      <c r="F118" s="122" t="s">
        <v>115</v>
      </c>
      <c r="G118" s="121">
        <v>0</v>
      </c>
      <c r="H118" s="98">
        <v>27.6</v>
      </c>
      <c r="I118" s="81">
        <f>LOOKUP(H118,'[1]Taškų '!$D$8:$D$158,'[1]Taškų '!$C$8:$C$158)</f>
        <v>38</v>
      </c>
      <c r="J118" s="107">
        <v>0.0011961805555555556</v>
      </c>
      <c r="K118" s="71">
        <f>LOOKUP(J118,'[1]Taškų '!$J$8:$J$158,'[1]Taškų '!$H$8:$H$158)</f>
        <v>48</v>
      </c>
      <c r="L118" s="76">
        <f t="shared" si="8"/>
        <v>155</v>
      </c>
      <c r="M118" s="48"/>
    </row>
    <row r="119" spans="1:13" ht="12.75" outlineLevel="1">
      <c r="A119" s="51" t="s">
        <v>86</v>
      </c>
      <c r="B119" s="52" t="s">
        <v>89</v>
      </c>
      <c r="C119" s="111">
        <v>38174</v>
      </c>
      <c r="D119" s="98">
        <v>9.42</v>
      </c>
      <c r="E119" s="71">
        <f>LOOKUP(D119,'[1]Taškų '!$I$8:I$158,'[1]Taškų '!$H$8:$H$158)</f>
        <v>63</v>
      </c>
      <c r="F119" s="95">
        <v>418</v>
      </c>
      <c r="G119" s="71">
        <f>LOOKUP(F119,'[1]Taškų '!$E$8:$E$158,'[1]Taškų '!$C$8:$C$158)</f>
        <v>62</v>
      </c>
      <c r="H119" s="98">
        <v>33.63</v>
      </c>
      <c r="I119" s="81">
        <f>LOOKUP(H119,'[1]Taškų '!$D$8:$D$158,'[1]Taškų '!$C$8:$C$158)</f>
        <v>50</v>
      </c>
      <c r="J119" s="107">
        <v>0.0011131944444444444</v>
      </c>
      <c r="K119" s="71">
        <f>LOOKUP(J119,'[1]Taškų '!$J$8:$J$158,'[1]Taškų '!$H$8:$H$158)</f>
        <v>64</v>
      </c>
      <c r="L119" s="76">
        <f t="shared" si="8"/>
        <v>239</v>
      </c>
      <c r="M119" s="48"/>
    </row>
    <row r="120" spans="1:13" ht="12.75" outlineLevel="1">
      <c r="A120" s="51" t="s">
        <v>86</v>
      </c>
      <c r="B120" s="52" t="s">
        <v>90</v>
      </c>
      <c r="C120" s="111">
        <v>38556</v>
      </c>
      <c r="D120" s="98">
        <v>9.63</v>
      </c>
      <c r="E120" s="71">
        <f>LOOKUP(D120,'[1]Taškų '!$I$8:I$158,'[1]Taškų '!$H$8:$H$158)</f>
        <v>57</v>
      </c>
      <c r="F120" s="95">
        <v>395</v>
      </c>
      <c r="G120" s="71">
        <f>LOOKUP(F120,'[1]Taškų '!$E$8:$E$158,'[1]Taškų '!$C$8:$C$158)</f>
        <v>55</v>
      </c>
      <c r="H120" s="98">
        <v>33.9</v>
      </c>
      <c r="I120" s="81">
        <f>LOOKUP(H120,'[1]Taškų '!$D$8:$D$158,'[1]Taškų '!$C$8:$C$158)</f>
        <v>51</v>
      </c>
      <c r="J120" s="107">
        <v>0.0012152777777777778</v>
      </c>
      <c r="K120" s="71">
        <f>LOOKUP(J120,'[1]Taškų '!$J$8:$J$158,'[1]Taškų '!$H$8:$H$158)</f>
        <v>45</v>
      </c>
      <c r="L120" s="76">
        <f t="shared" si="8"/>
        <v>208</v>
      </c>
      <c r="M120" s="48"/>
    </row>
    <row r="121" spans="1:13" ht="12.75" outlineLevel="1">
      <c r="A121" s="51" t="s">
        <v>86</v>
      </c>
      <c r="B121" s="52" t="s">
        <v>91</v>
      </c>
      <c r="C121" s="111">
        <v>38457</v>
      </c>
      <c r="D121" s="98">
        <v>9.43</v>
      </c>
      <c r="E121" s="72">
        <f>LOOKUP(D121,'[1]Taškų '!$I$8:I$158,'[1]Taškų '!$H$8:$H$158)</f>
        <v>63</v>
      </c>
      <c r="F121" s="95">
        <v>355</v>
      </c>
      <c r="G121" s="71">
        <f>LOOKUP(F121,'[1]Taškų '!$E$8:$E$158,'[1]Taškų '!$C$8:$C$158)</f>
        <v>41</v>
      </c>
      <c r="H121" s="98">
        <v>27.34</v>
      </c>
      <c r="I121" s="81">
        <f>LOOKUP(H121,'[1]Taškų '!$D$8:$D$158,'[1]Taškų '!$C$8:$C$158)</f>
        <v>38</v>
      </c>
      <c r="J121" s="107">
        <v>0.0010775462962962963</v>
      </c>
      <c r="K121" s="71">
        <f>LOOKUP(J121,'[1]Taškų '!$J$8:$J$158,'[1]Taškų '!$H$8:$H$158)</f>
        <v>72</v>
      </c>
      <c r="L121" s="76">
        <f t="shared" si="8"/>
        <v>214</v>
      </c>
      <c r="M121" s="48"/>
    </row>
    <row r="122" spans="1:13" ht="13.5" outlineLevel="1" thickBot="1">
      <c r="A122" s="53" t="s">
        <v>86</v>
      </c>
      <c r="B122" s="54" t="s">
        <v>92</v>
      </c>
      <c r="C122" s="108">
        <v>38678</v>
      </c>
      <c r="D122" s="99">
        <v>10.29</v>
      </c>
      <c r="E122" s="73">
        <f>LOOKUP(D122,'[1]Taškų '!$I$8:I$158,'[1]Taškų '!$H$8:$H$158)</f>
        <v>41</v>
      </c>
      <c r="F122" s="96">
        <v>372</v>
      </c>
      <c r="G122" s="74">
        <f>LOOKUP(F122,'[1]Taškų '!$E$8:$E$158,'[1]Taškų '!$C$8:$C$158)</f>
        <v>47</v>
      </c>
      <c r="H122" s="99">
        <v>29.29</v>
      </c>
      <c r="I122" s="90">
        <f>LOOKUP(H122,'[1]Taškų '!$D$8:$D$158,'[1]Taškų '!$C$8:$C$158)</f>
        <v>42</v>
      </c>
      <c r="J122" s="109">
        <v>0.001127662037037037</v>
      </c>
      <c r="K122" s="72">
        <f>LOOKUP(J122,'[1]Taškų '!$J$8:$J$158,'[1]Taškų '!$H$8:$H$158)</f>
        <v>61</v>
      </c>
      <c r="L122" s="77">
        <f t="shared" si="8"/>
        <v>191</v>
      </c>
      <c r="M122" s="48"/>
    </row>
    <row r="123" spans="1:13" ht="13.5" outlineLevel="1" thickBot="1">
      <c r="A123" s="67"/>
      <c r="B123" s="67"/>
      <c r="C123" s="67"/>
      <c r="D123" s="83"/>
      <c r="E123" s="83"/>
      <c r="F123" s="83"/>
      <c r="G123" s="83"/>
      <c r="H123" s="132" t="s">
        <v>15</v>
      </c>
      <c r="I123" s="133"/>
      <c r="J123" s="133"/>
      <c r="K123" s="133"/>
      <c r="L123" s="75">
        <f>SUM(L117:L122)-MIN(L117:L122)</f>
        <v>1104</v>
      </c>
      <c r="M123" s="48"/>
    </row>
    <row r="124" spans="1:13" ht="12.75" outlineLevel="1">
      <c r="A124" s="67"/>
      <c r="B124" s="67"/>
      <c r="C124" s="67"/>
      <c r="D124" s="67"/>
      <c r="E124" s="67"/>
      <c r="F124" s="67"/>
      <c r="G124" s="67"/>
      <c r="H124" s="131"/>
      <c r="I124" s="131"/>
      <c r="J124" s="131"/>
      <c r="K124" s="131"/>
      <c r="L124" s="80"/>
      <c r="M124" s="43"/>
    </row>
    <row r="125" spans="1:13" ht="12.75" outlineLevel="1">
      <c r="A125" s="67"/>
      <c r="B125" s="67"/>
      <c r="C125" s="67"/>
      <c r="D125" s="67"/>
      <c r="E125" s="67"/>
      <c r="F125" s="67"/>
      <c r="G125" s="67"/>
      <c r="H125" s="67"/>
      <c r="I125" s="67"/>
      <c r="J125" s="67"/>
      <c r="K125" s="67"/>
      <c r="L125" s="67"/>
      <c r="M125" s="43"/>
    </row>
    <row r="126" spans="1:13" ht="19.5" customHeight="1">
      <c r="A126" s="105">
        <v>10</v>
      </c>
      <c r="B126" s="127" t="s">
        <v>100</v>
      </c>
      <c r="C126" s="128"/>
      <c r="D126" s="128"/>
      <c r="E126" s="128"/>
      <c r="F126" s="128"/>
      <c r="G126" s="128"/>
      <c r="H126" s="128"/>
      <c r="I126" s="128"/>
      <c r="J126" s="128"/>
      <c r="K126" s="128"/>
      <c r="L126" s="47">
        <f>$L$136</f>
        <v>1006</v>
      </c>
      <c r="M126" s="43"/>
    </row>
    <row r="127" spans="1:13" ht="13.5" outlineLevel="1" thickBot="1">
      <c r="A127" s="67"/>
      <c r="B127" s="67"/>
      <c r="C127" s="67"/>
      <c r="D127" s="67"/>
      <c r="E127" s="67"/>
      <c r="F127" s="67"/>
      <c r="G127" s="67"/>
      <c r="H127" s="67"/>
      <c r="I127" s="67"/>
      <c r="J127" s="67"/>
      <c r="K127" s="67"/>
      <c r="L127" s="67"/>
      <c r="M127" s="43"/>
    </row>
    <row r="128" spans="1:13" ht="12.75" customHeight="1" outlineLevel="1">
      <c r="A128" s="136" t="s">
        <v>13</v>
      </c>
      <c r="B128" s="138" t="s">
        <v>8</v>
      </c>
      <c r="C128" s="142" t="s">
        <v>19</v>
      </c>
      <c r="D128" s="129" t="s">
        <v>4</v>
      </c>
      <c r="E128" s="130"/>
      <c r="F128" s="140" t="s">
        <v>3</v>
      </c>
      <c r="G128" s="141"/>
      <c r="H128" s="129" t="s">
        <v>9</v>
      </c>
      <c r="I128" s="130"/>
      <c r="J128" s="134" t="s">
        <v>5</v>
      </c>
      <c r="K128" s="135"/>
      <c r="L128" s="138" t="s">
        <v>10</v>
      </c>
      <c r="M128" s="48"/>
    </row>
    <row r="129" spans="1:13" ht="13.5" outlineLevel="1" thickBot="1">
      <c r="A129" s="137"/>
      <c r="B129" s="139"/>
      <c r="C129" s="143"/>
      <c r="D129" s="38" t="s">
        <v>12</v>
      </c>
      <c r="E129" s="39" t="s">
        <v>1</v>
      </c>
      <c r="F129" s="40" t="s">
        <v>12</v>
      </c>
      <c r="G129" s="41" t="s">
        <v>1</v>
      </c>
      <c r="H129" s="38" t="s">
        <v>12</v>
      </c>
      <c r="I129" s="39" t="s">
        <v>1</v>
      </c>
      <c r="J129" s="124" t="s">
        <v>12</v>
      </c>
      <c r="K129" s="120" t="s">
        <v>1</v>
      </c>
      <c r="L129" s="139"/>
      <c r="M129" s="48"/>
    </row>
    <row r="130" spans="1:13" ht="12.75" outlineLevel="1">
      <c r="A130" s="49" t="s">
        <v>101</v>
      </c>
      <c r="B130" s="50" t="s">
        <v>102</v>
      </c>
      <c r="C130" s="110">
        <v>38504</v>
      </c>
      <c r="D130" s="97">
        <v>9.27</v>
      </c>
      <c r="E130" s="70">
        <f>LOOKUP(D130,'[1]Taškų '!$I$8:I$158,'[1]Taškų '!$H$8:$H$158)</f>
        <v>69</v>
      </c>
      <c r="F130" s="94">
        <v>431</v>
      </c>
      <c r="G130" s="70">
        <f>LOOKUP(F130,'[1]Taškų '!$E$8:$E$158,'[1]Taškų '!$C$8:$C$158)</f>
        <v>67</v>
      </c>
      <c r="H130" s="97">
        <v>19.23</v>
      </c>
      <c r="I130" s="89">
        <f>LOOKUP(H130,'[1]Taškų '!$D$8:$D$158,'[1]Taškų '!$C$8:$C$158)</f>
        <v>23</v>
      </c>
      <c r="J130" s="106">
        <v>0.0013091435185185185</v>
      </c>
      <c r="K130" s="70">
        <f>LOOKUP(J130,'[1]Taškų '!$J$8:$J$158,'[1]Taškų '!$H$8:$H$158)</f>
        <v>30</v>
      </c>
      <c r="L130" s="125">
        <f aca="true" t="shared" si="9" ref="L130:L135">SUM(E130+G130+I130+K130)</f>
        <v>189</v>
      </c>
      <c r="M130" s="48"/>
    </row>
    <row r="131" spans="1:13" ht="12.75" outlineLevel="1">
      <c r="A131" s="51" t="s">
        <v>101</v>
      </c>
      <c r="B131" s="52" t="s">
        <v>103</v>
      </c>
      <c r="C131" s="111">
        <v>38408</v>
      </c>
      <c r="D131" s="98">
        <v>10.09</v>
      </c>
      <c r="E131" s="71">
        <f>LOOKUP(D131,'[1]Taškų '!$I$8:I$158,'[1]Taškų '!$H$8:$H$158)</f>
        <v>46</v>
      </c>
      <c r="F131" s="95">
        <v>401</v>
      </c>
      <c r="G131" s="71">
        <f>LOOKUP(F131,'[1]Taškų '!$E$8:$E$158,'[1]Taškų '!$C$8:$C$158)</f>
        <v>57</v>
      </c>
      <c r="H131" s="98">
        <v>25.15</v>
      </c>
      <c r="I131" s="81">
        <f>LOOKUP(H131,'[1]Taškų '!$D$8:$D$158,'[1]Taškų '!$C$8:$C$158)</f>
        <v>34</v>
      </c>
      <c r="J131" s="122" t="s">
        <v>116</v>
      </c>
      <c r="K131" s="121">
        <v>0</v>
      </c>
      <c r="L131" s="92">
        <f t="shared" si="9"/>
        <v>137</v>
      </c>
      <c r="M131" s="48"/>
    </row>
    <row r="132" spans="1:13" ht="12.75" outlineLevel="1">
      <c r="A132" s="51" t="s">
        <v>101</v>
      </c>
      <c r="B132" s="52" t="s">
        <v>104</v>
      </c>
      <c r="C132" s="111">
        <v>38056</v>
      </c>
      <c r="D132" s="98">
        <v>8.32</v>
      </c>
      <c r="E132" s="71">
        <f>LOOKUP(D132,'[1]Taškų '!$I$8:I$158,'[1]Taškų '!$H$8:$H$158)</f>
        <v>99</v>
      </c>
      <c r="F132" s="95">
        <v>474</v>
      </c>
      <c r="G132" s="71">
        <f>LOOKUP(F132,'[1]Taškų '!$E$8:$E$158,'[1]Taškų '!$C$8:$C$158)</f>
        <v>81</v>
      </c>
      <c r="H132" s="98">
        <v>29.41</v>
      </c>
      <c r="I132" s="81">
        <f>LOOKUP(H132,'[1]Taškų '!$D$8:$D$158,'[1]Taškų '!$C$8:$C$158)</f>
        <v>42</v>
      </c>
      <c r="J132" s="107">
        <v>0.0012935185185185185</v>
      </c>
      <c r="K132" s="121">
        <f>LOOKUP(J132,'[1]Taškų '!$J$8:$J$158,'[1]Taškų '!$H$8:$H$158)</f>
        <v>32</v>
      </c>
      <c r="L132" s="92">
        <f t="shared" si="9"/>
        <v>254</v>
      </c>
      <c r="M132" s="48"/>
    </row>
    <row r="133" spans="1:13" ht="12.75" outlineLevel="1">
      <c r="A133" s="51" t="s">
        <v>101</v>
      </c>
      <c r="B133" s="52" t="s">
        <v>105</v>
      </c>
      <c r="C133" s="111">
        <v>38203</v>
      </c>
      <c r="D133" s="98">
        <v>9.27</v>
      </c>
      <c r="E133" s="71">
        <f>LOOKUP(D133,'[1]Taškų '!$I$8:I$158,'[1]Taškų '!$H$8:$H$158)</f>
        <v>69</v>
      </c>
      <c r="F133" s="95">
        <v>377</v>
      </c>
      <c r="G133" s="71">
        <f>LOOKUP(F133,'[1]Taškų '!$E$8:$E$158,'[1]Taškų '!$C$8:$C$158)</f>
        <v>49</v>
      </c>
      <c r="H133" s="98">
        <v>28.86</v>
      </c>
      <c r="I133" s="81">
        <f>LOOKUP(H133,'[1]Taškų '!$D$8:$D$158,'[1]Taškų '!$C$8:$C$158)</f>
        <v>41</v>
      </c>
      <c r="J133" s="107">
        <v>0.0013332175925925924</v>
      </c>
      <c r="K133" s="121">
        <f>LOOKUP(J133,'[1]Taškų '!$J$8:$J$158,'[1]Taškų '!$H$8:$H$158)</f>
        <v>26</v>
      </c>
      <c r="L133" s="92">
        <f t="shared" si="9"/>
        <v>185</v>
      </c>
      <c r="M133" s="48"/>
    </row>
    <row r="134" spans="1:13" ht="12.75" outlineLevel="1">
      <c r="A134" s="51" t="s">
        <v>101</v>
      </c>
      <c r="B134" s="52" t="s">
        <v>106</v>
      </c>
      <c r="C134" s="111">
        <v>38057</v>
      </c>
      <c r="D134" s="98">
        <v>9.12</v>
      </c>
      <c r="E134" s="72">
        <f>LOOKUP(D134,'[1]Taškų '!$I$8:I$158,'[1]Taškų '!$H$8:$H$158)</f>
        <v>72</v>
      </c>
      <c r="F134" s="95">
        <v>372</v>
      </c>
      <c r="G134" s="71">
        <f>LOOKUP(F134,'[1]Taškų '!$E$8:$E$158,'[1]Taškų '!$C$8:$C$158)</f>
        <v>47</v>
      </c>
      <c r="H134" s="98">
        <v>25.41</v>
      </c>
      <c r="I134" s="81">
        <f>LOOKUP(H134,'[1]Taškų '!$D$8:$D$158,'[1]Taškų '!$C$8:$C$158)</f>
        <v>34</v>
      </c>
      <c r="J134" s="107">
        <v>0.0013145833333333334</v>
      </c>
      <c r="K134" s="121">
        <f>LOOKUP(J134,'[1]Taškų '!$J$8:$J$158,'[1]Taškų '!$H$8:$H$158)</f>
        <v>29</v>
      </c>
      <c r="L134" s="92">
        <f t="shared" si="9"/>
        <v>182</v>
      </c>
      <c r="M134" s="48"/>
    </row>
    <row r="135" spans="1:13" ht="13.5" outlineLevel="1" thickBot="1">
      <c r="A135" s="53" t="s">
        <v>101</v>
      </c>
      <c r="B135" s="54" t="s">
        <v>107</v>
      </c>
      <c r="C135" s="108">
        <v>38057</v>
      </c>
      <c r="D135" s="99">
        <v>9.08</v>
      </c>
      <c r="E135" s="73">
        <f>LOOKUP(D135,'[1]Taškų '!$I$8:I$158,'[1]Taškų '!$H$8:$H$158)</f>
        <v>75</v>
      </c>
      <c r="F135" s="96">
        <v>422</v>
      </c>
      <c r="G135" s="74">
        <f>LOOKUP(F135,'[1]Taškų '!$E$8:$E$158,'[1]Taškų '!$C$8:$C$158)</f>
        <v>64</v>
      </c>
      <c r="H135" s="99">
        <v>22.18</v>
      </c>
      <c r="I135" s="90">
        <f>LOOKUP(H135,'[1]Taškų '!$D$8:$D$158,'[1]Taškų '!$C$8:$C$158)</f>
        <v>28</v>
      </c>
      <c r="J135" s="109">
        <v>0.001317939814814815</v>
      </c>
      <c r="K135" s="73">
        <f>LOOKUP(J135,'[1]Taškų '!$J$8:$J$158,'[1]Taškų '!$H$8:$H$158)</f>
        <v>29</v>
      </c>
      <c r="L135" s="93">
        <f t="shared" si="9"/>
        <v>196</v>
      </c>
      <c r="M135" s="48"/>
    </row>
    <row r="136" spans="1:13" ht="13.5" outlineLevel="1" thickBot="1">
      <c r="A136" s="67"/>
      <c r="B136" s="67"/>
      <c r="C136" s="67"/>
      <c r="D136" s="83"/>
      <c r="E136" s="83"/>
      <c r="F136" s="83"/>
      <c r="G136" s="83"/>
      <c r="H136" s="132" t="s">
        <v>15</v>
      </c>
      <c r="I136" s="133"/>
      <c r="J136" s="144"/>
      <c r="K136" s="144"/>
      <c r="L136" s="75">
        <f>SUM(L130:L135)-MIN(L130:L135)</f>
        <v>1006</v>
      </c>
      <c r="M136" s="48"/>
    </row>
    <row r="137" spans="1:13" ht="25.5" customHeight="1" outlineLevel="1">
      <c r="A137" s="67"/>
      <c r="B137" s="67"/>
      <c r="C137" s="67"/>
      <c r="D137" s="67"/>
      <c r="E137" s="67"/>
      <c r="F137" s="67"/>
      <c r="G137" s="67"/>
      <c r="H137" s="131"/>
      <c r="I137" s="131"/>
      <c r="J137" s="131"/>
      <c r="K137" s="131"/>
      <c r="L137" s="80"/>
      <c r="M137" s="43"/>
    </row>
    <row r="138" spans="1:13" ht="13.5" outlineLevel="1" thickBot="1">
      <c r="A138" s="67"/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43"/>
    </row>
    <row r="139" spans="1:13" ht="19.5" customHeight="1" thickBot="1">
      <c r="A139" s="105">
        <v>11</v>
      </c>
      <c r="B139" s="127" t="s">
        <v>50</v>
      </c>
      <c r="C139" s="128"/>
      <c r="D139" s="128"/>
      <c r="E139" s="128"/>
      <c r="F139" s="128"/>
      <c r="G139" s="128"/>
      <c r="H139" s="128"/>
      <c r="I139" s="128"/>
      <c r="J139" s="128"/>
      <c r="K139" s="128"/>
      <c r="L139" s="56"/>
      <c r="M139" s="43"/>
    </row>
    <row r="140" spans="1:13" ht="13.5" outlineLevel="1" thickBot="1">
      <c r="A140" s="67"/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43"/>
    </row>
    <row r="141" spans="1:13" ht="12.75" customHeight="1" outlineLevel="1">
      <c r="A141" s="136" t="s">
        <v>13</v>
      </c>
      <c r="B141" s="138" t="s">
        <v>8</v>
      </c>
      <c r="C141" s="142" t="s">
        <v>19</v>
      </c>
      <c r="D141" s="129" t="s">
        <v>4</v>
      </c>
      <c r="E141" s="130"/>
      <c r="F141" s="140" t="s">
        <v>3</v>
      </c>
      <c r="G141" s="141"/>
      <c r="H141" s="129" t="s">
        <v>9</v>
      </c>
      <c r="I141" s="130"/>
      <c r="J141" s="134" t="s">
        <v>5</v>
      </c>
      <c r="K141" s="135"/>
      <c r="L141" s="138" t="s">
        <v>10</v>
      </c>
      <c r="M141" s="48"/>
    </row>
    <row r="142" spans="1:13" ht="13.5" outlineLevel="1" thickBot="1">
      <c r="A142" s="137"/>
      <c r="B142" s="139"/>
      <c r="C142" s="143"/>
      <c r="D142" s="38" t="s">
        <v>12</v>
      </c>
      <c r="E142" s="39" t="s">
        <v>1</v>
      </c>
      <c r="F142" s="40" t="s">
        <v>12</v>
      </c>
      <c r="G142" s="41" t="s">
        <v>1</v>
      </c>
      <c r="H142" s="38" t="s">
        <v>12</v>
      </c>
      <c r="I142" s="39" t="s">
        <v>1</v>
      </c>
      <c r="J142" s="124" t="s">
        <v>12</v>
      </c>
      <c r="K142" s="120" t="s">
        <v>1</v>
      </c>
      <c r="L142" s="139"/>
      <c r="M142" s="48"/>
    </row>
    <row r="143" spans="1:13" ht="12.75" outlineLevel="1">
      <c r="A143" s="49" t="s">
        <v>50</v>
      </c>
      <c r="B143" s="112" t="s">
        <v>51</v>
      </c>
      <c r="C143" s="113">
        <v>38121</v>
      </c>
      <c r="D143" s="97">
        <v>9.96</v>
      </c>
      <c r="E143" s="70">
        <f>LOOKUP(D143,'[1]Taškų '!$I$8:I$158,'[1]Taškų '!$H$8:$H$158)</f>
        <v>49</v>
      </c>
      <c r="F143" s="94">
        <v>300</v>
      </c>
      <c r="G143" s="70">
        <f>LOOKUP(F143,'[1]Taškų '!$E$8:$E$158,'[1]Taškų '!$C$8:$C$158)</f>
        <v>23</v>
      </c>
      <c r="H143" s="97">
        <v>15.45</v>
      </c>
      <c r="I143" s="89">
        <f>LOOKUP(H143,'[1]Taškų '!$D$8:$D$158,'[1]Taškų '!$C$8:$C$158)</f>
        <v>15</v>
      </c>
      <c r="J143" s="106">
        <v>0.0012180555555555556</v>
      </c>
      <c r="K143" s="70">
        <f>LOOKUP(J143,'[1]Taškų '!$J$8:$J$158,'[1]Taškų '!$H$8:$H$158)</f>
        <v>44</v>
      </c>
      <c r="L143" s="91">
        <f>SUM(E143+G143+I143+K143)</f>
        <v>131</v>
      </c>
      <c r="M143" s="48"/>
    </row>
    <row r="144" spans="1:13" ht="12.75" outlineLevel="1">
      <c r="A144" s="51" t="s">
        <v>50</v>
      </c>
      <c r="B144" s="52" t="s">
        <v>75</v>
      </c>
      <c r="C144" s="111">
        <v>38475</v>
      </c>
      <c r="D144" s="98">
        <v>9.33</v>
      </c>
      <c r="E144" s="71">
        <f>LOOKUP(D144,'[1]Taškų '!$I$8:I$158,'[1]Taškų '!$H$8:$H$158)</f>
        <v>66</v>
      </c>
      <c r="F144" s="95">
        <v>380</v>
      </c>
      <c r="G144" s="71">
        <f>LOOKUP(F144,'[1]Taškų '!$E$8:$E$158,'[1]Taškų '!$C$8:$C$158)</f>
        <v>50</v>
      </c>
      <c r="H144" s="98">
        <v>27.37</v>
      </c>
      <c r="I144" s="81">
        <f>LOOKUP(H144,'[1]Taškų '!$D$8:$D$158,'[1]Taškų '!$C$8:$C$158)</f>
        <v>38</v>
      </c>
      <c r="J144" s="107">
        <v>0.0011374999999999998</v>
      </c>
      <c r="K144" s="121">
        <f>LOOKUP(J144,'[1]Taškų '!$J$8:$J$158,'[1]Taškų '!$H$8:$H$158)</f>
        <v>59</v>
      </c>
      <c r="L144" s="92">
        <f>SUM(E144+G144+I144+K144)</f>
        <v>213</v>
      </c>
      <c r="M144" s="48"/>
    </row>
    <row r="145" spans="1:13" ht="12.75" outlineLevel="1">
      <c r="A145" s="51" t="s">
        <v>50</v>
      </c>
      <c r="B145" s="52" t="s">
        <v>76</v>
      </c>
      <c r="C145" s="111">
        <v>38434</v>
      </c>
      <c r="D145" s="98">
        <v>10.13</v>
      </c>
      <c r="E145" s="71">
        <f>LOOKUP(D145,'[1]Taškų '!$I$8:I$158,'[1]Taškų '!$H$8:$H$158)</f>
        <v>43</v>
      </c>
      <c r="F145" s="95">
        <v>230</v>
      </c>
      <c r="G145" s="71">
        <f>LOOKUP(F145,'[1]Taškų '!$E$8:$E$158,'[1]Taškų '!$C$8:$C$158)</f>
        <v>1</v>
      </c>
      <c r="H145" s="98">
        <v>38.36</v>
      </c>
      <c r="I145" s="81">
        <f>LOOKUP(H145,'[1]Taškų '!$D$8:$D$158,'[1]Taškų '!$C$8:$C$158)</f>
        <v>60</v>
      </c>
      <c r="J145" s="107">
        <v>0.001422337962962963</v>
      </c>
      <c r="K145" s="121">
        <f>LOOKUP(J145,'[1]Taškų '!$J$8:$J$158,'[1]Taškų '!$H$8:$H$158)</f>
        <v>16</v>
      </c>
      <c r="L145" s="92">
        <f>SUM(E145+G145+I145+K145)</f>
        <v>120</v>
      </c>
      <c r="M145" s="48"/>
    </row>
    <row r="146" spans="1:13" ht="13.5" outlineLevel="1" thickBot="1">
      <c r="A146" s="53" t="s">
        <v>50</v>
      </c>
      <c r="B146" s="54" t="s">
        <v>99</v>
      </c>
      <c r="C146" s="108">
        <v>38261</v>
      </c>
      <c r="D146" s="99">
        <v>12.05</v>
      </c>
      <c r="E146" s="74">
        <f>LOOKUP(D146,'[1]Taškų '!$I$8:I$158,'[1]Taškų '!$H$8:$H$158)</f>
        <v>9</v>
      </c>
      <c r="F146" s="96">
        <v>284</v>
      </c>
      <c r="G146" s="74">
        <f>LOOKUP(F146,'[1]Taškų '!$E$8:$E$158,'[1]Taškų '!$C$8:$C$158)</f>
        <v>18</v>
      </c>
      <c r="H146" s="99">
        <v>28.08</v>
      </c>
      <c r="I146" s="90">
        <f>LOOKUP(H146,'[1]Taškų '!$D$8:$D$158,'[1]Taškų '!$C$8:$C$158)</f>
        <v>39</v>
      </c>
      <c r="J146" s="109">
        <v>0.0014671296296296296</v>
      </c>
      <c r="K146" s="73">
        <f>LOOKUP(J146,'[1]Taškų '!$J$8:$J$158,'[1]Taškų '!$H$8:$H$158)</f>
        <v>12</v>
      </c>
      <c r="L146" s="123">
        <f>SUM(E146+G146+I146+K146)</f>
        <v>78</v>
      </c>
      <c r="M146" s="48"/>
    </row>
    <row r="147" spans="1:13" ht="18" customHeight="1" outlineLevel="1">
      <c r="A147" s="78"/>
      <c r="B147" s="78"/>
      <c r="C147" s="78"/>
      <c r="D147" s="78"/>
      <c r="E147" s="78"/>
      <c r="F147" s="78"/>
      <c r="G147" s="78"/>
      <c r="H147" s="131"/>
      <c r="I147" s="131"/>
      <c r="J147" s="131"/>
      <c r="K147" s="131"/>
      <c r="L147" s="80"/>
      <c r="M147" s="48"/>
    </row>
    <row r="148" spans="1:13" ht="12.75" outlineLevel="1">
      <c r="A148" s="48"/>
      <c r="B148" s="48"/>
      <c r="C148" s="48"/>
      <c r="D148" s="48"/>
      <c r="E148" s="48"/>
      <c r="F148" s="48"/>
      <c r="G148" s="48"/>
      <c r="H148" s="48"/>
      <c r="I148" s="48"/>
      <c r="J148" s="55"/>
      <c r="K148" s="48"/>
      <c r="L148" s="48"/>
      <c r="M148" s="48"/>
    </row>
    <row r="149" spans="1:13" ht="11.25" customHeight="1">
      <c r="A149" s="43"/>
      <c r="B149" s="57"/>
      <c r="C149" s="43"/>
      <c r="D149" s="43"/>
      <c r="E149" s="43"/>
      <c r="F149" s="43"/>
      <c r="G149" s="43"/>
      <c r="H149" s="43"/>
      <c r="I149" s="43"/>
      <c r="J149" s="43"/>
      <c r="K149" s="43"/>
      <c r="L149" s="43"/>
      <c r="M149" s="43"/>
    </row>
    <row r="150" spans="1:13" ht="12.75" outlineLevel="1">
      <c r="A150" s="43"/>
      <c r="B150" s="149" t="s">
        <v>18</v>
      </c>
      <c r="C150" s="149"/>
      <c r="D150" s="43"/>
      <c r="E150" s="43"/>
      <c r="F150" s="43"/>
      <c r="G150" s="150" t="s">
        <v>108</v>
      </c>
      <c r="H150" s="150"/>
      <c r="I150" s="150"/>
      <c r="J150" s="150"/>
      <c r="K150" s="43"/>
      <c r="L150" s="43"/>
      <c r="M150" s="43"/>
    </row>
    <row r="151" spans="1:13" ht="12.75" outlineLevel="1">
      <c r="A151" s="48"/>
      <c r="B151" s="48"/>
      <c r="C151" s="48"/>
      <c r="D151" s="48"/>
      <c r="E151" s="48"/>
      <c r="F151" s="48"/>
      <c r="G151" s="48"/>
      <c r="H151" s="48"/>
      <c r="I151" s="48"/>
      <c r="J151" s="55"/>
      <c r="K151" s="55"/>
      <c r="L151" s="48"/>
      <c r="M151" s="48"/>
    </row>
    <row r="152" spans="1:13" ht="12.75" outlineLevel="1">
      <c r="A152" s="48"/>
      <c r="B152" s="48"/>
      <c r="C152" s="48"/>
      <c r="D152" s="58"/>
      <c r="E152" s="58"/>
      <c r="F152" s="58"/>
      <c r="G152" s="58"/>
      <c r="H152" s="58"/>
      <c r="I152" s="58"/>
      <c r="J152" s="59"/>
      <c r="K152" s="58"/>
      <c r="L152" s="48"/>
      <c r="M152" s="48"/>
    </row>
    <row r="153" spans="1:13" ht="12.75" outlineLevel="1">
      <c r="A153" s="48"/>
      <c r="B153" s="151" t="s">
        <v>20</v>
      </c>
      <c r="C153" s="151"/>
      <c r="D153" s="103"/>
      <c r="E153" s="104"/>
      <c r="F153" s="104"/>
      <c r="G153" s="152" t="s">
        <v>21</v>
      </c>
      <c r="H153" s="152"/>
      <c r="I153" s="152"/>
      <c r="J153" s="152"/>
      <c r="K153" s="48"/>
      <c r="L153" s="48"/>
      <c r="M153" s="48"/>
    </row>
    <row r="154" spans="1:13" ht="12.75" outlineLevel="1">
      <c r="A154" s="48"/>
      <c r="B154" s="60"/>
      <c r="C154" s="48"/>
      <c r="D154" s="61"/>
      <c r="E154" s="48"/>
      <c r="F154" s="48"/>
      <c r="G154" s="48"/>
      <c r="H154" s="48"/>
      <c r="I154" s="48"/>
      <c r="J154" s="55"/>
      <c r="K154" s="48"/>
      <c r="L154" s="48"/>
      <c r="M154" s="48"/>
    </row>
    <row r="155" spans="1:13" ht="12.75" outlineLevel="1">
      <c r="A155" s="48"/>
      <c r="B155" s="60"/>
      <c r="C155" s="48"/>
      <c r="D155" s="61"/>
      <c r="E155" s="48"/>
      <c r="F155" s="48"/>
      <c r="G155" s="48"/>
      <c r="H155" s="48"/>
      <c r="I155" s="48"/>
      <c r="J155" s="55"/>
      <c r="K155" s="48"/>
      <c r="L155" s="48"/>
      <c r="M155" s="48"/>
    </row>
    <row r="156" spans="1:13" ht="12.75" outlineLevel="1">
      <c r="A156" s="48"/>
      <c r="B156" s="60"/>
      <c r="C156" s="48"/>
      <c r="D156" s="61"/>
      <c r="E156" s="48"/>
      <c r="F156" s="48"/>
      <c r="G156" s="48"/>
      <c r="H156" s="48"/>
      <c r="I156" s="48"/>
      <c r="J156" s="55"/>
      <c r="K156" s="48"/>
      <c r="L156" s="48"/>
      <c r="M156" s="48"/>
    </row>
    <row r="157" spans="1:13" ht="12.75" outlineLevel="1">
      <c r="A157" s="48"/>
      <c r="B157" s="60"/>
      <c r="C157" s="48"/>
      <c r="D157" s="61"/>
      <c r="E157" s="48"/>
      <c r="F157" s="48"/>
      <c r="G157" s="48"/>
      <c r="H157" s="48"/>
      <c r="I157" s="48"/>
      <c r="J157" s="55"/>
      <c r="K157" s="48"/>
      <c r="L157" s="48"/>
      <c r="M157" s="48"/>
    </row>
    <row r="158" spans="1:13" ht="12.75" outlineLevel="1">
      <c r="A158" s="48"/>
      <c r="B158" s="60"/>
      <c r="C158" s="48"/>
      <c r="D158" s="61"/>
      <c r="E158" s="48"/>
      <c r="F158" s="48"/>
      <c r="G158" s="48"/>
      <c r="H158" s="48"/>
      <c r="I158" s="48"/>
      <c r="J158" s="55"/>
      <c r="K158" s="48"/>
      <c r="L158" s="48"/>
      <c r="M158" s="48"/>
    </row>
    <row r="159" spans="1:13" ht="12.75" outlineLevel="1">
      <c r="A159" s="43"/>
      <c r="B159" s="43"/>
      <c r="C159" s="43"/>
      <c r="D159" s="48"/>
      <c r="E159" s="48"/>
      <c r="F159" s="48"/>
      <c r="G159" s="48"/>
      <c r="H159" s="48"/>
      <c r="I159" s="48"/>
      <c r="J159" s="55"/>
      <c r="K159" s="55"/>
      <c r="L159" s="48"/>
      <c r="M159" s="48"/>
    </row>
    <row r="160" spans="1:13" ht="12.75" outlineLevel="1">
      <c r="A160" s="43"/>
      <c r="B160" s="43"/>
      <c r="C160" s="43"/>
      <c r="D160" s="43"/>
      <c r="E160" s="43"/>
      <c r="F160" s="43"/>
      <c r="G160" s="43"/>
      <c r="H160" s="43"/>
      <c r="I160" s="43"/>
      <c r="J160" s="43"/>
      <c r="K160" s="43"/>
      <c r="L160" s="43"/>
      <c r="M160" s="43"/>
    </row>
    <row r="161" spans="1:13" ht="15" customHeight="1" outlineLevel="1">
      <c r="A161" s="43"/>
      <c r="B161" s="43"/>
      <c r="C161" s="43"/>
      <c r="D161" s="43"/>
      <c r="E161" s="43"/>
      <c r="F161" s="43"/>
      <c r="G161" s="43"/>
      <c r="H161" s="43"/>
      <c r="I161" s="43"/>
      <c r="J161" s="43"/>
      <c r="K161" s="43"/>
      <c r="L161" s="43"/>
      <c r="M161" s="43"/>
    </row>
    <row r="162" spans="1:13" ht="19.5" customHeight="1" hidden="1">
      <c r="A162" s="43"/>
      <c r="B162" s="57"/>
      <c r="C162" s="43"/>
      <c r="D162" s="43"/>
      <c r="E162" s="43"/>
      <c r="F162" s="43"/>
      <c r="G162" s="43"/>
      <c r="H162" s="43"/>
      <c r="I162" s="43"/>
      <c r="J162" s="43"/>
      <c r="K162" s="43"/>
      <c r="L162" s="43"/>
      <c r="M162" s="43"/>
    </row>
    <row r="163" spans="1:13" ht="12.75" outlineLevel="1">
      <c r="A163" s="43"/>
      <c r="B163" s="43"/>
      <c r="C163" s="43"/>
      <c r="D163" s="43"/>
      <c r="E163" s="43"/>
      <c r="F163" s="43"/>
      <c r="G163" s="43"/>
      <c r="H163" s="43"/>
      <c r="I163" s="43"/>
      <c r="J163" s="43"/>
      <c r="K163" s="43"/>
      <c r="L163" s="43"/>
      <c r="M163" s="43"/>
    </row>
    <row r="164" spans="1:13" ht="12.75" outlineLevel="1">
      <c r="A164" s="48"/>
      <c r="B164" s="48"/>
      <c r="C164" s="48"/>
      <c r="D164" s="48"/>
      <c r="E164" s="48"/>
      <c r="F164" s="48"/>
      <c r="G164" s="48"/>
      <c r="H164" s="48"/>
      <c r="I164" s="48"/>
      <c r="J164" s="55"/>
      <c r="K164" s="55"/>
      <c r="L164" s="48"/>
      <c r="M164" s="48"/>
    </row>
    <row r="165" spans="1:13" ht="12.75" outlineLevel="1">
      <c r="A165" s="48"/>
      <c r="B165" s="48"/>
      <c r="C165" s="48"/>
      <c r="D165" s="58"/>
      <c r="E165" s="58"/>
      <c r="F165" s="58"/>
      <c r="G165" s="58"/>
      <c r="H165" s="58"/>
      <c r="I165" s="58"/>
      <c r="J165" s="59"/>
      <c r="K165" s="58"/>
      <c r="L165" s="48"/>
      <c r="M165" s="48"/>
    </row>
    <row r="166" spans="1:13" ht="12.75" outlineLevel="1">
      <c r="A166" s="48"/>
      <c r="B166" s="60"/>
      <c r="C166" s="48"/>
      <c r="D166" s="61"/>
      <c r="E166" s="48"/>
      <c r="F166" s="48"/>
      <c r="G166" s="48"/>
      <c r="H166" s="48"/>
      <c r="I166" s="48"/>
      <c r="J166" s="55"/>
      <c r="K166" s="48"/>
      <c r="L166" s="48"/>
      <c r="M166" s="48"/>
    </row>
    <row r="167" spans="1:13" ht="12.75" outlineLevel="1">
      <c r="A167" s="48"/>
      <c r="B167" s="60"/>
      <c r="C167" s="48"/>
      <c r="D167" s="61"/>
      <c r="E167" s="48"/>
      <c r="F167" s="48"/>
      <c r="G167" s="48"/>
      <c r="H167" s="48"/>
      <c r="I167" s="48"/>
      <c r="J167" s="55"/>
      <c r="K167" s="48"/>
      <c r="L167" s="48"/>
      <c r="M167" s="48"/>
    </row>
    <row r="168" spans="1:13" ht="12.75" outlineLevel="1">
      <c r="A168" s="48"/>
      <c r="B168" s="60"/>
      <c r="C168" s="48"/>
      <c r="D168" s="61"/>
      <c r="E168" s="48"/>
      <c r="F168" s="48"/>
      <c r="G168" s="48"/>
      <c r="H168" s="48"/>
      <c r="I168" s="48"/>
      <c r="J168" s="55"/>
      <c r="K168" s="48"/>
      <c r="L168" s="48"/>
      <c r="M168" s="48"/>
    </row>
    <row r="169" spans="1:13" ht="12.75" outlineLevel="1">
      <c r="A169" s="48"/>
      <c r="B169" s="60"/>
      <c r="C169" s="48"/>
      <c r="D169" s="61"/>
      <c r="E169" s="48"/>
      <c r="F169" s="48"/>
      <c r="G169" s="48"/>
      <c r="H169" s="48"/>
      <c r="I169" s="48"/>
      <c r="J169" s="55"/>
      <c r="K169" s="48"/>
      <c r="L169" s="48"/>
      <c r="M169" s="48"/>
    </row>
    <row r="170" spans="1:13" ht="12.75" outlineLevel="1">
      <c r="A170" s="48"/>
      <c r="B170" s="60"/>
      <c r="C170" s="48"/>
      <c r="D170" s="61"/>
      <c r="E170" s="48"/>
      <c r="F170" s="48"/>
      <c r="G170" s="48"/>
      <c r="H170" s="48"/>
      <c r="I170" s="48"/>
      <c r="J170" s="55"/>
      <c r="K170" s="48"/>
      <c r="L170" s="48"/>
      <c r="M170" s="48"/>
    </row>
    <row r="171" spans="1:13" ht="12.75" outlineLevel="1">
      <c r="A171" s="48"/>
      <c r="B171" s="60"/>
      <c r="C171" s="48"/>
      <c r="D171" s="61"/>
      <c r="E171" s="48"/>
      <c r="F171" s="48"/>
      <c r="G171" s="48"/>
      <c r="H171" s="48"/>
      <c r="I171" s="48"/>
      <c r="J171" s="55"/>
      <c r="K171" s="48"/>
      <c r="L171" s="48"/>
      <c r="M171" s="48"/>
    </row>
    <row r="172" spans="1:13" ht="12.75" outlineLevel="1">
      <c r="A172" s="43"/>
      <c r="B172" s="43"/>
      <c r="C172" s="43"/>
      <c r="D172" s="48"/>
      <c r="E172" s="48"/>
      <c r="F172" s="48"/>
      <c r="G172" s="48"/>
      <c r="H172" s="48"/>
      <c r="I172" s="48"/>
      <c r="J172" s="55"/>
      <c r="K172" s="55"/>
      <c r="L172" s="48"/>
      <c r="M172" s="48"/>
    </row>
    <row r="173" spans="1:13" ht="12.75" outlineLevel="1">
      <c r="A173" s="43"/>
      <c r="B173" s="43"/>
      <c r="C173" s="43"/>
      <c r="D173" s="43"/>
      <c r="E173" s="43"/>
      <c r="F173" s="43"/>
      <c r="G173" s="43"/>
      <c r="H173" s="43"/>
      <c r="I173" s="43"/>
      <c r="J173" s="43"/>
      <c r="K173" s="43"/>
      <c r="L173" s="43"/>
      <c r="M173" s="43"/>
    </row>
    <row r="174" spans="1:13" ht="12.75" outlineLevel="1">
      <c r="A174" s="43"/>
      <c r="B174" s="43"/>
      <c r="C174" s="43"/>
      <c r="D174" s="43"/>
      <c r="E174" s="43"/>
      <c r="F174" s="43"/>
      <c r="G174" s="43"/>
      <c r="H174" s="43"/>
      <c r="I174" s="43"/>
      <c r="J174" s="43"/>
      <c r="K174" s="43"/>
      <c r="L174" s="43"/>
      <c r="M174" s="43"/>
    </row>
    <row r="175" spans="1:13" ht="19.5" customHeight="1" hidden="1">
      <c r="A175" s="43"/>
      <c r="B175" s="57"/>
      <c r="C175" s="43"/>
      <c r="D175" s="43"/>
      <c r="E175" s="43"/>
      <c r="F175" s="43"/>
      <c r="G175" s="43"/>
      <c r="H175" s="43"/>
      <c r="I175" s="43"/>
      <c r="J175" s="43"/>
      <c r="K175" s="43"/>
      <c r="L175" s="43"/>
      <c r="M175" s="43"/>
    </row>
    <row r="176" spans="1:13" ht="12.75" outlineLevel="1">
      <c r="A176" s="43"/>
      <c r="B176" s="43"/>
      <c r="C176" s="43"/>
      <c r="D176" s="43"/>
      <c r="E176" s="43"/>
      <c r="F176" s="43"/>
      <c r="G176" s="43"/>
      <c r="H176" s="43"/>
      <c r="I176" s="43"/>
      <c r="J176" s="43"/>
      <c r="K176" s="43"/>
      <c r="L176" s="43"/>
      <c r="M176" s="43"/>
    </row>
    <row r="177" spans="1:13" ht="12.75" outlineLevel="1">
      <c r="A177" s="48"/>
      <c r="B177" s="48"/>
      <c r="C177" s="48"/>
      <c r="D177" s="48"/>
      <c r="E177" s="48"/>
      <c r="F177" s="48"/>
      <c r="G177" s="48"/>
      <c r="H177" s="48"/>
      <c r="I177" s="48"/>
      <c r="J177" s="55"/>
      <c r="K177" s="55"/>
      <c r="L177" s="48"/>
      <c r="M177" s="48"/>
    </row>
    <row r="178" spans="1:13" ht="12.75" outlineLevel="1">
      <c r="A178" s="48"/>
      <c r="B178" s="48"/>
      <c r="C178" s="48"/>
      <c r="D178" s="58"/>
      <c r="E178" s="58"/>
      <c r="F178" s="58"/>
      <c r="G178" s="58"/>
      <c r="H178" s="58"/>
      <c r="I178" s="58"/>
      <c r="J178" s="59"/>
      <c r="K178" s="58"/>
      <c r="L178" s="48"/>
      <c r="M178" s="48"/>
    </row>
    <row r="179" spans="1:13" ht="12.75" outlineLevel="1">
      <c r="A179" s="48"/>
      <c r="B179" s="62"/>
      <c r="C179" s="63"/>
      <c r="D179" s="61"/>
      <c r="E179" s="48"/>
      <c r="F179" s="48"/>
      <c r="G179" s="48"/>
      <c r="H179" s="48"/>
      <c r="I179" s="48"/>
      <c r="J179" s="55"/>
      <c r="K179" s="48"/>
      <c r="L179" s="48"/>
      <c r="M179" s="48"/>
    </row>
    <row r="180" spans="1:13" ht="12.75" outlineLevel="1">
      <c r="A180" s="48"/>
      <c r="B180" s="62"/>
      <c r="C180" s="63"/>
      <c r="D180" s="61"/>
      <c r="E180" s="48"/>
      <c r="F180" s="48"/>
      <c r="G180" s="48"/>
      <c r="H180" s="48"/>
      <c r="I180" s="48"/>
      <c r="J180" s="55"/>
      <c r="K180" s="48"/>
      <c r="L180" s="48"/>
      <c r="M180" s="48"/>
    </row>
    <row r="181" spans="1:13" ht="12.75" outlineLevel="1">
      <c r="A181" s="48"/>
      <c r="B181" s="62"/>
      <c r="C181" s="63"/>
      <c r="D181" s="61"/>
      <c r="E181" s="48"/>
      <c r="F181" s="48"/>
      <c r="G181" s="48"/>
      <c r="H181" s="48"/>
      <c r="I181" s="48"/>
      <c r="J181" s="55"/>
      <c r="K181" s="48"/>
      <c r="L181" s="48"/>
      <c r="M181" s="48"/>
    </row>
    <row r="182" spans="1:13" ht="12.75" outlineLevel="1">
      <c r="A182" s="48"/>
      <c r="B182" s="62"/>
      <c r="C182" s="63"/>
      <c r="D182" s="61"/>
      <c r="E182" s="48"/>
      <c r="F182" s="48"/>
      <c r="G182" s="48"/>
      <c r="H182" s="48"/>
      <c r="I182" s="48"/>
      <c r="J182" s="55"/>
      <c r="K182" s="48"/>
      <c r="L182" s="48"/>
      <c r="M182" s="48"/>
    </row>
    <row r="183" spans="1:13" ht="12.75" outlineLevel="1">
      <c r="A183" s="48"/>
      <c r="B183" s="60"/>
      <c r="C183" s="48"/>
      <c r="D183" s="61"/>
      <c r="E183" s="48"/>
      <c r="F183" s="48"/>
      <c r="G183" s="48"/>
      <c r="H183" s="48"/>
      <c r="I183" s="48"/>
      <c r="J183" s="55"/>
      <c r="K183" s="48"/>
      <c r="L183" s="48"/>
      <c r="M183" s="48"/>
    </row>
    <row r="184" spans="1:13" ht="12.75" outlineLevel="1">
      <c r="A184" s="48"/>
      <c r="B184" s="60"/>
      <c r="C184" s="48"/>
      <c r="D184" s="61"/>
      <c r="E184" s="48"/>
      <c r="F184" s="48"/>
      <c r="G184" s="48"/>
      <c r="H184" s="48"/>
      <c r="I184" s="48"/>
      <c r="J184" s="55"/>
      <c r="K184" s="48"/>
      <c r="L184" s="48"/>
      <c r="M184" s="48"/>
    </row>
    <row r="185" spans="1:13" ht="12.75" outlineLevel="1">
      <c r="A185" s="43"/>
      <c r="B185" s="43"/>
      <c r="C185" s="43"/>
      <c r="D185" s="48"/>
      <c r="E185" s="48"/>
      <c r="F185" s="48"/>
      <c r="G185" s="48"/>
      <c r="H185" s="48"/>
      <c r="I185" s="48"/>
      <c r="J185" s="55"/>
      <c r="K185" s="55"/>
      <c r="L185" s="48"/>
      <c r="M185" s="48"/>
    </row>
    <row r="186" spans="1:13" ht="12.75" outlineLevel="1">
      <c r="A186" s="43"/>
      <c r="B186" s="43"/>
      <c r="C186" s="43"/>
      <c r="D186" s="43"/>
      <c r="E186" s="43"/>
      <c r="F186" s="43"/>
      <c r="G186" s="43"/>
      <c r="H186" s="43"/>
      <c r="I186" s="43"/>
      <c r="J186" s="43"/>
      <c r="K186" s="43"/>
      <c r="L186" s="43"/>
      <c r="M186" s="43"/>
    </row>
    <row r="187" spans="1:13" ht="12.75" outlineLevel="1">
      <c r="A187" s="43"/>
      <c r="B187" s="43"/>
      <c r="C187" s="43"/>
      <c r="D187" s="43"/>
      <c r="E187" s="43"/>
      <c r="F187" s="43"/>
      <c r="G187" s="43"/>
      <c r="H187" s="43"/>
      <c r="I187" s="43"/>
      <c r="J187" s="43"/>
      <c r="K187" s="43"/>
      <c r="L187" s="43"/>
      <c r="M187" s="43"/>
    </row>
    <row r="188" spans="1:13" ht="12.75" hidden="1">
      <c r="A188" s="43"/>
      <c r="B188" s="43"/>
      <c r="C188" s="43"/>
      <c r="D188" s="43"/>
      <c r="E188" s="43"/>
      <c r="F188" s="43"/>
      <c r="G188" s="43"/>
      <c r="H188" s="43"/>
      <c r="I188" s="43"/>
      <c r="J188" s="43"/>
      <c r="K188" s="43"/>
      <c r="L188" s="43"/>
      <c r="M188" s="43"/>
    </row>
    <row r="189" spans="1:13" ht="12.75" hidden="1">
      <c r="A189" s="43"/>
      <c r="B189" s="43"/>
      <c r="C189" s="43"/>
      <c r="D189" s="43"/>
      <c r="E189" s="43"/>
      <c r="F189" s="43"/>
      <c r="G189" s="43"/>
      <c r="H189" s="43"/>
      <c r="I189" s="43"/>
      <c r="J189" s="43"/>
      <c r="K189" s="43"/>
      <c r="L189" s="43"/>
      <c r="M189" s="43"/>
    </row>
    <row r="190" spans="1:13" ht="12.75" hidden="1">
      <c r="A190" s="43"/>
      <c r="B190" s="43"/>
      <c r="C190" s="43"/>
      <c r="D190" s="43"/>
      <c r="E190" s="43"/>
      <c r="F190" s="43"/>
      <c r="G190" s="43"/>
      <c r="H190" s="43"/>
      <c r="I190" s="43"/>
      <c r="J190" s="43"/>
      <c r="K190" s="43"/>
      <c r="L190" s="43"/>
      <c r="M190" s="43"/>
    </row>
    <row r="191" ht="12.75" hidden="1">
      <c r="M191" s="43"/>
    </row>
    <row r="192" ht="12.75" hidden="1">
      <c r="M192" s="43"/>
    </row>
    <row r="193" ht="12.75" hidden="1">
      <c r="M193" s="43"/>
    </row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</sheetData>
  <sheetProtection/>
  <mergeCells count="126">
    <mergeCell ref="B150:C150"/>
    <mergeCell ref="G150:J150"/>
    <mergeCell ref="B153:C153"/>
    <mergeCell ref="G153:J153"/>
    <mergeCell ref="H7:I7"/>
    <mergeCell ref="F20:G20"/>
    <mergeCell ref="B31:K31"/>
    <mergeCell ref="D33:E33"/>
    <mergeCell ref="B44:K44"/>
    <mergeCell ref="H20:I20"/>
    <mergeCell ref="B1:K1"/>
    <mergeCell ref="I3:K3"/>
    <mergeCell ref="B18:K18"/>
    <mergeCell ref="H15:K15"/>
    <mergeCell ref="B3:F3"/>
    <mergeCell ref="D7:E7"/>
    <mergeCell ref="F7:G7"/>
    <mergeCell ref="B7:B8"/>
    <mergeCell ref="B5:K5"/>
    <mergeCell ref="A20:A21"/>
    <mergeCell ref="L7:L8"/>
    <mergeCell ref="A7:A8"/>
    <mergeCell ref="H28:K28"/>
    <mergeCell ref="J7:K7"/>
    <mergeCell ref="B20:B21"/>
    <mergeCell ref="C20:C21"/>
    <mergeCell ref="D20:E20"/>
    <mergeCell ref="C7:C8"/>
    <mergeCell ref="L20:L21"/>
    <mergeCell ref="J20:K20"/>
    <mergeCell ref="F33:G33"/>
    <mergeCell ref="H33:I33"/>
    <mergeCell ref="J33:K33"/>
    <mergeCell ref="L33:L34"/>
    <mergeCell ref="H29:K29"/>
    <mergeCell ref="B72:B73"/>
    <mergeCell ref="B59:B60"/>
    <mergeCell ref="B33:B34"/>
    <mergeCell ref="C59:C60"/>
    <mergeCell ref="C46:C47"/>
    <mergeCell ref="C33:C34"/>
    <mergeCell ref="L46:L47"/>
    <mergeCell ref="B46:B47"/>
    <mergeCell ref="H55:K55"/>
    <mergeCell ref="L59:L60"/>
    <mergeCell ref="D59:E59"/>
    <mergeCell ref="F46:G46"/>
    <mergeCell ref="D46:E46"/>
    <mergeCell ref="F59:G59"/>
    <mergeCell ref="L85:L86"/>
    <mergeCell ref="C85:C86"/>
    <mergeCell ref="D85:E85"/>
    <mergeCell ref="F72:G72"/>
    <mergeCell ref="H72:I72"/>
    <mergeCell ref="C72:C73"/>
    <mergeCell ref="D72:E72"/>
    <mergeCell ref="J72:K72"/>
    <mergeCell ref="L72:L73"/>
    <mergeCell ref="B85:B86"/>
    <mergeCell ref="H85:I85"/>
    <mergeCell ref="J85:K85"/>
    <mergeCell ref="B98:B99"/>
    <mergeCell ref="C98:C99"/>
    <mergeCell ref="D98:E98"/>
    <mergeCell ref="F85:G85"/>
    <mergeCell ref="L98:L99"/>
    <mergeCell ref="B113:K113"/>
    <mergeCell ref="B128:B129"/>
    <mergeCell ref="C128:C129"/>
    <mergeCell ref="D128:E128"/>
    <mergeCell ref="F115:G115"/>
    <mergeCell ref="H115:I115"/>
    <mergeCell ref="J115:K115"/>
    <mergeCell ref="L115:L116"/>
    <mergeCell ref="C115:C116"/>
    <mergeCell ref="L128:L129"/>
    <mergeCell ref="F128:G128"/>
    <mergeCell ref="H128:I128"/>
    <mergeCell ref="J128:K128"/>
    <mergeCell ref="H136:K136"/>
    <mergeCell ref="J141:K141"/>
    <mergeCell ref="L141:L142"/>
    <mergeCell ref="B141:B142"/>
    <mergeCell ref="B139:K139"/>
    <mergeCell ref="C141:C142"/>
    <mergeCell ref="D141:E141"/>
    <mergeCell ref="A128:A129"/>
    <mergeCell ref="H137:K137"/>
    <mergeCell ref="F141:G141"/>
    <mergeCell ref="A141:A142"/>
    <mergeCell ref="A33:A34"/>
    <mergeCell ref="A46:A47"/>
    <mergeCell ref="A59:A60"/>
    <mergeCell ref="A72:A73"/>
    <mergeCell ref="A85:A86"/>
    <mergeCell ref="A98:A99"/>
    <mergeCell ref="A115:A116"/>
    <mergeCell ref="H41:K41"/>
    <mergeCell ref="H42:K42"/>
    <mergeCell ref="H54:K54"/>
    <mergeCell ref="B115:B116"/>
    <mergeCell ref="D115:E115"/>
    <mergeCell ref="F98:G98"/>
    <mergeCell ref="H98:I98"/>
    <mergeCell ref="H107:K107"/>
    <mergeCell ref="J98:K98"/>
    <mergeCell ref="H123:K123"/>
    <mergeCell ref="H46:I46"/>
    <mergeCell ref="J46:K46"/>
    <mergeCell ref="H124:K124"/>
    <mergeCell ref="H59:I59"/>
    <mergeCell ref="J59:K59"/>
    <mergeCell ref="B57:K57"/>
    <mergeCell ref="B70:K70"/>
    <mergeCell ref="B83:K83"/>
    <mergeCell ref="B96:K96"/>
    <mergeCell ref="B126:K126"/>
    <mergeCell ref="H141:I141"/>
    <mergeCell ref="H147:K147"/>
    <mergeCell ref="H67:K67"/>
    <mergeCell ref="H68:K68"/>
    <mergeCell ref="H80:K80"/>
    <mergeCell ref="H81:K81"/>
    <mergeCell ref="H93:K93"/>
    <mergeCell ref="H94:K94"/>
    <mergeCell ref="H106:K106"/>
  </mergeCells>
  <dataValidations count="11">
    <dataValidation allowBlank="1" showInputMessage="1" showErrorMessage="1" prompt="Varžybų pavadinimas" sqref="B1:K1"/>
    <dataValidation allowBlank="1" showInputMessage="1" showErrorMessage="1" prompt="Sutrumpintas komandos pavadinimas" sqref="A9 A22 A35 A48 A61 A87 A74 A117 A130 A143 A100"/>
    <dataValidation allowBlank="1" showInputMessage="1" showErrorMessage="1" prompt="Pilnas komandos pavadinimas" sqref="B5:K5 B18:K18 B31:K31 B44:K44 B57:K57 B83:K83 B96:K96 B113:K113 B126:K126 B139:K139 B70:K70"/>
    <dataValidation allowBlank="1" showInputMessage="1" showErrorMessage="1" prompt="Varžybų data" sqref="I3:K3"/>
    <dataValidation allowBlank="1" showInputMessage="1" showErrorMessage="1" promptTitle="Komandos taškai" prompt="5 geriausi rezultatai po 4 rungčių" sqref="L5"/>
    <dataValidation allowBlank="1" showInputMessage="1" showErrorMessage="1" promptTitle="Dėmesio!" prompt="Laikas renkamas taip:&#10;1:45,5 (min, dvitaškis, sekundės, kablelis, sekundės dešimtosios dalys)" sqref="J9 J22 J35 J48 J61 J74 J87 J100 J117 J130 J143"/>
    <dataValidation type="decimal" allowBlank="1" showInputMessage="1" showErrorMessage="1" errorTitle="Klaida!" error="Blogai surinktas laikas" sqref="D9:D14 D22:D27 D35:D40 D48:D53 D61:D66 D74:D79 D87:D92 D100:D105 D117:D122 D130:D135 D143:D146">
      <formula1>7</formula1>
      <formula2>13.2</formula2>
    </dataValidation>
    <dataValidation type="time" allowBlank="1" showInputMessage="1" showErrorMessage="1" errorTitle="Klaida!" error="Blogai surinktas laikas." sqref="J10:J14 J23:J27 J36:J40 J49:J53 J62:J66 J75:J79 J88:J92 J101:J105 J118:J122 J144:J146 J132:J135">
      <formula1>0.0006828703703703704</formula1>
      <formula2>0.0024305555555555556</formula2>
    </dataValidation>
    <dataValidation type="whole" allowBlank="1" showInputMessage="1" showErrorMessage="1" errorTitle="Klaida !" error="Blogai surinktas rezultaas." sqref="F9:F14 F22:F27 F35:F40 F143:F146 F61:F66 F74:F79 F87:F92 F100:F105 F52:F53 F130:F135 F48:F50 F117 F119:F122">
      <formula1>220</formula1>
      <formula2>600</formula2>
    </dataValidation>
    <dataValidation type="decimal" allowBlank="1" showInputMessage="1" showErrorMessage="1" errorTitle="Klaida!" error="Neteisingai surinktas rezultatas." sqref="H9:H14 H22:H27 H35:H40 H48:H53 H61:H66 H74:H79 H87:H92 H100:H105 H117:H122 H130:H135 H143:H146">
      <formula1>8</formula1>
      <formula2>70</formula2>
    </dataValidation>
    <dataValidation allowBlank="1" showInputMessage="1" showErrorMessage="1" errorTitle="Celė užrakinta." sqref="A1:A4"/>
  </dataValidations>
  <printOptions/>
  <pageMargins left="0.35433070866141736" right="0.15748031496062992" top="0.7874015748031497" bottom="0.7874015748031497" header="0.5118110236220472" footer="0.5118110236220472"/>
  <pageSetup horizontalDpi="300" verticalDpi="300" orientation="portrait" paperSize="9" r:id="rId1"/>
  <headerFooter alignWithMargins="0">
    <oddFooter>&amp;C&amp;D  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/>
  <dimension ref="A1:M84"/>
  <sheetViews>
    <sheetView showGridLines="0" zoomScale="106" zoomScaleNormal="106" zoomScalePageLayoutView="0" workbookViewId="0" topLeftCell="A1">
      <selection activeCell="A6" sqref="A6"/>
    </sheetView>
  </sheetViews>
  <sheetFormatPr defaultColWidth="0" defaultRowHeight="12.75" zeroHeight="1"/>
  <cols>
    <col min="1" max="1" width="7.7109375" style="29" customWidth="1"/>
    <col min="2" max="2" width="19.421875" style="10" customWidth="1"/>
    <col min="3" max="3" width="7.00390625" style="10" customWidth="1"/>
    <col min="4" max="4" width="6.140625" style="10" customWidth="1"/>
    <col min="5" max="5" width="6.28125" style="10" customWidth="1"/>
    <col min="6" max="7" width="5.7109375" style="10" customWidth="1"/>
    <col min="8" max="8" width="5.8515625" style="10" customWidth="1"/>
    <col min="9" max="9" width="6.28125" style="10" customWidth="1"/>
    <col min="10" max="10" width="7.00390625" style="10" customWidth="1"/>
    <col min="11" max="11" width="6.57421875" style="10" customWidth="1"/>
    <col min="12" max="12" width="7.00390625" style="10" customWidth="1"/>
    <col min="13" max="13" width="5.28125" style="10" customWidth="1"/>
    <col min="14" max="14" width="0.85546875" style="10" customWidth="1"/>
    <col min="15" max="16384" width="0" style="10" hidden="1" customWidth="1"/>
  </cols>
  <sheetData>
    <row r="1" spans="1:13" ht="36" customHeight="1">
      <c r="A1" s="18"/>
      <c r="B1" s="166" t="str">
        <f>Protokolas!$B$1</f>
        <v>Lietuvos mokyklų žaidynių lengvosios atletikos merginų keturkovės tarpzoninės varžybos </v>
      </c>
      <c r="C1" s="166"/>
      <c r="D1" s="166"/>
      <c r="E1" s="166"/>
      <c r="F1" s="166"/>
      <c r="G1" s="166"/>
      <c r="H1" s="166"/>
      <c r="I1" s="166"/>
      <c r="J1" s="166"/>
      <c r="K1" s="166"/>
      <c r="L1" s="3"/>
      <c r="M1" s="33"/>
    </row>
    <row r="2" spans="1:13" ht="11.25" customHeight="1">
      <c r="A2" s="3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28"/>
    </row>
    <row r="3" spans="1:13" ht="16.5" customHeight="1">
      <c r="A3" s="12"/>
      <c r="B3" s="172" t="str">
        <f>Protokolas!$B$3</f>
        <v>Šiauliai</v>
      </c>
      <c r="C3" s="172"/>
      <c r="D3" s="172"/>
      <c r="E3" s="172"/>
      <c r="F3" s="172"/>
      <c r="G3" s="16"/>
      <c r="H3" s="16"/>
      <c r="I3" s="163">
        <f>Protokolas!$I$3</f>
        <v>43236</v>
      </c>
      <c r="J3" s="163"/>
      <c r="K3" s="163"/>
      <c r="L3" s="163"/>
      <c r="M3" s="33"/>
    </row>
    <row r="4" spans="1:13" ht="8.25" customHeight="1">
      <c r="A4" s="12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33"/>
    </row>
    <row r="5" spans="1:13" ht="22.5" customHeight="1">
      <c r="A5" s="13"/>
      <c r="B5" s="167" t="s">
        <v>14</v>
      </c>
      <c r="C5" s="167"/>
      <c r="D5" s="167"/>
      <c r="E5" s="167"/>
      <c r="F5" s="167"/>
      <c r="G5" s="167"/>
      <c r="H5" s="167"/>
      <c r="I5" s="167"/>
      <c r="J5" s="167"/>
      <c r="K5" s="167"/>
      <c r="L5" s="13"/>
      <c r="M5" s="13"/>
    </row>
    <row r="6" spans="1:13" ht="9.75" customHeight="1" thickBot="1">
      <c r="A6" s="13"/>
      <c r="B6" s="13"/>
      <c r="C6" s="13"/>
      <c r="D6" s="30"/>
      <c r="E6" s="30"/>
      <c r="F6" s="30"/>
      <c r="G6" s="30"/>
      <c r="H6" s="30"/>
      <c r="I6" s="30"/>
      <c r="J6" s="31"/>
      <c r="K6" s="30"/>
      <c r="L6" s="13"/>
      <c r="M6" s="13"/>
    </row>
    <row r="7" spans="1:13" ht="14.25" customHeight="1">
      <c r="A7" s="155" t="s">
        <v>13</v>
      </c>
      <c r="B7" s="157" t="s">
        <v>8</v>
      </c>
      <c r="C7" s="159" t="s">
        <v>19</v>
      </c>
      <c r="D7" s="161" t="s">
        <v>4</v>
      </c>
      <c r="E7" s="162"/>
      <c r="F7" s="168" t="s">
        <v>3</v>
      </c>
      <c r="G7" s="169"/>
      <c r="H7" s="161" t="s">
        <v>9</v>
      </c>
      <c r="I7" s="162"/>
      <c r="J7" s="170" t="s">
        <v>5</v>
      </c>
      <c r="K7" s="171"/>
      <c r="L7" s="157" t="s">
        <v>10</v>
      </c>
      <c r="M7" s="164" t="s">
        <v>11</v>
      </c>
    </row>
    <row r="8" spans="1:13" ht="15" customHeight="1" thickBot="1">
      <c r="A8" s="156"/>
      <c r="B8" s="158"/>
      <c r="C8" s="160"/>
      <c r="D8" s="7" t="s">
        <v>12</v>
      </c>
      <c r="E8" s="8" t="s">
        <v>1</v>
      </c>
      <c r="F8" s="6" t="s">
        <v>12</v>
      </c>
      <c r="G8" s="5" t="s">
        <v>1</v>
      </c>
      <c r="H8" s="7" t="s">
        <v>12</v>
      </c>
      <c r="I8" s="8" t="s">
        <v>1</v>
      </c>
      <c r="J8" s="9" t="s">
        <v>12</v>
      </c>
      <c r="K8" s="5" t="s">
        <v>1</v>
      </c>
      <c r="L8" s="158"/>
      <c r="M8" s="165"/>
    </row>
    <row r="9" spans="1:13" ht="12.75">
      <c r="A9" s="25" t="str">
        <f>Protokolas!A100</f>
        <v>Panevėžys</v>
      </c>
      <c r="B9" s="36" t="str">
        <f>Protokolas!B100</f>
        <v>Žurauskaitė Agota</v>
      </c>
      <c r="C9" s="126">
        <f>Protokolas!C100</f>
        <v>38025</v>
      </c>
      <c r="D9" s="26">
        <f>Protokolas!D100</f>
        <v>8.69</v>
      </c>
      <c r="E9" s="25">
        <f>Protokolas!E100</f>
        <v>88</v>
      </c>
      <c r="F9" s="25">
        <f>Protokolas!F100</f>
        <v>502</v>
      </c>
      <c r="G9" s="25">
        <f>Protokolas!G100</f>
        <v>91</v>
      </c>
      <c r="H9" s="25">
        <f>Protokolas!H100</f>
        <v>39.68</v>
      </c>
      <c r="I9" s="25">
        <f>Protokolas!I100</f>
        <v>62</v>
      </c>
      <c r="J9" s="27">
        <f>Protokolas!J100</f>
        <v>0.0010001157407407407</v>
      </c>
      <c r="K9" s="25">
        <f>Protokolas!K100</f>
        <v>90</v>
      </c>
      <c r="L9" s="25">
        <f>Protokolas!L100</f>
        <v>331</v>
      </c>
      <c r="M9" s="25">
        <v>1</v>
      </c>
    </row>
    <row r="10" spans="1:13" ht="12.75">
      <c r="A10" s="21" t="str">
        <f>Protokolas!A87</f>
        <v>Radviliškis</v>
      </c>
      <c r="B10" s="35" t="str">
        <f>Protokolas!B87</f>
        <v>Petrauskaitė Meda</v>
      </c>
      <c r="C10" s="101">
        <f>Protokolas!C87</f>
        <v>38124</v>
      </c>
      <c r="D10" s="22">
        <f>Protokolas!D87</f>
        <v>8.49</v>
      </c>
      <c r="E10" s="21">
        <f>Protokolas!E87</f>
        <v>96</v>
      </c>
      <c r="F10" s="21">
        <f>Protokolas!F87</f>
        <v>440</v>
      </c>
      <c r="G10" s="21">
        <f>Protokolas!G87</f>
        <v>70</v>
      </c>
      <c r="H10" s="24">
        <f>Protokolas!H87</f>
        <v>39.85</v>
      </c>
      <c r="I10" s="21">
        <f>Protokolas!I87</f>
        <v>62</v>
      </c>
      <c r="J10" s="23">
        <f>Protokolas!J87</f>
        <v>0.0010587962962962962</v>
      </c>
      <c r="K10" s="21">
        <f>Protokolas!K87</f>
        <v>76</v>
      </c>
      <c r="L10" s="21">
        <f>Protokolas!L87</f>
        <v>304</v>
      </c>
      <c r="M10" s="21">
        <v>2</v>
      </c>
    </row>
    <row r="11" spans="1:13" ht="12.75">
      <c r="A11" s="21" t="str">
        <f>Protokolas!A23</f>
        <v>Biržai</v>
      </c>
      <c r="B11" s="35" t="str">
        <f>Protokolas!B23</f>
        <v>Aukštikalnytė Sintija</v>
      </c>
      <c r="C11" s="101">
        <f>Protokolas!C23</f>
        <v>38978</v>
      </c>
      <c r="D11" s="22">
        <f>Protokolas!D23</f>
        <v>9.2</v>
      </c>
      <c r="E11" s="21">
        <f>Protokolas!E23</f>
        <v>69</v>
      </c>
      <c r="F11" s="21">
        <f>Protokolas!F23</f>
        <v>464</v>
      </c>
      <c r="G11" s="21">
        <f>Protokolas!G23</f>
        <v>78</v>
      </c>
      <c r="H11" s="24">
        <f>Protokolas!H23</f>
        <v>36.11</v>
      </c>
      <c r="I11" s="21">
        <f>Protokolas!I23</f>
        <v>55</v>
      </c>
      <c r="J11" s="23">
        <f>Protokolas!J23</f>
        <v>0.001148726851851852</v>
      </c>
      <c r="K11" s="21">
        <f>Protokolas!K23</f>
        <v>57</v>
      </c>
      <c r="L11" s="21">
        <f>Protokolas!L23</f>
        <v>259</v>
      </c>
      <c r="M11" s="21">
        <v>3</v>
      </c>
    </row>
    <row r="12" spans="1:13" ht="12.75">
      <c r="A12" s="21" t="str">
        <f>Protokolas!A132</f>
        <v>Pasvalys</v>
      </c>
      <c r="B12" s="35" t="str">
        <f>Protokolas!B132</f>
        <v>Juknevičiūtė Jurgita</v>
      </c>
      <c r="C12" s="101">
        <f>Protokolas!C132</f>
        <v>38056</v>
      </c>
      <c r="D12" s="22">
        <f>Protokolas!D132</f>
        <v>8.32</v>
      </c>
      <c r="E12" s="21">
        <f>Protokolas!E132</f>
        <v>99</v>
      </c>
      <c r="F12" s="21">
        <f>Protokolas!F132</f>
        <v>474</v>
      </c>
      <c r="G12" s="21">
        <f>Protokolas!G132</f>
        <v>81</v>
      </c>
      <c r="H12" s="21">
        <f>Protokolas!H132</f>
        <v>29.41</v>
      </c>
      <c r="I12" s="21">
        <f>Protokolas!I132</f>
        <v>42</v>
      </c>
      <c r="J12" s="23">
        <f>Protokolas!J132</f>
        <v>0.0012935185185185185</v>
      </c>
      <c r="K12" s="21">
        <f>Protokolas!K132</f>
        <v>32</v>
      </c>
      <c r="L12" s="21">
        <f>Protokolas!L132</f>
        <v>254</v>
      </c>
      <c r="M12" s="21">
        <v>4</v>
      </c>
    </row>
    <row r="13" spans="1:13" ht="12.75">
      <c r="A13" s="21" t="str">
        <f>Protokolas!A117</f>
        <v>Kaltinėnai</v>
      </c>
      <c r="B13" s="35" t="str">
        <f>Protokolas!B117</f>
        <v>Mižutavičiūtė Aistė</v>
      </c>
      <c r="C13" s="101">
        <f>Protokolas!C117</f>
        <v>38049</v>
      </c>
      <c r="D13" s="22">
        <f>Protokolas!D117</f>
        <v>9.15</v>
      </c>
      <c r="E13" s="21">
        <f>Protokolas!E117</f>
        <v>72</v>
      </c>
      <c r="F13" s="21">
        <f>Protokolas!F117</f>
        <v>453</v>
      </c>
      <c r="G13" s="21">
        <f>Protokolas!G117</f>
        <v>74</v>
      </c>
      <c r="H13" s="24">
        <f>Protokolas!H117</f>
        <v>27.78</v>
      </c>
      <c r="I13" s="21">
        <f>Protokolas!I117</f>
        <v>39</v>
      </c>
      <c r="J13" s="23">
        <f>Protokolas!J117</f>
        <v>0.0010979166666666665</v>
      </c>
      <c r="K13" s="21">
        <f>Protokolas!K117</f>
        <v>67</v>
      </c>
      <c r="L13" s="21">
        <f>Protokolas!L117</f>
        <v>252</v>
      </c>
      <c r="M13" s="21">
        <v>5</v>
      </c>
    </row>
    <row r="14" spans="1:13" ht="12.75">
      <c r="A14" s="21" t="str">
        <f>Protokolas!A48</f>
        <v>Kintai</v>
      </c>
      <c r="B14" s="35" t="str">
        <f>Protokolas!B48</f>
        <v>Būdvydaitė Aristėja</v>
      </c>
      <c r="C14" s="101" t="str">
        <f>Protokolas!C48</f>
        <v>2005-05-24</v>
      </c>
      <c r="D14" s="22">
        <f>Protokolas!D48</f>
        <v>9.12</v>
      </c>
      <c r="E14" s="21">
        <f>Protokolas!E48</f>
        <v>72</v>
      </c>
      <c r="F14" s="21">
        <f>Protokolas!F48</f>
        <v>426</v>
      </c>
      <c r="G14" s="21">
        <f>Protokolas!G48</f>
        <v>65</v>
      </c>
      <c r="H14" s="21">
        <f>Protokolas!H48</f>
        <v>43.92</v>
      </c>
      <c r="I14" s="21">
        <f>Protokolas!I48</f>
        <v>71</v>
      </c>
      <c r="J14" s="23">
        <f>Protokolas!J48</f>
        <v>0.0012435185185185186</v>
      </c>
      <c r="K14" s="21">
        <f>Protokolas!K48</f>
        <v>40</v>
      </c>
      <c r="L14" s="21">
        <f>Protokolas!L48</f>
        <v>248</v>
      </c>
      <c r="M14" s="21">
        <v>6</v>
      </c>
    </row>
    <row r="15" spans="1:13" ht="12.75">
      <c r="A15" s="21" t="str">
        <f>Protokolas!A89</f>
        <v>Radviliškis</v>
      </c>
      <c r="B15" s="35" t="str">
        <f>Protokolas!B89</f>
        <v>Burbaitė Justina</v>
      </c>
      <c r="C15" s="101">
        <f>Protokolas!C89</f>
        <v>38389</v>
      </c>
      <c r="D15" s="22">
        <f>Protokolas!D89</f>
        <v>9.71</v>
      </c>
      <c r="E15" s="21">
        <f>Protokolas!E89</f>
        <v>54</v>
      </c>
      <c r="F15" s="21">
        <f>Protokolas!F89</f>
        <v>393</v>
      </c>
      <c r="G15" s="21">
        <f>Protokolas!G89</f>
        <v>54</v>
      </c>
      <c r="H15" s="21">
        <f>Protokolas!H89</f>
        <v>45.75</v>
      </c>
      <c r="I15" s="21">
        <f>Protokolas!I89</f>
        <v>74</v>
      </c>
      <c r="J15" s="23">
        <f>Protokolas!J89</f>
        <v>0.001138888888888889</v>
      </c>
      <c r="K15" s="21">
        <f>Protokolas!K89</f>
        <v>59</v>
      </c>
      <c r="L15" s="21">
        <f>Protokolas!L89</f>
        <v>241</v>
      </c>
      <c r="M15" s="21">
        <v>7</v>
      </c>
    </row>
    <row r="16" spans="1:13" ht="12.75">
      <c r="A16" s="21" t="str">
        <f>Protokolas!A119</f>
        <v>Kaltinėnai</v>
      </c>
      <c r="B16" s="35" t="str">
        <f>Protokolas!B119</f>
        <v>Tamašauskaitė Dovilė</v>
      </c>
      <c r="C16" s="101">
        <f>Protokolas!C119</f>
        <v>38174</v>
      </c>
      <c r="D16" s="22">
        <f>Protokolas!D119</f>
        <v>9.42</v>
      </c>
      <c r="E16" s="21">
        <f>Protokolas!E119</f>
        <v>63</v>
      </c>
      <c r="F16" s="21">
        <f>Protokolas!F119</f>
        <v>418</v>
      </c>
      <c r="G16" s="21">
        <f>Protokolas!G119</f>
        <v>62</v>
      </c>
      <c r="H16" s="24">
        <f>Protokolas!H119</f>
        <v>33.63</v>
      </c>
      <c r="I16" s="21">
        <f>Protokolas!I119</f>
        <v>50</v>
      </c>
      <c r="J16" s="23">
        <f>Protokolas!J119</f>
        <v>0.0011131944444444444</v>
      </c>
      <c r="K16" s="21">
        <f>Protokolas!K119</f>
        <v>64</v>
      </c>
      <c r="L16" s="21">
        <f>Protokolas!L119</f>
        <v>239</v>
      </c>
      <c r="M16" s="21">
        <v>8</v>
      </c>
    </row>
    <row r="17" spans="1:13" ht="12.75">
      <c r="A17" s="21" t="str">
        <f>Protokolas!A10</f>
        <v>Šiauliai</v>
      </c>
      <c r="B17" s="35" t="str">
        <f>Protokolas!B10</f>
        <v>Dapkutė Gabrielė</v>
      </c>
      <c r="C17" s="101">
        <f>Protokolas!C10</f>
        <v>38368</v>
      </c>
      <c r="D17" s="22">
        <f>Protokolas!D10</f>
        <v>9.19</v>
      </c>
      <c r="E17" s="21">
        <f>Protokolas!E10</f>
        <v>72</v>
      </c>
      <c r="F17" s="21">
        <f>Protokolas!F10</f>
        <v>444</v>
      </c>
      <c r="G17" s="21">
        <f>Protokolas!G10</f>
        <v>71</v>
      </c>
      <c r="H17" s="21">
        <f>Protokolas!H10</f>
        <v>24.98</v>
      </c>
      <c r="I17" s="21">
        <f>Protokolas!I10</f>
        <v>33</v>
      </c>
      <c r="J17" s="23">
        <f>Protokolas!J10</f>
        <v>0.0011239583333333334</v>
      </c>
      <c r="K17" s="21">
        <f>Protokolas!K10</f>
        <v>62</v>
      </c>
      <c r="L17" s="21">
        <f>Protokolas!L10</f>
        <v>238</v>
      </c>
      <c r="M17" s="21">
        <v>9</v>
      </c>
    </row>
    <row r="18" spans="1:13" ht="12.75">
      <c r="A18" s="21" t="str">
        <f>Protokolas!A90</f>
        <v>Radviliškis</v>
      </c>
      <c r="B18" s="35" t="str">
        <f>Protokolas!B90</f>
        <v>Šukytė Aurelija</v>
      </c>
      <c r="C18" s="101">
        <f>Protokolas!C90</f>
        <v>38006</v>
      </c>
      <c r="D18" s="22">
        <f>Protokolas!D90</f>
        <v>9.04</v>
      </c>
      <c r="E18" s="21">
        <f>Protokolas!E90</f>
        <v>75</v>
      </c>
      <c r="F18" s="21">
        <f>Protokolas!F90</f>
        <v>407</v>
      </c>
      <c r="G18" s="21">
        <f>Protokolas!G90</f>
        <v>59</v>
      </c>
      <c r="H18" s="24">
        <f>Protokolas!H90</f>
        <v>34.73</v>
      </c>
      <c r="I18" s="21">
        <f>Protokolas!I90</f>
        <v>52</v>
      </c>
      <c r="J18" s="23">
        <f>Protokolas!J90</f>
        <v>0.0011851851851851852</v>
      </c>
      <c r="K18" s="21">
        <f>Protokolas!K90</f>
        <v>50</v>
      </c>
      <c r="L18" s="21">
        <f>Protokolas!L90</f>
        <v>236</v>
      </c>
      <c r="M18" s="21">
        <v>10</v>
      </c>
    </row>
    <row r="19" spans="1:13" ht="12.75">
      <c r="A19" s="21" t="str">
        <f>Protokolas!A11</f>
        <v>Šiauliai</v>
      </c>
      <c r="B19" s="35" t="str">
        <f>Protokolas!B11</f>
        <v>Čegytė Airūnė</v>
      </c>
      <c r="C19" s="102">
        <f>Protokolas!C11</f>
        <v>38103</v>
      </c>
      <c r="D19" s="22">
        <f>Protokolas!D11</f>
        <v>8.97</v>
      </c>
      <c r="E19" s="21">
        <f>Protokolas!E11</f>
        <v>78</v>
      </c>
      <c r="F19" s="21">
        <f>Protokolas!F11</f>
        <v>435</v>
      </c>
      <c r="G19" s="21">
        <f>Protokolas!G11</f>
        <v>68</v>
      </c>
      <c r="H19" s="21">
        <f>Protokolas!H11</f>
        <v>23.59</v>
      </c>
      <c r="I19" s="21">
        <f>Protokolas!I11</f>
        <v>31</v>
      </c>
      <c r="J19" s="23">
        <f>Protokolas!J11</f>
        <v>0.001149074074074074</v>
      </c>
      <c r="K19" s="21">
        <f>Protokolas!K11</f>
        <v>57</v>
      </c>
      <c r="L19" s="21">
        <f>Protokolas!L11</f>
        <v>234</v>
      </c>
      <c r="M19" s="21">
        <v>11</v>
      </c>
    </row>
    <row r="20" spans="1:13" ht="12.75">
      <c r="A20" s="21" t="str">
        <f>Protokolas!A61</f>
        <v>Kėdainiai</v>
      </c>
      <c r="B20" s="35" t="str">
        <f>Protokolas!B61</f>
        <v>Končiūtė Kornelija</v>
      </c>
      <c r="C20" s="102">
        <f>Protokolas!C61</f>
        <v>38946</v>
      </c>
      <c r="D20" s="22">
        <f>Protokolas!D61</f>
        <v>9.23</v>
      </c>
      <c r="E20" s="21">
        <f>Protokolas!E61</f>
        <v>69</v>
      </c>
      <c r="F20" s="21">
        <f>Protokolas!F61</f>
        <v>388</v>
      </c>
      <c r="G20" s="21">
        <f>Protokolas!G61</f>
        <v>52</v>
      </c>
      <c r="H20" s="21">
        <f>Protokolas!H61</f>
        <v>32.72</v>
      </c>
      <c r="I20" s="21">
        <f>Protokolas!I61</f>
        <v>48</v>
      </c>
      <c r="J20" s="23">
        <f>Protokolas!J61</f>
        <v>0.0011201388888888888</v>
      </c>
      <c r="K20" s="21">
        <f>Protokolas!K61</f>
        <v>63</v>
      </c>
      <c r="L20" s="21">
        <f>Protokolas!L61</f>
        <v>232</v>
      </c>
      <c r="M20" s="21">
        <v>12</v>
      </c>
    </row>
    <row r="21" spans="1:13" ht="12.75">
      <c r="A21" s="21" t="str">
        <f>Protokolas!A62</f>
        <v>Kėdainiai</v>
      </c>
      <c r="B21" s="35" t="str">
        <f>Protokolas!B62</f>
        <v>Velykytė Marija</v>
      </c>
      <c r="C21" s="101">
        <f>Protokolas!C62</f>
        <v>38345</v>
      </c>
      <c r="D21" s="22">
        <f>Protokolas!D62</f>
        <v>9.72</v>
      </c>
      <c r="E21" s="21">
        <f>Protokolas!E62</f>
        <v>54</v>
      </c>
      <c r="F21" s="21">
        <f>Protokolas!F62</f>
        <v>377</v>
      </c>
      <c r="G21" s="21">
        <f>Protokolas!G62</f>
        <v>49</v>
      </c>
      <c r="H21" s="21">
        <f>Protokolas!H62</f>
        <v>46.08</v>
      </c>
      <c r="I21" s="21">
        <f>Protokolas!I62</f>
        <v>75</v>
      </c>
      <c r="J21" s="23">
        <f>Protokolas!J62</f>
        <v>0.0011773148148148148</v>
      </c>
      <c r="K21" s="21">
        <f>Protokolas!K62</f>
        <v>51</v>
      </c>
      <c r="L21" s="21">
        <f>Protokolas!L62</f>
        <v>229</v>
      </c>
      <c r="M21" s="21">
        <v>13</v>
      </c>
    </row>
    <row r="22" spans="1:13" ht="12.75">
      <c r="A22" s="21" t="str">
        <f>Protokolas!A25</f>
        <v>Biržai</v>
      </c>
      <c r="B22" s="35" t="str">
        <f>Protokolas!B25</f>
        <v>Tamonytė Dominyka</v>
      </c>
      <c r="C22" s="101">
        <f>Protokolas!C25</f>
        <v>38461</v>
      </c>
      <c r="D22" s="22">
        <f>Protokolas!D25</f>
        <v>8.87</v>
      </c>
      <c r="E22" s="21">
        <f>Protokolas!E25</f>
        <v>82</v>
      </c>
      <c r="F22" s="21">
        <f>Protokolas!F25</f>
        <v>376</v>
      </c>
      <c r="G22" s="21">
        <f>Protokolas!G25</f>
        <v>48</v>
      </c>
      <c r="H22" s="21">
        <f>Protokolas!H25</f>
        <v>25.28</v>
      </c>
      <c r="I22" s="21">
        <f>Protokolas!I25</f>
        <v>34</v>
      </c>
      <c r="J22" s="23">
        <f>Protokolas!J25</f>
        <v>0.0011158564814814813</v>
      </c>
      <c r="K22" s="21">
        <f>Protokolas!K25</f>
        <v>64</v>
      </c>
      <c r="L22" s="21">
        <f>Protokolas!L25</f>
        <v>228</v>
      </c>
      <c r="M22" s="21">
        <v>14</v>
      </c>
    </row>
    <row r="23" spans="1:13" ht="12.75">
      <c r="A23" s="21" t="str">
        <f>Protokolas!A92</f>
        <v>Radviliškis</v>
      </c>
      <c r="B23" s="35" t="str">
        <f>Protokolas!B92</f>
        <v>Tomkevičiūtė Vanesa</v>
      </c>
      <c r="C23" s="101">
        <f>Protokolas!C92</f>
        <v>38381</v>
      </c>
      <c r="D23" s="22">
        <f>Protokolas!D92</f>
        <v>9.27</v>
      </c>
      <c r="E23" s="21">
        <f>Protokolas!E92</f>
        <v>69</v>
      </c>
      <c r="F23" s="21">
        <f>Protokolas!F92</f>
        <v>394</v>
      </c>
      <c r="G23" s="21">
        <f>Protokolas!G92</f>
        <v>54</v>
      </c>
      <c r="H23" s="21">
        <f>Protokolas!H92</f>
        <v>34.83</v>
      </c>
      <c r="I23" s="21">
        <f>Protokolas!I92</f>
        <v>52</v>
      </c>
      <c r="J23" s="23">
        <f>Protokolas!J92</f>
        <v>0.0011688657407407407</v>
      </c>
      <c r="K23" s="21">
        <f>Protokolas!K92</f>
        <v>53</v>
      </c>
      <c r="L23" s="21">
        <f>Protokolas!L92</f>
        <v>228</v>
      </c>
      <c r="M23" s="21">
        <v>14</v>
      </c>
    </row>
    <row r="24" spans="1:13" ht="12.75">
      <c r="A24" s="21" t="str">
        <f>Protokolas!A64</f>
        <v>Kėdainiai</v>
      </c>
      <c r="B24" s="35" t="str">
        <f>Protokolas!B64</f>
        <v>Karosaitė Ugnė</v>
      </c>
      <c r="C24" s="101">
        <f>Protokolas!C64</f>
        <v>38000</v>
      </c>
      <c r="D24" s="22">
        <f>Protokolas!D64</f>
        <v>9.87</v>
      </c>
      <c r="E24" s="21">
        <f>Protokolas!E64</f>
        <v>51</v>
      </c>
      <c r="F24" s="21">
        <f>Protokolas!F64</f>
        <v>392</v>
      </c>
      <c r="G24" s="21">
        <f>Protokolas!G64</f>
        <v>54</v>
      </c>
      <c r="H24" s="21">
        <f>Protokolas!H64</f>
        <v>47.31</v>
      </c>
      <c r="I24" s="21">
        <f>Protokolas!I64</f>
        <v>77</v>
      </c>
      <c r="J24" s="23">
        <f>Protokolas!J64</f>
        <v>0.0012296296296296296</v>
      </c>
      <c r="K24" s="21">
        <f>Protokolas!K64</f>
        <v>42</v>
      </c>
      <c r="L24" s="21">
        <f>Protokolas!L64</f>
        <v>224</v>
      </c>
      <c r="M24" s="21">
        <v>16</v>
      </c>
    </row>
    <row r="25" spans="1:13" ht="12.75">
      <c r="A25" s="21" t="str">
        <f>Protokolas!A76</f>
        <v>Kelmė</v>
      </c>
      <c r="B25" s="35" t="str">
        <f>Protokolas!B76</f>
        <v>Pociutė Vytautė</v>
      </c>
      <c r="C25" s="101">
        <f>Protokolas!C76</f>
        <v>38084</v>
      </c>
      <c r="D25" s="22">
        <f>Protokolas!D76</f>
        <v>9.09</v>
      </c>
      <c r="E25" s="21">
        <f>Protokolas!E76</f>
        <v>75</v>
      </c>
      <c r="F25" s="21">
        <f>Protokolas!F76</f>
        <v>392</v>
      </c>
      <c r="G25" s="21">
        <f>Protokolas!G76</f>
        <v>54</v>
      </c>
      <c r="H25" s="21">
        <f>Protokolas!H76</f>
        <v>26.32</v>
      </c>
      <c r="I25" s="21">
        <f>Protokolas!I76</f>
        <v>36</v>
      </c>
      <c r="J25" s="23">
        <f>Protokolas!J76</f>
        <v>0.0011364583333333333</v>
      </c>
      <c r="K25" s="21">
        <f>Protokolas!K76</f>
        <v>59</v>
      </c>
      <c r="L25" s="21">
        <f>Protokolas!L76</f>
        <v>224</v>
      </c>
      <c r="M25" s="21">
        <v>16</v>
      </c>
    </row>
    <row r="26" spans="1:13" ht="12.75">
      <c r="A26" s="21" t="str">
        <f>Protokolas!A12</f>
        <v>Šiauliai</v>
      </c>
      <c r="B26" s="35" t="str">
        <f>Protokolas!B12</f>
        <v>Juknaitė Emilė</v>
      </c>
      <c r="C26" s="102">
        <f>Protokolas!C12</f>
        <v>38401</v>
      </c>
      <c r="D26" s="22">
        <f>Protokolas!D12</f>
        <v>9.31</v>
      </c>
      <c r="E26" s="21">
        <f>Protokolas!E12</f>
        <v>66</v>
      </c>
      <c r="F26" s="21">
        <f>Protokolas!F12</f>
        <v>468</v>
      </c>
      <c r="G26" s="21">
        <f>Protokolas!G12</f>
        <v>79</v>
      </c>
      <c r="H26" s="21">
        <f>Protokolas!H12</f>
        <v>24.85</v>
      </c>
      <c r="I26" s="21">
        <f>Protokolas!I12</f>
        <v>33</v>
      </c>
      <c r="J26" s="23">
        <f>Protokolas!J12</f>
        <v>0.0012150462962962963</v>
      </c>
      <c r="K26" s="21">
        <f>Protokolas!K12</f>
        <v>45</v>
      </c>
      <c r="L26" s="21">
        <f>Protokolas!L12</f>
        <v>223</v>
      </c>
      <c r="M26" s="21">
        <v>18</v>
      </c>
    </row>
    <row r="27" spans="1:13" ht="12.75">
      <c r="A27" s="21" t="str">
        <f>Protokolas!A14</f>
        <v>Šiauliai</v>
      </c>
      <c r="B27" s="35" t="str">
        <f>Protokolas!B14</f>
        <v>Elzė Ožechauskaitė</v>
      </c>
      <c r="C27" s="101">
        <f>Protokolas!C14</f>
        <v>39234</v>
      </c>
      <c r="D27" s="22">
        <f>Protokolas!D14</f>
        <v>9.32</v>
      </c>
      <c r="E27" s="21">
        <f>Protokolas!E14</f>
        <v>66</v>
      </c>
      <c r="F27" s="21">
        <f>Protokolas!F14</f>
        <v>399</v>
      </c>
      <c r="G27" s="21">
        <f>Protokolas!G14</f>
        <v>56</v>
      </c>
      <c r="H27" s="21">
        <f>Protokolas!H14</f>
        <v>27.67</v>
      </c>
      <c r="I27" s="21">
        <f>Protokolas!I14</f>
        <v>38</v>
      </c>
      <c r="J27" s="23">
        <f>Protokolas!J14</f>
        <v>0.0011364583333333333</v>
      </c>
      <c r="K27" s="21">
        <f>Protokolas!K14</f>
        <v>59</v>
      </c>
      <c r="L27" s="21">
        <f>Protokolas!L14</f>
        <v>219</v>
      </c>
      <c r="M27" s="21">
        <v>19</v>
      </c>
    </row>
    <row r="28" spans="1:13" ht="12.75">
      <c r="A28" s="21" t="str">
        <f>Protokolas!A63</f>
        <v>Kėdainiai</v>
      </c>
      <c r="B28" s="35" t="str">
        <f>Protokolas!B63</f>
        <v>Kestenytė Benita</v>
      </c>
      <c r="C28" s="102">
        <f>Protokolas!C63</f>
        <v>38936</v>
      </c>
      <c r="D28" s="22">
        <f>Protokolas!D63</f>
        <v>9.5</v>
      </c>
      <c r="E28" s="21">
        <f>Protokolas!E63</f>
        <v>60</v>
      </c>
      <c r="F28" s="21">
        <f>Protokolas!F63</f>
        <v>407</v>
      </c>
      <c r="G28" s="21">
        <f>Protokolas!G63</f>
        <v>59</v>
      </c>
      <c r="H28" s="21">
        <f>Protokolas!H63</f>
        <v>28.98</v>
      </c>
      <c r="I28" s="21">
        <f>Protokolas!I63</f>
        <v>41</v>
      </c>
      <c r="J28" s="23">
        <f>Protokolas!J63</f>
        <v>0.001138425925925926</v>
      </c>
      <c r="K28" s="21">
        <f>Protokolas!K63</f>
        <v>59</v>
      </c>
      <c r="L28" s="21">
        <f>Protokolas!L63</f>
        <v>219</v>
      </c>
      <c r="M28" s="21">
        <v>19</v>
      </c>
    </row>
    <row r="29" spans="1:13" ht="12.75">
      <c r="A29" s="21" t="str">
        <f>Protokolas!A91</f>
        <v>Radviliškis</v>
      </c>
      <c r="B29" s="35" t="str">
        <f>Protokolas!B91</f>
        <v>Vaitkevičiūtė Viltė</v>
      </c>
      <c r="C29" s="102">
        <f>Protokolas!C91</f>
        <v>38012</v>
      </c>
      <c r="D29" s="22">
        <f>Protokolas!D91</f>
        <v>9.03</v>
      </c>
      <c r="E29" s="21">
        <f>Protokolas!E91</f>
        <v>75</v>
      </c>
      <c r="F29" s="21">
        <f>Protokolas!F91</f>
        <v>417</v>
      </c>
      <c r="G29" s="21">
        <f>Protokolas!G91</f>
        <v>62</v>
      </c>
      <c r="H29" s="21">
        <f>Protokolas!H91</f>
        <v>28.02</v>
      </c>
      <c r="I29" s="21">
        <f>Protokolas!I91</f>
        <v>39</v>
      </c>
      <c r="J29" s="23">
        <f>Protokolas!J91</f>
        <v>0.0012314814814814816</v>
      </c>
      <c r="K29" s="21">
        <f>Protokolas!K91</f>
        <v>42</v>
      </c>
      <c r="L29" s="21">
        <f>Protokolas!L91</f>
        <v>218</v>
      </c>
      <c r="M29" s="21">
        <v>21</v>
      </c>
    </row>
    <row r="30" spans="1:13" ht="12.75">
      <c r="A30" s="21" t="str">
        <f>Protokolas!A121</f>
        <v>Kaltinėnai</v>
      </c>
      <c r="B30" s="35" t="str">
        <f>Protokolas!B121</f>
        <v>Šiušaitė Vakarė</v>
      </c>
      <c r="C30" s="102">
        <f>Protokolas!C121</f>
        <v>38457</v>
      </c>
      <c r="D30" s="22">
        <f>Protokolas!D121</f>
        <v>9.43</v>
      </c>
      <c r="E30" s="21">
        <f>Protokolas!E121</f>
        <v>63</v>
      </c>
      <c r="F30" s="21">
        <f>Protokolas!F121</f>
        <v>355</v>
      </c>
      <c r="G30" s="21">
        <f>Protokolas!G121</f>
        <v>41</v>
      </c>
      <c r="H30" s="21">
        <f>Protokolas!H121</f>
        <v>27.34</v>
      </c>
      <c r="I30" s="21">
        <f>Protokolas!I121</f>
        <v>38</v>
      </c>
      <c r="J30" s="23">
        <f>Protokolas!J121</f>
        <v>0.0010775462962962963</v>
      </c>
      <c r="K30" s="21">
        <f>Protokolas!K121</f>
        <v>72</v>
      </c>
      <c r="L30" s="21">
        <f>Protokolas!L121</f>
        <v>214</v>
      </c>
      <c r="M30" s="21">
        <v>22</v>
      </c>
    </row>
    <row r="31" spans="1:13" ht="12.75">
      <c r="A31" s="21" t="str">
        <f>Protokolas!A144</f>
        <v>Individualiai</v>
      </c>
      <c r="B31" s="35" t="str">
        <f>Protokolas!B144</f>
        <v>Šimkutė Austė</v>
      </c>
      <c r="C31" s="102">
        <f>Protokolas!C144</f>
        <v>38475</v>
      </c>
      <c r="D31" s="22">
        <f>Protokolas!D144</f>
        <v>9.33</v>
      </c>
      <c r="E31" s="21">
        <f>Protokolas!E144</f>
        <v>66</v>
      </c>
      <c r="F31" s="21">
        <f>Protokolas!F144</f>
        <v>380</v>
      </c>
      <c r="G31" s="21">
        <f>Protokolas!G144</f>
        <v>50</v>
      </c>
      <c r="H31" s="21">
        <f>Protokolas!H144</f>
        <v>27.37</v>
      </c>
      <c r="I31" s="21">
        <f>Protokolas!I144</f>
        <v>38</v>
      </c>
      <c r="J31" s="23">
        <f>Protokolas!J144</f>
        <v>0.0011374999999999998</v>
      </c>
      <c r="K31" s="21">
        <f>Protokolas!K144</f>
        <v>59</v>
      </c>
      <c r="L31" s="21">
        <f>Protokolas!L144</f>
        <v>213</v>
      </c>
      <c r="M31" s="21">
        <v>23</v>
      </c>
    </row>
    <row r="32" spans="1:13" ht="12.75">
      <c r="A32" s="21" t="str">
        <f>Protokolas!A24</f>
        <v>Biržai</v>
      </c>
      <c r="B32" s="35" t="str">
        <f>Protokolas!B24</f>
        <v>Šniokaitė Toma</v>
      </c>
      <c r="C32" s="102">
        <f>Protokolas!C24</f>
        <v>38863</v>
      </c>
      <c r="D32" s="22">
        <f>Protokolas!D24</f>
        <v>9.6</v>
      </c>
      <c r="E32" s="21">
        <f>Protokolas!E24</f>
        <v>57</v>
      </c>
      <c r="F32" s="21">
        <f>Protokolas!F24</f>
        <v>387</v>
      </c>
      <c r="G32" s="21">
        <f>Protokolas!G24</f>
        <v>52</v>
      </c>
      <c r="H32" s="21">
        <f>Protokolas!H24</f>
        <v>31.16</v>
      </c>
      <c r="I32" s="21">
        <f>Protokolas!I24</f>
        <v>45</v>
      </c>
      <c r="J32" s="23">
        <f>Protokolas!J24</f>
        <v>0.0011640046296296296</v>
      </c>
      <c r="K32" s="21">
        <f>Protokolas!K24</f>
        <v>54</v>
      </c>
      <c r="L32" s="21">
        <f>Protokolas!L24</f>
        <v>208</v>
      </c>
      <c r="M32" s="21">
        <v>24</v>
      </c>
    </row>
    <row r="33" spans="1:13" ht="12.75">
      <c r="A33" s="21" t="str">
        <f>Protokolas!A36</f>
        <v>Kupiškis</v>
      </c>
      <c r="B33" s="35" t="str">
        <f>Protokolas!B36</f>
        <v>Petrylaitė Danielė</v>
      </c>
      <c r="C33" s="101">
        <f>Protokolas!C36</f>
        <v>38202</v>
      </c>
      <c r="D33" s="22">
        <f>Protokolas!D36</f>
        <v>9.04</v>
      </c>
      <c r="E33" s="21">
        <f>Protokolas!E36</f>
        <v>75</v>
      </c>
      <c r="F33" s="21">
        <f>Protokolas!F36</f>
        <v>430</v>
      </c>
      <c r="G33" s="21">
        <f>Protokolas!G36</f>
        <v>66</v>
      </c>
      <c r="H33" s="24">
        <f>Protokolas!H36</f>
        <v>33.47</v>
      </c>
      <c r="I33" s="21">
        <f>Protokolas!I36</f>
        <v>50</v>
      </c>
      <c r="J33" s="23">
        <f>Protokolas!J36</f>
        <v>0.0014136574074074075</v>
      </c>
      <c r="K33" s="21">
        <f>Protokolas!K36</f>
        <v>17</v>
      </c>
      <c r="L33" s="21">
        <f>Protokolas!L36</f>
        <v>208</v>
      </c>
      <c r="M33" s="21">
        <v>24</v>
      </c>
    </row>
    <row r="34" spans="1:13" ht="12.75">
      <c r="A34" s="21" t="str">
        <f>Protokolas!A120</f>
        <v>Kaltinėnai</v>
      </c>
      <c r="B34" s="35" t="str">
        <f>Protokolas!B120</f>
        <v>Ašmonaitė Emilija</v>
      </c>
      <c r="C34" s="101">
        <f>Protokolas!C120</f>
        <v>38556</v>
      </c>
      <c r="D34" s="22">
        <f>Protokolas!D120</f>
        <v>9.63</v>
      </c>
      <c r="E34" s="21">
        <f>Protokolas!E120</f>
        <v>57</v>
      </c>
      <c r="F34" s="21">
        <f>Protokolas!F120</f>
        <v>395</v>
      </c>
      <c r="G34" s="21">
        <f>Protokolas!G120</f>
        <v>55</v>
      </c>
      <c r="H34" s="21">
        <f>Protokolas!H120</f>
        <v>33.9</v>
      </c>
      <c r="I34" s="21">
        <f>Protokolas!I120</f>
        <v>51</v>
      </c>
      <c r="J34" s="23">
        <f>Protokolas!J120</f>
        <v>0.0012152777777777778</v>
      </c>
      <c r="K34" s="21">
        <f>Protokolas!K120</f>
        <v>45</v>
      </c>
      <c r="L34" s="21">
        <f>Protokolas!L120</f>
        <v>208</v>
      </c>
      <c r="M34" s="21">
        <v>24</v>
      </c>
    </row>
    <row r="35" spans="1:13" ht="12.75">
      <c r="A35" s="21" t="str">
        <f>Protokolas!A74</f>
        <v>Kelmė</v>
      </c>
      <c r="B35" s="35" t="str">
        <f>Protokolas!B74</f>
        <v>Iždonaitė Džastina</v>
      </c>
      <c r="C35" s="102">
        <f>Protokolas!C74</f>
        <v>39080</v>
      </c>
      <c r="D35" s="22">
        <f>Protokolas!D74</f>
        <v>9.63</v>
      </c>
      <c r="E35" s="21">
        <f>Protokolas!E74</f>
        <v>57</v>
      </c>
      <c r="F35" s="21">
        <f>Protokolas!F74</f>
        <v>384</v>
      </c>
      <c r="G35" s="21">
        <f>Protokolas!G74</f>
        <v>51</v>
      </c>
      <c r="H35" s="21">
        <f>Protokolas!H74</f>
        <v>35.62</v>
      </c>
      <c r="I35" s="21">
        <f>Protokolas!I74</f>
        <v>54</v>
      </c>
      <c r="J35" s="23">
        <f>Protokolas!J74</f>
        <v>0.0012289351851851851</v>
      </c>
      <c r="K35" s="21">
        <f>Protokolas!K74</f>
        <v>42</v>
      </c>
      <c r="L35" s="21">
        <f>Protokolas!L74</f>
        <v>204</v>
      </c>
      <c r="M35" s="21">
        <v>27</v>
      </c>
    </row>
    <row r="36" spans="1:13" ht="12.75">
      <c r="A36" s="21" t="str">
        <f>Protokolas!A88</f>
        <v>Radviliškis</v>
      </c>
      <c r="B36" s="35" t="str">
        <f>Protokolas!B88</f>
        <v>Kapitanskytė Agnė</v>
      </c>
      <c r="C36" s="101">
        <f>Protokolas!C88</f>
        <v>38392</v>
      </c>
      <c r="D36" s="22">
        <f>Protokolas!D88</f>
        <v>9.22</v>
      </c>
      <c r="E36" s="21">
        <f>Protokolas!E88</f>
        <v>69</v>
      </c>
      <c r="F36" s="21">
        <f>Protokolas!F88</f>
        <v>389</v>
      </c>
      <c r="G36" s="21">
        <f>Protokolas!G88</f>
        <v>53</v>
      </c>
      <c r="H36" s="21">
        <f>Protokolas!H88</f>
        <v>39.49</v>
      </c>
      <c r="I36" s="21">
        <f>Protokolas!I88</f>
        <v>62</v>
      </c>
      <c r="J36" s="23">
        <f>Protokolas!J88</f>
        <v>0.001386574074074074</v>
      </c>
      <c r="K36" s="21">
        <f>Protokolas!K88</f>
        <v>20</v>
      </c>
      <c r="L36" s="21">
        <f>Protokolas!L88</f>
        <v>204</v>
      </c>
      <c r="M36" s="21">
        <v>28</v>
      </c>
    </row>
    <row r="37" spans="1:13" ht="12.75">
      <c r="A37" s="21" t="str">
        <f>Protokolas!A22</f>
        <v>Biržai</v>
      </c>
      <c r="B37" s="35" t="str">
        <f>Protokolas!B22</f>
        <v>Žukaitė Kamilė</v>
      </c>
      <c r="C37" s="102">
        <f>Protokolas!C22</f>
        <v>38096</v>
      </c>
      <c r="D37" s="22">
        <f>Protokolas!D22</f>
        <v>10.09</v>
      </c>
      <c r="E37" s="21">
        <f>Protokolas!E22</f>
        <v>46</v>
      </c>
      <c r="F37" s="21">
        <f>Protokolas!F22</f>
        <v>373</v>
      </c>
      <c r="G37" s="21">
        <f>Protokolas!G22</f>
        <v>47</v>
      </c>
      <c r="H37" s="21">
        <f>Protokolas!H22</f>
        <v>50.9</v>
      </c>
      <c r="I37" s="21">
        <f>Protokolas!I22</f>
        <v>85</v>
      </c>
      <c r="J37" s="23">
        <f>Protokolas!J22</f>
        <v>0.0013675925925925923</v>
      </c>
      <c r="K37" s="21">
        <f>Protokolas!K22</f>
        <v>22</v>
      </c>
      <c r="L37" s="21">
        <f>Protokolas!L22</f>
        <v>200</v>
      </c>
      <c r="M37" s="21">
        <v>29</v>
      </c>
    </row>
    <row r="38" spans="1:13" ht="12.75">
      <c r="A38" s="21" t="str">
        <f>Protokolas!A13</f>
        <v>Šiauliai</v>
      </c>
      <c r="B38" s="35" t="str">
        <f>Protokolas!B13</f>
        <v>Juknaitė Lina</v>
      </c>
      <c r="C38" s="102">
        <f>Protokolas!C13</f>
        <v>38401</v>
      </c>
      <c r="D38" s="22">
        <f>Protokolas!D13</f>
        <v>9.45</v>
      </c>
      <c r="E38" s="21">
        <f>Protokolas!E13</f>
        <v>63</v>
      </c>
      <c r="F38" s="21">
        <f>Protokolas!F13</f>
        <v>423</v>
      </c>
      <c r="G38" s="21">
        <f>Protokolas!G13</f>
        <v>64</v>
      </c>
      <c r="H38" s="21">
        <f>Protokolas!H13</f>
        <v>25.08</v>
      </c>
      <c r="I38" s="21">
        <f>Protokolas!I13</f>
        <v>33</v>
      </c>
      <c r="J38" s="23">
        <f>Protokolas!J13</f>
        <v>0.0012556712962962962</v>
      </c>
      <c r="K38" s="21">
        <f>Protokolas!K13</f>
        <v>38</v>
      </c>
      <c r="L38" s="21">
        <f>Protokolas!L13</f>
        <v>198</v>
      </c>
      <c r="M38" s="21">
        <v>30</v>
      </c>
    </row>
    <row r="39" spans="1:13" ht="12.75">
      <c r="A39" s="21" t="str">
        <f>Protokolas!A9</f>
        <v>Šiauliai</v>
      </c>
      <c r="B39" s="35" t="str">
        <f>Protokolas!B9</f>
        <v>Domarkaitė Gabija </v>
      </c>
      <c r="C39" s="102">
        <f>Protokolas!C9</f>
        <v>38013</v>
      </c>
      <c r="D39" s="22">
        <f>Protokolas!D9</f>
        <v>8.94</v>
      </c>
      <c r="E39" s="21">
        <f>Protokolas!E9</f>
        <v>78</v>
      </c>
      <c r="F39" s="21">
        <f>Protokolas!F9</f>
        <v>374</v>
      </c>
      <c r="G39" s="21">
        <f>Protokolas!G9</f>
        <v>48</v>
      </c>
      <c r="H39" s="21">
        <f>Protokolas!H9</f>
        <v>19.65</v>
      </c>
      <c r="I39" s="21">
        <f>Protokolas!I9</f>
        <v>24</v>
      </c>
      <c r="J39" s="23">
        <f>Protokolas!J9</f>
        <v>0.0012</v>
      </c>
      <c r="K39" s="21">
        <f>Protokolas!K9</f>
        <v>47</v>
      </c>
      <c r="L39" s="21">
        <f>Protokolas!L9</f>
        <v>197</v>
      </c>
      <c r="M39" s="21">
        <v>31</v>
      </c>
    </row>
    <row r="40" spans="1:13" ht="12.75">
      <c r="A40" s="21" t="str">
        <f>Protokolas!A135</f>
        <v>Pasvalys</v>
      </c>
      <c r="B40" s="35" t="str">
        <f>Protokolas!B135</f>
        <v>Mackevičiūtė Kamilė</v>
      </c>
      <c r="C40" s="101">
        <f>Protokolas!C135</f>
        <v>38057</v>
      </c>
      <c r="D40" s="22">
        <f>Protokolas!D135</f>
        <v>9.08</v>
      </c>
      <c r="E40" s="21">
        <f>Protokolas!E135</f>
        <v>75</v>
      </c>
      <c r="F40" s="21">
        <f>Protokolas!F135</f>
        <v>422</v>
      </c>
      <c r="G40" s="21">
        <f>Protokolas!G135</f>
        <v>64</v>
      </c>
      <c r="H40" s="21">
        <f>Protokolas!H135</f>
        <v>22.18</v>
      </c>
      <c r="I40" s="21">
        <f>Protokolas!I135</f>
        <v>28</v>
      </c>
      <c r="J40" s="23">
        <f>Protokolas!J135</f>
        <v>0.001317939814814815</v>
      </c>
      <c r="K40" s="21">
        <f>Protokolas!K135</f>
        <v>29</v>
      </c>
      <c r="L40" s="21">
        <f>Protokolas!L135</f>
        <v>196</v>
      </c>
      <c r="M40" s="21">
        <v>32</v>
      </c>
    </row>
    <row r="41" spans="1:13" ht="12.75">
      <c r="A41" s="21" t="str">
        <f>Protokolas!A26</f>
        <v>Biržai</v>
      </c>
      <c r="B41" s="35" t="str">
        <f>Protokolas!B26</f>
        <v>Lapėnaitė Kornelija</v>
      </c>
      <c r="C41" s="101">
        <f>Protokolas!C26</f>
        <v>38402</v>
      </c>
      <c r="D41" s="22">
        <f>Protokolas!D26</f>
        <v>9.51</v>
      </c>
      <c r="E41" s="21">
        <f>Protokolas!E26</f>
        <v>60</v>
      </c>
      <c r="F41" s="21">
        <f>Protokolas!F26</f>
        <v>400</v>
      </c>
      <c r="G41" s="21">
        <f>Protokolas!G26</f>
        <v>56</v>
      </c>
      <c r="H41" s="24">
        <f>Protokolas!H26</f>
        <v>32.12</v>
      </c>
      <c r="I41" s="21">
        <f>Protokolas!I26</f>
        <v>47</v>
      </c>
      <c r="J41" s="23">
        <f>Protokolas!J26</f>
        <v>0.0013077546296296294</v>
      </c>
      <c r="K41" s="21">
        <f>Protokolas!K26</f>
        <v>30</v>
      </c>
      <c r="L41" s="21">
        <f>Protokolas!L26</f>
        <v>193</v>
      </c>
      <c r="M41" s="21">
        <v>33</v>
      </c>
    </row>
    <row r="42" spans="1:13" ht="12.75">
      <c r="A42" s="21" t="str">
        <f>Protokolas!A122</f>
        <v>Kaltinėnai</v>
      </c>
      <c r="B42" s="35" t="str">
        <f>Protokolas!B122</f>
        <v>Tamašauskaitė Justina</v>
      </c>
      <c r="C42" s="101">
        <f>Protokolas!C122</f>
        <v>38678</v>
      </c>
      <c r="D42" s="22">
        <f>Protokolas!D122</f>
        <v>10.29</v>
      </c>
      <c r="E42" s="21">
        <f>Protokolas!E122</f>
        <v>41</v>
      </c>
      <c r="F42" s="21">
        <f>Protokolas!F122</f>
        <v>372</v>
      </c>
      <c r="G42" s="21">
        <f>Protokolas!G122</f>
        <v>47</v>
      </c>
      <c r="H42" s="21">
        <f>Protokolas!H122</f>
        <v>29.29</v>
      </c>
      <c r="I42" s="21">
        <f>Protokolas!I122</f>
        <v>42</v>
      </c>
      <c r="J42" s="23">
        <f>Protokolas!J122</f>
        <v>0.001127662037037037</v>
      </c>
      <c r="K42" s="21">
        <f>Protokolas!K122</f>
        <v>61</v>
      </c>
      <c r="L42" s="21">
        <f>Protokolas!L122</f>
        <v>191</v>
      </c>
      <c r="M42" s="21">
        <v>34</v>
      </c>
    </row>
    <row r="43" spans="1:13" ht="12.75">
      <c r="A43" s="21" t="str">
        <f>Protokolas!A65</f>
        <v>Kėdainiai</v>
      </c>
      <c r="B43" s="35" t="str">
        <f>Protokolas!B65</f>
        <v>Šauva Merė-Luiza</v>
      </c>
      <c r="C43" s="101">
        <f>Protokolas!C65</f>
        <v>38208</v>
      </c>
      <c r="D43" s="22">
        <f>Protokolas!D65</f>
        <v>9.96</v>
      </c>
      <c r="E43" s="21">
        <f>Protokolas!E65</f>
        <v>49</v>
      </c>
      <c r="F43" s="21">
        <f>Protokolas!F65</f>
        <v>367</v>
      </c>
      <c r="G43" s="21">
        <f>Protokolas!G65</f>
        <v>45</v>
      </c>
      <c r="H43" s="24">
        <f>Protokolas!H65</f>
        <v>27.57</v>
      </c>
      <c r="I43" s="21">
        <f>Protokolas!I65</f>
        <v>38</v>
      </c>
      <c r="J43" s="23">
        <f>Protokolas!J65</f>
        <v>0.0011494212962962962</v>
      </c>
      <c r="K43" s="21">
        <f>Protokolas!K65</f>
        <v>57</v>
      </c>
      <c r="L43" s="21">
        <f>Protokolas!L65</f>
        <v>189</v>
      </c>
      <c r="M43" s="21">
        <v>35</v>
      </c>
    </row>
    <row r="44" spans="1:13" ht="12.75">
      <c r="A44" s="21" t="str">
        <f>Protokolas!A130</f>
        <v>Pasvalys</v>
      </c>
      <c r="B44" s="35" t="str">
        <f>Protokolas!B130</f>
        <v>Baltrūnaitė Saulė</v>
      </c>
      <c r="C44" s="101">
        <f>Protokolas!C130</f>
        <v>38504</v>
      </c>
      <c r="D44" s="22">
        <f>Protokolas!D130</f>
        <v>9.27</v>
      </c>
      <c r="E44" s="21">
        <f>Protokolas!E130</f>
        <v>69</v>
      </c>
      <c r="F44" s="21">
        <f>Protokolas!F130</f>
        <v>431</v>
      </c>
      <c r="G44" s="21">
        <f>Protokolas!G130</f>
        <v>67</v>
      </c>
      <c r="H44" s="24">
        <f>Protokolas!H130</f>
        <v>19.23</v>
      </c>
      <c r="I44" s="21">
        <f>Protokolas!I130</f>
        <v>23</v>
      </c>
      <c r="J44" s="23">
        <f>Protokolas!J130</f>
        <v>0.0013091435185185185</v>
      </c>
      <c r="K44" s="21">
        <f>Protokolas!K130</f>
        <v>30</v>
      </c>
      <c r="L44" s="21">
        <f>Protokolas!L130</f>
        <v>189</v>
      </c>
      <c r="M44" s="21">
        <v>35</v>
      </c>
    </row>
    <row r="45" spans="1:13" ht="12.75">
      <c r="A45" s="21" t="str">
        <f>Protokolas!A66</f>
        <v>Kėdainiai</v>
      </c>
      <c r="B45" s="35" t="str">
        <f>Protokolas!B66</f>
        <v>Berankytė Deimantė</v>
      </c>
      <c r="C45" s="102">
        <f>Protokolas!C66</f>
        <v>38645</v>
      </c>
      <c r="D45" s="22">
        <f>Protokolas!D66</f>
        <v>9.65</v>
      </c>
      <c r="E45" s="21">
        <f>Protokolas!E66</f>
        <v>57</v>
      </c>
      <c r="F45" s="21">
        <f>Protokolas!F66</f>
        <v>388</v>
      </c>
      <c r="G45" s="21">
        <f>Protokolas!G66</f>
        <v>52</v>
      </c>
      <c r="H45" s="21">
        <f>Protokolas!H66</f>
        <v>25.02</v>
      </c>
      <c r="I45" s="21">
        <f>Protokolas!I66</f>
        <v>33</v>
      </c>
      <c r="J45" s="23">
        <f>Protokolas!J66</f>
        <v>0.0012064814814814816</v>
      </c>
      <c r="K45" s="21">
        <f>Protokolas!K66</f>
        <v>46</v>
      </c>
      <c r="L45" s="21">
        <f>Protokolas!L66</f>
        <v>188</v>
      </c>
      <c r="M45" s="21">
        <v>37</v>
      </c>
    </row>
    <row r="46" spans="1:13" ht="12.75">
      <c r="A46" s="21" t="str">
        <f>Protokolas!A133</f>
        <v>Pasvalys</v>
      </c>
      <c r="B46" s="35" t="str">
        <f>Protokolas!B133</f>
        <v>Paškonytė Melita</v>
      </c>
      <c r="C46" s="102">
        <f>Protokolas!C133</f>
        <v>38203</v>
      </c>
      <c r="D46" s="22">
        <f>Protokolas!D133</f>
        <v>9.27</v>
      </c>
      <c r="E46" s="21">
        <f>Protokolas!E133</f>
        <v>69</v>
      </c>
      <c r="F46" s="21">
        <f>Protokolas!F133</f>
        <v>377</v>
      </c>
      <c r="G46" s="21">
        <f>Protokolas!G133</f>
        <v>49</v>
      </c>
      <c r="H46" s="21">
        <f>Protokolas!H133</f>
        <v>28.86</v>
      </c>
      <c r="I46" s="21">
        <f>Protokolas!I133</f>
        <v>41</v>
      </c>
      <c r="J46" s="23">
        <f>Protokolas!J133</f>
        <v>0.0013332175925925924</v>
      </c>
      <c r="K46" s="21">
        <f>Protokolas!K133</f>
        <v>26</v>
      </c>
      <c r="L46" s="21">
        <f>Protokolas!L133</f>
        <v>185</v>
      </c>
      <c r="M46" s="21">
        <v>38</v>
      </c>
    </row>
    <row r="47" spans="1:13" ht="12.75">
      <c r="A47" s="21" t="str">
        <f>Protokolas!A134</f>
        <v>Pasvalys</v>
      </c>
      <c r="B47" s="35" t="str">
        <f>Protokolas!B134</f>
        <v>Mackevičiūtė Rugilė</v>
      </c>
      <c r="C47" s="101">
        <f>Protokolas!C134</f>
        <v>38057</v>
      </c>
      <c r="D47" s="22">
        <f>Protokolas!D134</f>
        <v>9.12</v>
      </c>
      <c r="E47" s="21">
        <f>Protokolas!E134</f>
        <v>72</v>
      </c>
      <c r="F47" s="21">
        <f>Protokolas!F134</f>
        <v>372</v>
      </c>
      <c r="G47" s="21">
        <f>Protokolas!G134</f>
        <v>47</v>
      </c>
      <c r="H47" s="24">
        <f>Protokolas!H134</f>
        <v>25.41</v>
      </c>
      <c r="I47" s="21">
        <f>Protokolas!I134</f>
        <v>34</v>
      </c>
      <c r="J47" s="23">
        <f>Protokolas!J134</f>
        <v>0.0013145833333333334</v>
      </c>
      <c r="K47" s="21">
        <f>Protokolas!K134</f>
        <v>29</v>
      </c>
      <c r="L47" s="21">
        <f>Protokolas!L134</f>
        <v>182</v>
      </c>
      <c r="M47" s="21">
        <v>39</v>
      </c>
    </row>
    <row r="48" spans="1:13" ht="12.75">
      <c r="A48" s="21" t="str">
        <f>Protokolas!A77</f>
        <v>Kelmė</v>
      </c>
      <c r="B48" s="35" t="str">
        <f>Protokolas!B77</f>
        <v>Sabaitytė Gustė</v>
      </c>
      <c r="C48" s="101">
        <f>Protokolas!C77</f>
        <v>38004</v>
      </c>
      <c r="D48" s="22">
        <f>Protokolas!D77</f>
        <v>9.3</v>
      </c>
      <c r="E48" s="21">
        <f>Protokolas!E77</f>
        <v>66</v>
      </c>
      <c r="F48" s="21">
        <f>Protokolas!F77</f>
        <v>380</v>
      </c>
      <c r="G48" s="21">
        <f>Protokolas!G77</f>
        <v>50</v>
      </c>
      <c r="H48" s="21">
        <f>Protokolas!H77</f>
        <v>22.18</v>
      </c>
      <c r="I48" s="21">
        <f>Protokolas!I77</f>
        <v>28</v>
      </c>
      <c r="J48" s="23">
        <f>Protokolas!J77</f>
        <v>0.0012996527777777778</v>
      </c>
      <c r="K48" s="21">
        <f>Protokolas!K77</f>
        <v>31</v>
      </c>
      <c r="L48" s="21">
        <f>Protokolas!L77</f>
        <v>175</v>
      </c>
      <c r="M48" s="21">
        <v>40</v>
      </c>
    </row>
    <row r="49" spans="1:13" ht="12.75">
      <c r="A49" s="21" t="str">
        <f>Protokolas!A37</f>
        <v>Kupiškis</v>
      </c>
      <c r="B49" s="35" t="str">
        <f>Protokolas!B37</f>
        <v>Kurtkutė Ema</v>
      </c>
      <c r="C49" s="101">
        <f>Protokolas!C37</f>
        <v>38319</v>
      </c>
      <c r="D49" s="22">
        <f>Protokolas!D37</f>
        <v>9.56</v>
      </c>
      <c r="E49" s="21">
        <f>Protokolas!E37</f>
        <v>60</v>
      </c>
      <c r="F49" s="21">
        <f>Protokolas!F37</f>
        <v>368</v>
      </c>
      <c r="G49" s="21">
        <f>Protokolas!G37</f>
        <v>46</v>
      </c>
      <c r="H49" s="21">
        <f>Protokolas!H37</f>
        <v>28.61</v>
      </c>
      <c r="I49" s="21">
        <f>Protokolas!I37</f>
        <v>40</v>
      </c>
      <c r="J49" s="23">
        <f>Protokolas!J37</f>
        <v>0.0013650462962962963</v>
      </c>
      <c r="K49" s="21">
        <f>Protokolas!K37</f>
        <v>22</v>
      </c>
      <c r="L49" s="21">
        <f>Protokolas!L37</f>
        <v>168</v>
      </c>
      <c r="M49" s="21">
        <v>41</v>
      </c>
    </row>
    <row r="50" spans="1:13" ht="12.75">
      <c r="A50" s="21" t="str">
        <f>Protokolas!A102</f>
        <v>Panevėžys</v>
      </c>
      <c r="B50" s="35" t="str">
        <f>Protokolas!B102</f>
        <v>Rykantė Reutė</v>
      </c>
      <c r="C50" s="101">
        <f>Protokolas!C102</f>
        <v>38010</v>
      </c>
      <c r="D50" s="22">
        <f>Protokolas!D102</f>
        <v>9.65</v>
      </c>
      <c r="E50" s="21">
        <f>Protokolas!E102</f>
        <v>57</v>
      </c>
      <c r="F50" s="21">
        <f>Protokolas!F102</f>
        <v>398</v>
      </c>
      <c r="G50" s="21">
        <f>Protokolas!G102</f>
        <v>56</v>
      </c>
      <c r="H50" s="21">
        <f>Protokolas!H102</f>
        <v>21.73</v>
      </c>
      <c r="I50" s="21">
        <f>Protokolas!I102</f>
        <v>27</v>
      </c>
      <c r="J50" s="23">
        <f>Protokolas!J102</f>
        <v>0.0013524305555555555</v>
      </c>
      <c r="K50" s="21">
        <f>Protokolas!K102</f>
        <v>25</v>
      </c>
      <c r="L50" s="21">
        <f>Protokolas!L102</f>
        <v>165</v>
      </c>
      <c r="M50" s="21">
        <v>42</v>
      </c>
    </row>
    <row r="51" spans="1:13" ht="12.75">
      <c r="A51" s="21" t="str">
        <f>Protokolas!A52</f>
        <v>Kintai</v>
      </c>
      <c r="B51" s="35" t="str">
        <f>Protokolas!B52</f>
        <v>Gudauskaitė Ugnė</v>
      </c>
      <c r="C51" s="102" t="str">
        <f>Protokolas!C52</f>
        <v>2005-01-26</v>
      </c>
      <c r="D51" s="22">
        <f>Protokolas!D52</f>
        <v>9.65</v>
      </c>
      <c r="E51" s="21">
        <f>Protokolas!E52</f>
        <v>57</v>
      </c>
      <c r="F51" s="21">
        <f>Protokolas!F52</f>
        <v>368</v>
      </c>
      <c r="G51" s="21">
        <f>Protokolas!G52</f>
        <v>46</v>
      </c>
      <c r="H51" s="21">
        <f>Protokolas!H52</f>
        <v>24.7</v>
      </c>
      <c r="I51" s="21">
        <f>Protokolas!I52</f>
        <v>33</v>
      </c>
      <c r="J51" s="23">
        <f>Protokolas!J52</f>
        <v>0.0013300925925925926</v>
      </c>
      <c r="K51" s="21">
        <f>Protokolas!K52</f>
        <v>27</v>
      </c>
      <c r="L51" s="21">
        <f>Protokolas!L52</f>
        <v>163</v>
      </c>
      <c r="M51" s="21">
        <v>43</v>
      </c>
    </row>
    <row r="52" spans="1:13" ht="12.75">
      <c r="A52" s="21" t="str">
        <f>Protokolas!A78</f>
        <v>Kelmė</v>
      </c>
      <c r="B52" s="35" t="str">
        <f>Protokolas!B78</f>
        <v>Tamulionytė Kamilė</v>
      </c>
      <c r="C52" s="102">
        <f>Protokolas!C78</f>
        <v>38177</v>
      </c>
      <c r="D52" s="22">
        <f>Protokolas!D78</f>
        <v>9.82</v>
      </c>
      <c r="E52" s="21">
        <f>Protokolas!E78</f>
        <v>51</v>
      </c>
      <c r="F52" s="21">
        <f>Protokolas!F78</f>
        <v>402</v>
      </c>
      <c r="G52" s="21">
        <f>Protokolas!G78</f>
        <v>57</v>
      </c>
      <c r="H52" s="21">
        <f>Protokolas!H78</f>
        <v>28.53</v>
      </c>
      <c r="I52" s="21">
        <f>Protokolas!I78</f>
        <v>40</v>
      </c>
      <c r="J52" s="23">
        <f>Protokolas!J78</f>
        <v>0.0014374999999999998</v>
      </c>
      <c r="K52" s="21">
        <f>Protokolas!K78</f>
        <v>14</v>
      </c>
      <c r="L52" s="21">
        <f>Protokolas!L78</f>
        <v>162</v>
      </c>
      <c r="M52" s="21">
        <v>44</v>
      </c>
    </row>
    <row r="53" spans="1:13" ht="12.75">
      <c r="A53" s="21" t="str">
        <f>Protokolas!A118</f>
        <v>Kaltinėnai</v>
      </c>
      <c r="B53" s="35" t="str">
        <f>Protokolas!B118</f>
        <v>Mižutavičiūtė Augustė</v>
      </c>
      <c r="C53" s="101">
        <f>Protokolas!C118</f>
        <v>38049</v>
      </c>
      <c r="D53" s="22">
        <f>Protokolas!D118</f>
        <v>9.23</v>
      </c>
      <c r="E53" s="21">
        <f>Protokolas!E118</f>
        <v>69</v>
      </c>
      <c r="F53" s="21" t="str">
        <f>Protokolas!F118</f>
        <v>NM</v>
      </c>
      <c r="G53" s="21">
        <f>Protokolas!G118</f>
        <v>0</v>
      </c>
      <c r="H53" s="21">
        <f>Protokolas!H118</f>
        <v>27.6</v>
      </c>
      <c r="I53" s="21">
        <f>Protokolas!I118</f>
        <v>38</v>
      </c>
      <c r="J53" s="23">
        <f>Protokolas!J118</f>
        <v>0.0011961805555555556</v>
      </c>
      <c r="K53" s="21">
        <f>Protokolas!K118</f>
        <v>48</v>
      </c>
      <c r="L53" s="21">
        <f>Protokolas!L118</f>
        <v>155</v>
      </c>
      <c r="M53" s="21">
        <v>45</v>
      </c>
    </row>
    <row r="54" spans="1:13" ht="12.75">
      <c r="A54" s="21" t="str">
        <f>Protokolas!A38</f>
        <v>Kupiškis</v>
      </c>
      <c r="B54" s="35" t="str">
        <f>Protokolas!B38</f>
        <v>Rušėnaitė Jovilė</v>
      </c>
      <c r="C54" s="102">
        <f>Protokolas!C38</f>
        <v>38209</v>
      </c>
      <c r="D54" s="22">
        <f>Protokolas!D38</f>
        <v>9.63</v>
      </c>
      <c r="E54" s="21">
        <f>Protokolas!E38</f>
        <v>57</v>
      </c>
      <c r="F54" s="21">
        <f>Protokolas!F38</f>
        <v>330</v>
      </c>
      <c r="G54" s="21">
        <f>Protokolas!G38</f>
        <v>33</v>
      </c>
      <c r="H54" s="21">
        <f>Protokolas!H38</f>
        <v>36.81</v>
      </c>
      <c r="I54" s="21">
        <f>Protokolas!I38</f>
        <v>56</v>
      </c>
      <c r="J54" s="23">
        <f>Protokolas!J38</f>
        <v>0.0015072916666666665</v>
      </c>
      <c r="K54" s="21">
        <f>Protokolas!K38</f>
        <v>8</v>
      </c>
      <c r="L54" s="21">
        <f>Protokolas!L38</f>
        <v>154</v>
      </c>
      <c r="M54" s="21">
        <v>46</v>
      </c>
    </row>
    <row r="55" spans="1:13" ht="12.75">
      <c r="A55" s="21" t="str">
        <f>Protokolas!A49</f>
        <v>Kintai</v>
      </c>
      <c r="B55" s="35" t="str">
        <f>Protokolas!B49</f>
        <v>Liekytė Inelda</v>
      </c>
      <c r="C55" s="101" t="str">
        <f>Protokolas!C49</f>
        <v>2005-08-14</v>
      </c>
      <c r="D55" s="22">
        <f>Protokolas!D49</f>
        <v>10.16</v>
      </c>
      <c r="E55" s="21">
        <f>Protokolas!E49</f>
        <v>43</v>
      </c>
      <c r="F55" s="21">
        <f>Protokolas!F49</f>
        <v>365</v>
      </c>
      <c r="G55" s="21">
        <f>Protokolas!G49</f>
        <v>45</v>
      </c>
      <c r="H55" s="21">
        <f>Protokolas!H49</f>
        <v>22.95</v>
      </c>
      <c r="I55" s="21">
        <f>Protokolas!I49</f>
        <v>29</v>
      </c>
      <c r="J55" s="23">
        <f>Protokolas!J49</f>
        <v>0.0012761574074074075</v>
      </c>
      <c r="K55" s="21">
        <f>Protokolas!K49</f>
        <v>35</v>
      </c>
      <c r="L55" s="21">
        <f>Protokolas!L49</f>
        <v>152</v>
      </c>
      <c r="M55" s="21">
        <v>47</v>
      </c>
    </row>
    <row r="56" spans="1:13" ht="12.75">
      <c r="A56" s="21" t="str">
        <f>Protokolas!A79</f>
        <v>Kelmė</v>
      </c>
      <c r="B56" s="35" t="str">
        <f>Protokolas!B79</f>
        <v>Heynold Dora</v>
      </c>
      <c r="C56" s="101">
        <f>Protokolas!C79</f>
        <v>38035</v>
      </c>
      <c r="D56" s="22">
        <f>Protokolas!D79</f>
        <v>10.44</v>
      </c>
      <c r="E56" s="21">
        <f>Protokolas!E79</f>
        <v>36</v>
      </c>
      <c r="F56" s="21">
        <f>Protokolas!F79</f>
        <v>342</v>
      </c>
      <c r="G56" s="21">
        <f>Protokolas!G79</f>
        <v>37</v>
      </c>
      <c r="H56" s="21">
        <f>Protokolas!H79</f>
        <v>42.3</v>
      </c>
      <c r="I56" s="21">
        <f>Protokolas!I79</f>
        <v>67</v>
      </c>
      <c r="J56" s="23">
        <f>Protokolas!J79</f>
        <v>0.0015324074074074075</v>
      </c>
      <c r="K56" s="21">
        <f>Protokolas!K79</f>
        <v>7</v>
      </c>
      <c r="L56" s="21">
        <f>Protokolas!L79</f>
        <v>147</v>
      </c>
      <c r="M56" s="21">
        <v>48</v>
      </c>
    </row>
    <row r="57" spans="1:13" ht="12.75">
      <c r="A57" s="21" t="str">
        <f>Protokolas!A104</f>
        <v>Panevėžys</v>
      </c>
      <c r="B57" s="35" t="str">
        <f>Protokolas!B104</f>
        <v>Kavoliūnaitė Aurėja</v>
      </c>
      <c r="C57" s="101">
        <f>Protokolas!C104</f>
        <v>38386</v>
      </c>
      <c r="D57" s="22">
        <f>Protokolas!D104</f>
        <v>10.1</v>
      </c>
      <c r="E57" s="21">
        <f>Protokolas!E104</f>
        <v>43</v>
      </c>
      <c r="F57" s="21">
        <f>Protokolas!F104</f>
        <v>348</v>
      </c>
      <c r="G57" s="21">
        <f>Protokolas!G104</f>
        <v>39</v>
      </c>
      <c r="H57" s="21">
        <f>Protokolas!H104</f>
        <v>33.71</v>
      </c>
      <c r="I57" s="21">
        <f>Protokolas!I104</f>
        <v>50</v>
      </c>
      <c r="J57" s="23">
        <f>Protokolas!J104</f>
        <v>0.0014293981481481482</v>
      </c>
      <c r="K57" s="21">
        <f>Protokolas!K104</f>
        <v>15</v>
      </c>
      <c r="L57" s="21">
        <f>Protokolas!L104</f>
        <v>147</v>
      </c>
      <c r="M57" s="21">
        <v>48</v>
      </c>
    </row>
    <row r="58" spans="1:13" ht="12.75">
      <c r="A58" s="21" t="str">
        <f>Protokolas!A105</f>
        <v>Panevėžys</v>
      </c>
      <c r="B58" s="35" t="str">
        <f>Protokolas!B105</f>
        <v>Čiujevaitė Gabrielė</v>
      </c>
      <c r="C58" s="101">
        <f>Protokolas!C105</f>
        <v>38661</v>
      </c>
      <c r="D58" s="22">
        <f>Protokolas!D105</f>
        <v>10.19</v>
      </c>
      <c r="E58" s="21">
        <f>Protokolas!E105</f>
        <v>43</v>
      </c>
      <c r="F58" s="21">
        <f>Protokolas!F105</f>
        <v>315</v>
      </c>
      <c r="G58" s="21">
        <f>Protokolas!G105</f>
        <v>28</v>
      </c>
      <c r="H58" s="24">
        <f>Protokolas!H105</f>
        <v>36.92</v>
      </c>
      <c r="I58" s="21">
        <f>Protokolas!I105</f>
        <v>57</v>
      </c>
      <c r="J58" s="23">
        <f>Protokolas!J105</f>
        <v>0.0014508101851851852</v>
      </c>
      <c r="K58" s="21">
        <f>Protokolas!K105</f>
        <v>13</v>
      </c>
      <c r="L58" s="21">
        <f>Protokolas!L105</f>
        <v>141</v>
      </c>
      <c r="M58" s="21">
        <v>50</v>
      </c>
    </row>
    <row r="59" spans="1:13" ht="12.75">
      <c r="A59" s="21" t="str">
        <f>Protokolas!A50</f>
        <v>Kintai</v>
      </c>
      <c r="B59" s="35" t="str">
        <f>Protokolas!B50</f>
        <v>Gevinytė Ramunė</v>
      </c>
      <c r="C59" s="102" t="str">
        <f>Protokolas!C50</f>
        <v>2005-01-15</v>
      </c>
      <c r="D59" s="22">
        <f>Protokolas!D50</f>
        <v>10.21</v>
      </c>
      <c r="E59" s="21">
        <f>Protokolas!E50</f>
        <v>41</v>
      </c>
      <c r="F59" s="21">
        <f>Protokolas!F50</f>
        <v>320</v>
      </c>
      <c r="G59" s="21">
        <f>Protokolas!G50</f>
        <v>30</v>
      </c>
      <c r="H59" s="21">
        <f>Protokolas!H50</f>
        <v>25.62</v>
      </c>
      <c r="I59" s="21">
        <f>Protokolas!I50</f>
        <v>35</v>
      </c>
      <c r="J59" s="23">
        <f>Protokolas!J50</f>
        <v>0.0012967592592592592</v>
      </c>
      <c r="K59" s="21">
        <f>Protokolas!K50</f>
        <v>32</v>
      </c>
      <c r="L59" s="21">
        <f>Protokolas!L50</f>
        <v>138</v>
      </c>
      <c r="M59" s="21">
        <v>51</v>
      </c>
    </row>
    <row r="60" spans="1:13" ht="12.75">
      <c r="A60" s="21" t="str">
        <f>Protokolas!A131</f>
        <v>Pasvalys</v>
      </c>
      <c r="B60" s="35" t="str">
        <f>Protokolas!B131</f>
        <v>Valintelytė Livita</v>
      </c>
      <c r="C60" s="101">
        <f>Protokolas!C131</f>
        <v>38408</v>
      </c>
      <c r="D60" s="22">
        <f>Protokolas!D131</f>
        <v>10.09</v>
      </c>
      <c r="E60" s="21">
        <f>Protokolas!E131</f>
        <v>46</v>
      </c>
      <c r="F60" s="21">
        <f>Protokolas!F131</f>
        <v>401</v>
      </c>
      <c r="G60" s="21">
        <f>Protokolas!G131</f>
        <v>57</v>
      </c>
      <c r="H60" s="24">
        <f>Protokolas!H131</f>
        <v>25.15</v>
      </c>
      <c r="I60" s="21">
        <f>Protokolas!I131</f>
        <v>34</v>
      </c>
      <c r="J60" s="23" t="str">
        <f>Protokolas!J131</f>
        <v>DNS</v>
      </c>
      <c r="K60" s="21">
        <f>Protokolas!K131</f>
        <v>0</v>
      </c>
      <c r="L60" s="21">
        <f>Protokolas!L131</f>
        <v>137</v>
      </c>
      <c r="M60" s="21">
        <v>52</v>
      </c>
    </row>
    <row r="61" spans="1:13" ht="12.75">
      <c r="A61" s="21" t="str">
        <f>Protokolas!A35</f>
        <v>Kupiškis</v>
      </c>
      <c r="B61" s="35" t="str">
        <f>Protokolas!B35</f>
        <v>Čižauskaitė Odilija</v>
      </c>
      <c r="C61" s="102">
        <f>Protokolas!C35</f>
        <v>38194</v>
      </c>
      <c r="D61" s="22">
        <f>Protokolas!D35</f>
        <v>10.67</v>
      </c>
      <c r="E61" s="21">
        <f>Protokolas!E35</f>
        <v>32</v>
      </c>
      <c r="F61" s="21">
        <f>Protokolas!F35</f>
        <v>352</v>
      </c>
      <c r="G61" s="21">
        <f>Protokolas!G35</f>
        <v>40</v>
      </c>
      <c r="H61" s="21">
        <f>Protokolas!H35</f>
        <v>31.17</v>
      </c>
      <c r="I61" s="21">
        <f>Protokolas!I35</f>
        <v>45</v>
      </c>
      <c r="J61" s="23">
        <f>Protokolas!J35</f>
        <v>0.0014094907407407407</v>
      </c>
      <c r="K61" s="21">
        <f>Protokolas!K35</f>
        <v>17</v>
      </c>
      <c r="L61" s="21">
        <f>Protokolas!L35</f>
        <v>134</v>
      </c>
      <c r="M61" s="21">
        <v>53</v>
      </c>
    </row>
    <row r="62" spans="1:13" ht="12.75">
      <c r="A62" s="21" t="str">
        <f>Protokolas!A143</f>
        <v>Individualiai</v>
      </c>
      <c r="B62" s="35" t="str">
        <f>Protokolas!B143</f>
        <v>Šimkaitytė Kamilė</v>
      </c>
      <c r="C62" s="102">
        <f>Protokolas!C143</f>
        <v>38121</v>
      </c>
      <c r="D62" s="22">
        <f>Protokolas!D143</f>
        <v>9.96</v>
      </c>
      <c r="E62" s="21">
        <f>Protokolas!E143</f>
        <v>49</v>
      </c>
      <c r="F62" s="21">
        <f>Protokolas!F143</f>
        <v>300</v>
      </c>
      <c r="G62" s="21">
        <f>Protokolas!G143</f>
        <v>23</v>
      </c>
      <c r="H62" s="21">
        <f>Protokolas!H143</f>
        <v>15.45</v>
      </c>
      <c r="I62" s="21">
        <f>Protokolas!I143</f>
        <v>15</v>
      </c>
      <c r="J62" s="23">
        <f>Protokolas!J143</f>
        <v>0.0012180555555555556</v>
      </c>
      <c r="K62" s="21">
        <f>Protokolas!K143</f>
        <v>44</v>
      </c>
      <c r="L62" s="21">
        <f>Protokolas!L143</f>
        <v>131</v>
      </c>
      <c r="M62" s="21">
        <v>54</v>
      </c>
    </row>
    <row r="63" spans="1:13" ht="12.75">
      <c r="A63" s="21" t="str">
        <f>Protokolas!A39</f>
        <v>Kupiškis</v>
      </c>
      <c r="B63" s="35" t="str">
        <f>Protokolas!B39</f>
        <v>Graužinytė Mingailė</v>
      </c>
      <c r="C63" s="101">
        <f>Protokolas!C39</f>
        <v>38147</v>
      </c>
      <c r="D63" s="22">
        <f>Protokolas!D39</f>
        <v>10.35</v>
      </c>
      <c r="E63" s="21">
        <f>Protokolas!E39</f>
        <v>39</v>
      </c>
      <c r="F63" s="21">
        <f>Protokolas!F39</f>
        <v>313</v>
      </c>
      <c r="G63" s="21">
        <f>Protokolas!G39</f>
        <v>27</v>
      </c>
      <c r="H63" s="21">
        <f>Protokolas!H39</f>
        <v>34.03</v>
      </c>
      <c r="I63" s="21">
        <f>Protokolas!I39</f>
        <v>51</v>
      </c>
      <c r="J63" s="23">
        <f>Protokolas!J39</f>
        <v>0.0014609953703703703</v>
      </c>
      <c r="K63" s="21">
        <f>Protokolas!K39</f>
        <v>12</v>
      </c>
      <c r="L63" s="21">
        <f>Protokolas!L39</f>
        <v>129</v>
      </c>
      <c r="M63" s="21">
        <v>55</v>
      </c>
    </row>
    <row r="64" spans="1:13" ht="12.75">
      <c r="A64" s="21" t="str">
        <f>Protokolas!A103</f>
        <v>Panevėžys</v>
      </c>
      <c r="B64" s="35" t="str">
        <f>Protokolas!B103</f>
        <v>Archipovaitė Austėja</v>
      </c>
      <c r="C64" s="101">
        <f>Protokolas!C103</f>
        <v>38069</v>
      </c>
      <c r="D64" s="22">
        <f>Protokolas!D103</f>
        <v>9.67</v>
      </c>
      <c r="E64" s="21">
        <f>Protokolas!E103</f>
        <v>57</v>
      </c>
      <c r="F64" s="21">
        <f>Protokolas!F103</f>
        <v>320</v>
      </c>
      <c r="G64" s="21">
        <f>Protokolas!G103</f>
        <v>30</v>
      </c>
      <c r="H64" s="21">
        <f>Protokolas!H103</f>
        <v>18.63</v>
      </c>
      <c r="I64" s="21">
        <f>Protokolas!I103</f>
        <v>21</v>
      </c>
      <c r="J64" s="23">
        <f>Protokolas!J103</f>
        <v>0.0013797453703703704</v>
      </c>
      <c r="K64" s="21">
        <f>Protokolas!K103</f>
        <v>21</v>
      </c>
      <c r="L64" s="21">
        <f>Protokolas!L103</f>
        <v>129</v>
      </c>
      <c r="M64" s="21">
        <v>55</v>
      </c>
    </row>
    <row r="65" spans="1:13" ht="12.75">
      <c r="A65" s="21" t="str">
        <f>Protokolas!A27</f>
        <v>Biržai</v>
      </c>
      <c r="B65" s="35" t="str">
        <f>Protokolas!B27</f>
        <v>Ašakaitė Laura</v>
      </c>
      <c r="C65" s="101">
        <f>Protokolas!C27</f>
        <v>38291</v>
      </c>
      <c r="D65" s="22">
        <f>Protokolas!D27</f>
        <v>10.22</v>
      </c>
      <c r="E65" s="21">
        <f>Protokolas!E27</f>
        <v>41</v>
      </c>
      <c r="F65" s="21">
        <f>Protokolas!F27</f>
        <v>344</v>
      </c>
      <c r="G65" s="21">
        <f>Protokolas!G27</f>
        <v>38</v>
      </c>
      <c r="H65" s="21">
        <f>Protokolas!H27</f>
        <v>23.21</v>
      </c>
      <c r="I65" s="21">
        <f>Protokolas!I27</f>
        <v>30</v>
      </c>
      <c r="J65" s="23">
        <f>Protokolas!J27</f>
        <v>0.0014096064814814815</v>
      </c>
      <c r="K65" s="21">
        <f>Protokolas!K27</f>
        <v>17</v>
      </c>
      <c r="L65" s="21">
        <f>Protokolas!L27</f>
        <v>126</v>
      </c>
      <c r="M65" s="21">
        <v>57</v>
      </c>
    </row>
    <row r="66" spans="1:13" ht="12.75">
      <c r="A66" s="21" t="str">
        <f>Protokolas!A75</f>
        <v>Kelmė</v>
      </c>
      <c r="B66" s="35" t="str">
        <f>Protokolas!B75</f>
        <v>Gaurilovaitė Gabrielė</v>
      </c>
      <c r="C66" s="102">
        <f>Protokolas!C75</f>
        <v>38653</v>
      </c>
      <c r="D66" s="22">
        <f>Protokolas!D75</f>
        <v>10.39</v>
      </c>
      <c r="E66" s="21">
        <f>Protokolas!E75</f>
        <v>39</v>
      </c>
      <c r="F66" s="21">
        <f>Protokolas!F75</f>
        <v>329</v>
      </c>
      <c r="G66" s="21">
        <f>Protokolas!G75</f>
        <v>33</v>
      </c>
      <c r="H66" s="21">
        <f>Protokolas!H75</f>
        <v>26.8</v>
      </c>
      <c r="I66" s="21">
        <f>Protokolas!I75</f>
        <v>37</v>
      </c>
      <c r="J66" s="23">
        <f>Protokolas!J75</f>
        <v>0.0014769675925925924</v>
      </c>
      <c r="K66" s="21">
        <f>Protokolas!K75</f>
        <v>11</v>
      </c>
      <c r="L66" s="21">
        <f>Protokolas!L75</f>
        <v>120</v>
      </c>
      <c r="M66" s="21">
        <v>58</v>
      </c>
    </row>
    <row r="67" spans="1:13" ht="12.75">
      <c r="A67" s="21" t="str">
        <f>Protokolas!A145</f>
        <v>Individualiai</v>
      </c>
      <c r="B67" s="35" t="str">
        <f>Protokolas!B145</f>
        <v>Mateliūnaitė Rugilė</v>
      </c>
      <c r="C67" s="102">
        <f>Protokolas!C145</f>
        <v>38434</v>
      </c>
      <c r="D67" s="22">
        <f>Protokolas!D145</f>
        <v>10.13</v>
      </c>
      <c r="E67" s="21">
        <f>Protokolas!E145</f>
        <v>43</v>
      </c>
      <c r="F67" s="21">
        <f>Protokolas!F145</f>
        <v>230</v>
      </c>
      <c r="G67" s="21">
        <f>Protokolas!G145</f>
        <v>1</v>
      </c>
      <c r="H67" s="21">
        <f>Protokolas!H145</f>
        <v>38.36</v>
      </c>
      <c r="I67" s="21">
        <f>Protokolas!I145</f>
        <v>60</v>
      </c>
      <c r="J67" s="23">
        <f>Protokolas!J145</f>
        <v>0.001422337962962963</v>
      </c>
      <c r="K67" s="21">
        <f>Protokolas!K145</f>
        <v>16</v>
      </c>
      <c r="L67" s="21">
        <f>Protokolas!L145</f>
        <v>120</v>
      </c>
      <c r="M67" s="21">
        <v>59</v>
      </c>
    </row>
    <row r="68" spans="1:13" ht="12.75">
      <c r="A68" s="21" t="str">
        <f>Protokolas!A101</f>
        <v>Panevėžys</v>
      </c>
      <c r="B68" s="35" t="str">
        <f>Protokolas!B101</f>
        <v>Užkurėlytė Urtė</v>
      </c>
      <c r="C68" s="101">
        <f>Protokolas!C101</f>
        <v>38296</v>
      </c>
      <c r="D68" s="22">
        <f>Protokolas!D101</f>
        <v>10.42</v>
      </c>
      <c r="E68" s="21">
        <f>Protokolas!E101</f>
        <v>36</v>
      </c>
      <c r="F68" s="21">
        <f>Protokolas!F101</f>
        <v>318</v>
      </c>
      <c r="G68" s="21">
        <f>Protokolas!G101</f>
        <v>29</v>
      </c>
      <c r="H68" s="21">
        <f>Protokolas!H101</f>
        <v>22.18</v>
      </c>
      <c r="I68" s="21">
        <f>Protokolas!I101</f>
        <v>28</v>
      </c>
      <c r="J68" s="23">
        <f>Protokolas!J101</f>
        <v>0.0013858796296296295</v>
      </c>
      <c r="K68" s="21">
        <f>Protokolas!K101</f>
        <v>20</v>
      </c>
      <c r="L68" s="21">
        <f>Protokolas!L101</f>
        <v>113</v>
      </c>
      <c r="M68" s="21">
        <v>60</v>
      </c>
    </row>
    <row r="69" spans="1:13" ht="12.75">
      <c r="A69" s="21" t="str">
        <f>Protokolas!A40</f>
        <v>Kupiškis</v>
      </c>
      <c r="B69" s="35" t="str">
        <f>Protokolas!B40</f>
        <v>Jankauskaitė Raselė</v>
      </c>
      <c r="C69" s="101">
        <f>Protokolas!C40</f>
        <v>38078</v>
      </c>
      <c r="D69" s="22">
        <f>Protokolas!D40</f>
        <v>10.48</v>
      </c>
      <c r="E69" s="21">
        <f>Protokolas!E40</f>
        <v>36</v>
      </c>
      <c r="F69" s="21">
        <f>Protokolas!F40</f>
        <v>279</v>
      </c>
      <c r="G69" s="21">
        <f>Protokolas!G40</f>
        <v>16</v>
      </c>
      <c r="H69" s="21">
        <f>Protokolas!H40</f>
        <v>34.04</v>
      </c>
      <c r="I69" s="21">
        <f>Protokolas!I40</f>
        <v>51</v>
      </c>
      <c r="J69" s="23">
        <f>Protokolas!J40</f>
        <v>0.0015174768518518517</v>
      </c>
      <c r="K69" s="21">
        <f>Protokolas!K40</f>
        <v>8</v>
      </c>
      <c r="L69" s="21">
        <f>Protokolas!L40</f>
        <v>111</v>
      </c>
      <c r="M69" s="21">
        <v>61</v>
      </c>
    </row>
    <row r="70" spans="1:13" ht="12.75">
      <c r="A70" s="21" t="str">
        <f>Protokolas!A53</f>
        <v>Kintai</v>
      </c>
      <c r="B70" s="35" t="str">
        <f>Protokolas!B53</f>
        <v>Probergaitė Gabija</v>
      </c>
      <c r="C70" s="101" t="str">
        <f>Protokolas!C53</f>
        <v>2006-01-09</v>
      </c>
      <c r="D70" s="22">
        <f>Protokolas!D53</f>
        <v>11.36</v>
      </c>
      <c r="E70" s="21">
        <f>Protokolas!E53</f>
        <v>19</v>
      </c>
      <c r="F70" s="21">
        <f>Protokolas!F53</f>
        <v>318</v>
      </c>
      <c r="G70" s="21">
        <f>Protokolas!G53</f>
        <v>29</v>
      </c>
      <c r="H70" s="21">
        <f>Protokolas!H53</f>
        <v>22.66</v>
      </c>
      <c r="I70" s="21">
        <f>Protokolas!I53</f>
        <v>29</v>
      </c>
      <c r="J70" s="23">
        <f>Protokolas!J53</f>
        <v>0.0013060185185185186</v>
      </c>
      <c r="K70" s="21">
        <f>Protokolas!K53</f>
        <v>30</v>
      </c>
      <c r="L70" s="21">
        <f>Protokolas!L53</f>
        <v>107</v>
      </c>
      <c r="M70" s="21">
        <v>62</v>
      </c>
    </row>
    <row r="71" spans="1:13" ht="12.75">
      <c r="A71" s="21" t="str">
        <f>Protokolas!A51</f>
        <v>Kintai</v>
      </c>
      <c r="B71" s="35" t="str">
        <f>Protokolas!B51</f>
        <v>Venckutė Kornelija</v>
      </c>
      <c r="C71" s="101" t="str">
        <f>Protokolas!C51</f>
        <v>2005-04-07</v>
      </c>
      <c r="D71" s="22">
        <f>Protokolas!D51</f>
        <v>11.11</v>
      </c>
      <c r="E71" s="21">
        <f>Protokolas!E51</f>
        <v>22</v>
      </c>
      <c r="F71" s="21" t="str">
        <f>Protokolas!F51</f>
        <v>NM</v>
      </c>
      <c r="G71" s="21">
        <f>Protokolas!G51</f>
        <v>0</v>
      </c>
      <c r="H71" s="21">
        <f>Protokolas!H51</f>
        <v>25.39</v>
      </c>
      <c r="I71" s="21">
        <f>Protokolas!I51</f>
        <v>34</v>
      </c>
      <c r="J71" s="23">
        <f>Protokolas!J51</f>
        <v>0.0013328703703703703</v>
      </c>
      <c r="K71" s="21">
        <f>Protokolas!K51</f>
        <v>27</v>
      </c>
      <c r="L71" s="21">
        <f>Protokolas!L51</f>
        <v>83</v>
      </c>
      <c r="M71" s="21">
        <v>63</v>
      </c>
    </row>
    <row r="72" spans="1:13" ht="12.75">
      <c r="A72" s="21" t="str">
        <f>Protokolas!A146</f>
        <v>Individualiai</v>
      </c>
      <c r="B72" s="35" t="str">
        <f>Protokolas!B146</f>
        <v>Juzekėnaitė Kornelija</v>
      </c>
      <c r="C72" s="101">
        <f>Protokolas!C146</f>
        <v>38261</v>
      </c>
      <c r="D72" s="22">
        <f>Protokolas!D146</f>
        <v>12.05</v>
      </c>
      <c r="E72" s="21">
        <f>Protokolas!E146</f>
        <v>9</v>
      </c>
      <c r="F72" s="21">
        <f>Protokolas!F146</f>
        <v>284</v>
      </c>
      <c r="G72" s="21">
        <f>Protokolas!G146</f>
        <v>18</v>
      </c>
      <c r="H72" s="21">
        <f>Protokolas!H146</f>
        <v>28.08</v>
      </c>
      <c r="I72" s="21">
        <f>Protokolas!I146</f>
        <v>39</v>
      </c>
      <c r="J72" s="23">
        <f>Protokolas!J146</f>
        <v>0.0014671296296296296</v>
      </c>
      <c r="K72" s="21">
        <f>Protokolas!K146</f>
        <v>12</v>
      </c>
      <c r="L72" s="21">
        <f>Protokolas!L146</f>
        <v>78</v>
      </c>
      <c r="M72" s="21">
        <v>64</v>
      </c>
    </row>
    <row r="73" spans="1:13" ht="12.75">
      <c r="A73" s="13"/>
      <c r="B73" s="18"/>
      <c r="C73" s="13"/>
      <c r="D73" s="17"/>
      <c r="E73" s="13"/>
      <c r="F73" s="13"/>
      <c r="G73" s="13"/>
      <c r="H73" s="13"/>
      <c r="I73" s="13"/>
      <c r="J73" s="14"/>
      <c r="K73" s="13"/>
      <c r="L73" s="13"/>
      <c r="M73" s="13"/>
    </row>
    <row r="74" spans="1:13" ht="12.75">
      <c r="A74" s="13"/>
      <c r="B74" s="18"/>
      <c r="C74" s="11"/>
      <c r="D74" s="17"/>
      <c r="E74" s="13"/>
      <c r="F74" s="13"/>
      <c r="G74" s="13"/>
      <c r="H74" s="13"/>
      <c r="I74" s="13"/>
      <c r="J74" s="14"/>
      <c r="K74" s="13"/>
      <c r="L74" s="13"/>
      <c r="M74" s="13"/>
    </row>
    <row r="75" spans="1:13" ht="12.75">
      <c r="A75" s="13"/>
      <c r="B75" s="154" t="s">
        <v>18</v>
      </c>
      <c r="C75" s="154"/>
      <c r="D75" s="154"/>
      <c r="E75" s="154"/>
      <c r="F75" s="32"/>
      <c r="G75" s="32"/>
      <c r="H75" s="32"/>
      <c r="I75" s="154" t="str">
        <f>Protokolas!G150</f>
        <v>Laura Roikienė</v>
      </c>
      <c r="J75" s="154"/>
      <c r="K75" s="154"/>
      <c r="L75" s="154"/>
      <c r="M75" s="13"/>
    </row>
    <row r="76" spans="1:13" ht="12.75">
      <c r="A76" s="13"/>
      <c r="B76" s="32"/>
      <c r="C76" s="32"/>
      <c r="D76" s="32"/>
      <c r="E76" s="32"/>
      <c r="F76" s="32"/>
      <c r="G76" s="32"/>
      <c r="H76" s="32"/>
      <c r="I76" s="32"/>
      <c r="J76" s="32"/>
      <c r="K76" s="32"/>
      <c r="L76" s="32"/>
      <c r="M76" s="13"/>
    </row>
    <row r="77" spans="1:13" ht="12.75">
      <c r="A77" s="13"/>
      <c r="B77" s="32"/>
      <c r="C77" s="32"/>
      <c r="D77" s="32"/>
      <c r="E77" s="32"/>
      <c r="F77" s="32"/>
      <c r="G77" s="32"/>
      <c r="H77" s="32"/>
      <c r="I77" s="32"/>
      <c r="J77" s="32"/>
      <c r="K77" s="32"/>
      <c r="L77" s="32"/>
      <c r="M77" s="13"/>
    </row>
    <row r="78" spans="1:12" ht="12.75">
      <c r="A78" s="11"/>
      <c r="B78" s="32"/>
      <c r="C78" s="32"/>
      <c r="D78" s="32"/>
      <c r="E78" s="32"/>
      <c r="F78" s="32"/>
      <c r="G78" s="32"/>
      <c r="H78" s="32"/>
      <c r="I78" s="32"/>
      <c r="J78" s="32"/>
      <c r="K78" s="32"/>
      <c r="L78" s="32"/>
    </row>
    <row r="79" spans="1:12" ht="12.75">
      <c r="A79" s="11"/>
      <c r="B79" s="154" t="s">
        <v>17</v>
      </c>
      <c r="C79" s="154"/>
      <c r="D79" s="154"/>
      <c r="E79" s="154"/>
      <c r="F79" s="32"/>
      <c r="G79" s="32"/>
      <c r="H79" s="32"/>
      <c r="I79" s="154" t="str">
        <f>Protokolas!G153</f>
        <v>Arnas Lukošaitis</v>
      </c>
      <c r="J79" s="154"/>
      <c r="K79" s="154"/>
      <c r="L79" s="154"/>
    </row>
    <row r="80" ht="12.75">
      <c r="A80" s="11"/>
    </row>
    <row r="81" ht="12.75">
      <c r="A81" s="11"/>
    </row>
    <row r="82" ht="12.75" hidden="1">
      <c r="A82" s="11"/>
    </row>
    <row r="83" ht="12.75" hidden="1">
      <c r="A83" s="11"/>
    </row>
    <row r="84" ht="12.75" hidden="1">
      <c r="A84" s="11"/>
    </row>
    <row r="85" ht="12.75"/>
    <row r="86" ht="12.75"/>
    <row r="87" ht="12.75"/>
    <row r="88" ht="12.75"/>
    <row r="89" ht="12.75"/>
    <row r="90" ht="12.75"/>
    <row r="91" ht="12.75"/>
    <row r="92" ht="12.75"/>
    <row r="93" ht="12.75"/>
    <row r="94" ht="12.75"/>
    <row r="95" ht="12.75"/>
    <row r="96" ht="12.75"/>
    <row r="97" ht="12.75"/>
    <row r="98" ht="12.75"/>
    <row r="99" ht="12.75"/>
    <row r="100" ht="12.75"/>
    <row r="101" ht="12.75"/>
    <row r="102" ht="12.75"/>
    <row r="103" ht="12.75"/>
    <row r="104" ht="12.75"/>
    <row r="105" ht="12.75"/>
    <row r="106" ht="12.75"/>
    <row r="107" ht="12.75"/>
    <row r="108" ht="12.75"/>
    <row r="109" ht="12.75"/>
    <row r="110" ht="12.75"/>
    <row r="111" ht="12.75"/>
    <row r="112" ht="12.75"/>
    <row r="113" ht="12.75"/>
    <row r="114" ht="12.75"/>
    <row r="115" ht="12.75"/>
    <row r="116" ht="12.75"/>
  </sheetData>
  <sheetProtection/>
  <mergeCells count="17">
    <mergeCell ref="I3:L3"/>
    <mergeCell ref="M7:M8"/>
    <mergeCell ref="B1:K1"/>
    <mergeCell ref="B5:K5"/>
    <mergeCell ref="F7:G7"/>
    <mergeCell ref="H7:I7"/>
    <mergeCell ref="J7:K7"/>
    <mergeCell ref="L7:L8"/>
    <mergeCell ref="B3:F3"/>
    <mergeCell ref="B75:E75"/>
    <mergeCell ref="I75:L75"/>
    <mergeCell ref="B79:E79"/>
    <mergeCell ref="I79:L79"/>
    <mergeCell ref="A7:A8"/>
    <mergeCell ref="B7:B8"/>
    <mergeCell ref="C7:C8"/>
    <mergeCell ref="D7:E7"/>
  </mergeCells>
  <printOptions horizontalCentered="1"/>
  <pageMargins left="0.35433070866141736" right="0.15748031496062992" top="0.7874015748031497" bottom="0.7874015748031497" header="0.5118110236220472" footer="0.5118110236220472"/>
  <pageSetup horizontalDpi="300" verticalDpi="300" orientation="portrait" paperSize="9" r:id="rId1"/>
  <headerFooter alignWithMargins="0">
    <oddFooter>&amp;C&amp;D  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N43"/>
  <sheetViews>
    <sheetView showGridLines="0" showRowColHeaders="0" zoomScale="120" zoomScaleNormal="120" zoomScalePageLayoutView="0" workbookViewId="0" topLeftCell="A1">
      <selection activeCell="A5" sqref="A5"/>
    </sheetView>
  </sheetViews>
  <sheetFormatPr defaultColWidth="0" defaultRowHeight="12.75" zeroHeight="1"/>
  <cols>
    <col min="1" max="1" width="7.8515625" style="0" customWidth="1"/>
    <col min="2" max="10" width="5.7109375" style="0" customWidth="1"/>
    <col min="11" max="11" width="7.57421875" style="0" customWidth="1"/>
    <col min="12" max="12" width="9.28125" style="0" customWidth="1"/>
    <col min="13" max="13" width="8.57421875" style="0" customWidth="1"/>
    <col min="14" max="14" width="1.7109375" style="0" customWidth="1"/>
    <col min="15" max="16384" width="0" style="0" hidden="1" customWidth="1"/>
  </cols>
  <sheetData>
    <row r="1" spans="1:12" ht="41.25" customHeight="1">
      <c r="A1" s="19"/>
      <c r="B1" s="166" t="str">
        <f>Protokolas!$B$1</f>
        <v>Lietuvos mokyklų žaidynių lengvosios atletikos merginų keturkovės tarpzoninės varžybos 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ht="12.75" customHeight="1">
      <c r="A2" s="20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ht="23.25" customHeight="1">
      <c r="A3" s="16"/>
      <c r="B3" s="172" t="str">
        <f>Protokolas!$B$3</f>
        <v>Šiauliai</v>
      </c>
      <c r="C3" s="172"/>
      <c r="D3" s="172"/>
      <c r="E3" s="172"/>
      <c r="F3" s="172"/>
      <c r="G3" s="172"/>
      <c r="H3" s="172"/>
      <c r="I3" s="37"/>
      <c r="J3" s="37"/>
      <c r="K3" s="163">
        <f>Protokolas!$I$3</f>
        <v>43236</v>
      </c>
      <c r="L3" s="163"/>
    </row>
    <row r="4" spans="1:12" ht="10.5" customHeigh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</row>
    <row r="5" spans="2:12" ht="33.75" customHeight="1">
      <c r="B5" s="174" t="s">
        <v>16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</row>
    <row r="6" spans="1:14" ht="27.75" customHeight="1">
      <c r="A6" s="85" t="s">
        <v>7</v>
      </c>
      <c r="B6" s="173" t="s">
        <v>13</v>
      </c>
      <c r="C6" s="173"/>
      <c r="D6" s="173"/>
      <c r="E6" s="173"/>
      <c r="F6" s="173"/>
      <c r="G6" s="173"/>
      <c r="H6" s="173"/>
      <c r="I6" s="173"/>
      <c r="J6" s="173"/>
      <c r="K6" s="173"/>
      <c r="L6" s="85" t="s">
        <v>1</v>
      </c>
      <c r="M6" s="85" t="s">
        <v>11</v>
      </c>
      <c r="N6" s="32"/>
    </row>
    <row r="7" spans="1:14" ht="19.5" customHeight="1">
      <c r="A7" s="85">
        <v>7</v>
      </c>
      <c r="B7" s="86" t="str">
        <f>Protokolas!B83</f>
        <v>Radviliškio Vinco Kudirkos progimnazija</v>
      </c>
      <c r="C7" s="87"/>
      <c r="D7" s="87"/>
      <c r="E7" s="87"/>
      <c r="F7" s="87"/>
      <c r="G7" s="87"/>
      <c r="H7" s="87"/>
      <c r="I7" s="87"/>
      <c r="J7" s="87"/>
      <c r="K7" s="88"/>
      <c r="L7" s="85">
        <f>Protokolas!L83</f>
        <v>1227</v>
      </c>
      <c r="M7" s="85">
        <v>1</v>
      </c>
      <c r="N7" s="32"/>
    </row>
    <row r="8" spans="1:14" ht="19.5" customHeight="1">
      <c r="A8" s="85">
        <v>1</v>
      </c>
      <c r="B8" s="86" t="str">
        <f>Protokolas!B5</f>
        <v>Šiaulių Jovaro progimnazija</v>
      </c>
      <c r="C8" s="87"/>
      <c r="D8" s="87"/>
      <c r="E8" s="87"/>
      <c r="F8" s="87"/>
      <c r="G8" s="87"/>
      <c r="H8" s="87"/>
      <c r="I8" s="87"/>
      <c r="J8" s="87"/>
      <c r="K8" s="88"/>
      <c r="L8" s="85">
        <f>Protokolas!L5</f>
        <v>1112</v>
      </c>
      <c r="M8" s="85">
        <v>2</v>
      </c>
      <c r="N8" s="32"/>
    </row>
    <row r="9" spans="1:14" ht="19.5" customHeight="1">
      <c r="A9" s="85">
        <v>9</v>
      </c>
      <c r="B9" s="86" t="str">
        <f>Protokolas!B113</f>
        <v>Šilalės r. Kaltinėnų A.Stulginskio gimnazija</v>
      </c>
      <c r="C9" s="87"/>
      <c r="D9" s="87"/>
      <c r="E9" s="87"/>
      <c r="F9" s="87"/>
      <c r="G9" s="87"/>
      <c r="H9" s="87"/>
      <c r="I9" s="87"/>
      <c r="J9" s="87"/>
      <c r="K9" s="88"/>
      <c r="L9" s="85">
        <f>Protokolas!L113</f>
        <v>1104</v>
      </c>
      <c r="M9" s="85">
        <v>3</v>
      </c>
      <c r="N9" s="32"/>
    </row>
    <row r="10" spans="1:14" ht="19.5" customHeight="1">
      <c r="A10" s="85">
        <v>5</v>
      </c>
      <c r="B10" s="86" t="str">
        <f>Protokolas!B57</f>
        <v>Lietuvos sporto universiteto Kėdainių "Aušros" progimnazija</v>
      </c>
      <c r="C10" s="87"/>
      <c r="D10" s="87"/>
      <c r="E10" s="87"/>
      <c r="F10" s="87"/>
      <c r="G10" s="87"/>
      <c r="H10" s="87"/>
      <c r="I10" s="87"/>
      <c r="J10" s="87"/>
      <c r="K10" s="88"/>
      <c r="L10" s="85">
        <f>Protokolas!L57</f>
        <v>1093</v>
      </c>
      <c r="M10" s="85">
        <v>4</v>
      </c>
      <c r="N10" s="32"/>
    </row>
    <row r="11" spans="1:14" ht="19.5" customHeight="1">
      <c r="A11" s="85">
        <v>2</v>
      </c>
      <c r="B11" s="86" t="str">
        <f>Protokolas!B18</f>
        <v>Biržų Aušros pagrindinė mokykla </v>
      </c>
      <c r="C11" s="87"/>
      <c r="D11" s="87"/>
      <c r="E11" s="87"/>
      <c r="F11" s="87"/>
      <c r="G11" s="87"/>
      <c r="H11" s="87"/>
      <c r="I11" s="87"/>
      <c r="J11" s="87"/>
      <c r="K11" s="88"/>
      <c r="L11" s="85">
        <f>Protokolas!L18</f>
        <v>1088</v>
      </c>
      <c r="M11" s="85">
        <v>5</v>
      </c>
      <c r="N11" s="32"/>
    </row>
    <row r="12" spans="1:14" ht="19.5" customHeight="1">
      <c r="A12" s="85">
        <v>10</v>
      </c>
      <c r="B12" s="86" t="str">
        <f>Protokolas!B126</f>
        <v>Pasvalio Lėvens pagrindinė mokykla</v>
      </c>
      <c r="C12" s="87"/>
      <c r="D12" s="87"/>
      <c r="E12" s="87"/>
      <c r="F12" s="87"/>
      <c r="G12" s="87"/>
      <c r="H12" s="87"/>
      <c r="I12" s="87"/>
      <c r="J12" s="87"/>
      <c r="K12" s="88"/>
      <c r="L12" s="85">
        <f>Protokolas!L126</f>
        <v>1006</v>
      </c>
      <c r="M12" s="85">
        <v>6</v>
      </c>
      <c r="N12" s="32"/>
    </row>
    <row r="13" spans="1:14" ht="19.5" customHeight="1">
      <c r="A13" s="85">
        <v>8</v>
      </c>
      <c r="B13" s="86" t="str">
        <f>Protokolas!B96</f>
        <v>Panevėžio "Vyturio" progimnazija</v>
      </c>
      <c r="C13" s="87"/>
      <c r="D13" s="87"/>
      <c r="E13" s="87"/>
      <c r="F13" s="87"/>
      <c r="G13" s="87"/>
      <c r="H13" s="87"/>
      <c r="I13" s="87"/>
      <c r="J13" s="87"/>
      <c r="K13" s="88"/>
      <c r="L13" s="85">
        <f>Protokolas!L96</f>
        <v>913</v>
      </c>
      <c r="M13" s="85">
        <v>7</v>
      </c>
      <c r="N13" s="32"/>
    </row>
    <row r="14" spans="1:14" ht="19.5" customHeight="1">
      <c r="A14" s="85">
        <v>6</v>
      </c>
      <c r="B14" s="86" t="str">
        <f>Protokolas!B70</f>
        <v>Kelmės "Kražantės" progimnazija</v>
      </c>
      <c r="C14" s="87"/>
      <c r="D14" s="87"/>
      <c r="E14" s="87"/>
      <c r="F14" s="87"/>
      <c r="G14" s="87"/>
      <c r="H14" s="87"/>
      <c r="I14" s="87"/>
      <c r="J14" s="87"/>
      <c r="K14" s="88"/>
      <c r="L14" s="85">
        <f>Protokolas!L70</f>
        <v>912</v>
      </c>
      <c r="M14" s="85">
        <v>8</v>
      </c>
      <c r="N14" s="32"/>
    </row>
    <row r="15" spans="1:14" ht="19.5" customHeight="1">
      <c r="A15" s="85">
        <v>4</v>
      </c>
      <c r="B15" s="86" t="str">
        <f>Protokolas!B44</f>
        <v>Šilutės r. Kintų pagrindinė mokykla</v>
      </c>
      <c r="C15" s="87"/>
      <c r="D15" s="87"/>
      <c r="E15" s="87"/>
      <c r="F15" s="87"/>
      <c r="G15" s="87"/>
      <c r="H15" s="87"/>
      <c r="I15" s="87"/>
      <c r="J15" s="87"/>
      <c r="K15" s="88"/>
      <c r="L15" s="85">
        <f>Protokolas!L44</f>
        <v>808</v>
      </c>
      <c r="M15" s="85">
        <v>9</v>
      </c>
      <c r="N15" s="32"/>
    </row>
    <row r="16" spans="1:14" ht="19.5" customHeight="1">
      <c r="A16" s="85">
        <v>3</v>
      </c>
      <c r="B16" s="86" t="str">
        <f>Protokolas!B31</f>
        <v>Kupiškio Povilo Matulionio progimnazija</v>
      </c>
      <c r="C16" s="87"/>
      <c r="D16" s="87"/>
      <c r="E16" s="87"/>
      <c r="F16" s="87"/>
      <c r="G16" s="87"/>
      <c r="H16" s="87"/>
      <c r="I16" s="87"/>
      <c r="J16" s="87"/>
      <c r="K16" s="88"/>
      <c r="L16" s="85">
        <f>Protokolas!L31</f>
        <v>793</v>
      </c>
      <c r="M16" s="85">
        <v>10</v>
      </c>
      <c r="N16" s="32"/>
    </row>
    <row r="17" spans="1:14" ht="19.5" customHeight="1">
      <c r="A17" s="32"/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19.5" customHeight="1">
      <c r="A18" s="32"/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</row>
    <row r="19" spans="1:14" ht="19.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</row>
    <row r="20" spans="1:14" ht="19.5" customHeight="1">
      <c r="A20" s="32"/>
      <c r="B20" s="32"/>
      <c r="C20" s="32"/>
      <c r="D20" s="32"/>
      <c r="E20" s="32"/>
      <c r="F20" s="32"/>
      <c r="G20" s="32"/>
      <c r="H20" s="32"/>
      <c r="I20" s="32"/>
      <c r="J20" s="32"/>
      <c r="K20" s="32"/>
      <c r="L20" s="32"/>
      <c r="M20" s="32"/>
      <c r="N20" s="32"/>
    </row>
    <row r="21" spans="1:14" ht="19.5" customHeight="1">
      <c r="A21" s="32"/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</row>
    <row r="22" spans="1:14" ht="19.5" customHeight="1">
      <c r="A22" s="32"/>
      <c r="B22" s="32"/>
      <c r="C22" s="32"/>
      <c r="D22" s="32"/>
      <c r="E22" s="32"/>
      <c r="F22" s="32"/>
      <c r="G22" s="32"/>
      <c r="H22" s="32"/>
      <c r="I22" s="32"/>
      <c r="J22" s="32"/>
      <c r="K22" s="32"/>
      <c r="L22" s="32"/>
      <c r="M22" s="32"/>
      <c r="N22" s="32"/>
    </row>
    <row r="23" spans="1:14" ht="19.5" customHeight="1">
      <c r="A23" s="32"/>
      <c r="B23" s="32"/>
      <c r="C23" s="154" t="s">
        <v>18</v>
      </c>
      <c r="D23" s="154"/>
      <c r="E23" s="154"/>
      <c r="F23" s="154"/>
      <c r="G23" s="32"/>
      <c r="H23" s="32"/>
      <c r="I23" s="32"/>
      <c r="J23" s="154" t="str">
        <f>Protokolas!G150</f>
        <v>Laura Roikienė</v>
      </c>
      <c r="K23" s="154"/>
      <c r="L23" s="154"/>
      <c r="M23" s="154"/>
      <c r="N23" s="32"/>
    </row>
    <row r="24" spans="1:14" ht="12.75">
      <c r="A24" s="32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</row>
    <row r="25" spans="1:14" ht="12.75">
      <c r="A25" s="32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</row>
    <row r="26" spans="1:14" ht="12.75">
      <c r="A26" s="32"/>
      <c r="B26" s="32"/>
      <c r="C26" s="32"/>
      <c r="D26" s="32"/>
      <c r="E26" s="32"/>
      <c r="F26" s="32"/>
      <c r="G26" s="32"/>
      <c r="H26" s="32"/>
      <c r="I26" s="32"/>
      <c r="J26" s="32"/>
      <c r="K26" s="32"/>
      <c r="L26" s="32"/>
      <c r="M26" s="32"/>
      <c r="N26" s="32"/>
    </row>
    <row r="27" spans="1:14" ht="12.75">
      <c r="A27" s="32"/>
      <c r="B27" s="32"/>
      <c r="C27" s="154" t="s">
        <v>17</v>
      </c>
      <c r="D27" s="154"/>
      <c r="E27" s="154"/>
      <c r="F27" s="154"/>
      <c r="G27" s="32"/>
      <c r="H27" s="32"/>
      <c r="I27" s="32"/>
      <c r="J27" s="154" t="str">
        <f>Protokolas!G153</f>
        <v>Arnas Lukošaitis</v>
      </c>
      <c r="K27" s="154"/>
      <c r="L27" s="154"/>
      <c r="M27" s="154"/>
      <c r="N27" s="32"/>
    </row>
    <row r="28" spans="1:14" ht="12.75">
      <c r="A28" s="32"/>
      <c r="B28" s="32"/>
      <c r="C28" s="32"/>
      <c r="D28" s="32"/>
      <c r="E28" s="32"/>
      <c r="F28" s="32"/>
      <c r="G28" s="32"/>
      <c r="H28" s="32"/>
      <c r="I28" s="32"/>
      <c r="J28" s="32"/>
      <c r="K28" s="32"/>
      <c r="L28" s="32"/>
      <c r="M28" s="32"/>
      <c r="N28" s="32"/>
    </row>
    <row r="29" spans="1:14" ht="12.75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</row>
    <row r="30" spans="1:14" ht="12.75">
      <c r="A30" s="32"/>
      <c r="B30" s="32"/>
      <c r="C30" s="32"/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</row>
    <row r="31" spans="1:14" ht="12.75">
      <c r="A31" s="32"/>
      <c r="B31" s="32"/>
      <c r="C31" s="32"/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</row>
    <row r="32" spans="1:14" ht="12.75">
      <c r="A32" s="32"/>
      <c r="B32" s="32"/>
      <c r="C32" s="32"/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</row>
    <row r="33" spans="1:14" ht="12.75">
      <c r="A33" s="32"/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</row>
    <row r="34" spans="1:14" ht="12.75">
      <c r="A34" s="32"/>
      <c r="B34" s="32"/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</row>
    <row r="35" spans="1:14" ht="12.75">
      <c r="A35" s="32"/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</row>
    <row r="36" spans="1:14" ht="12.75">
      <c r="A36" s="32"/>
      <c r="B36" s="32"/>
      <c r="C36" s="32"/>
      <c r="D36" s="32"/>
      <c r="E36" s="32"/>
      <c r="F36" s="32"/>
      <c r="G36" s="32"/>
      <c r="H36" s="32"/>
      <c r="I36" s="32"/>
      <c r="J36" s="32"/>
      <c r="K36" s="32"/>
      <c r="L36" s="32"/>
      <c r="M36" s="32"/>
      <c r="N36" s="32"/>
    </row>
    <row r="37" ht="12.75">
      <c r="N37" s="32"/>
    </row>
    <row r="38" ht="12.75">
      <c r="N38" s="32"/>
    </row>
    <row r="39" ht="12.75">
      <c r="N39" s="32"/>
    </row>
    <row r="40" ht="12.75">
      <c r="N40" s="32"/>
    </row>
    <row r="41" ht="12.75" hidden="1">
      <c r="N41" s="32"/>
    </row>
    <row r="42" ht="12.75" hidden="1">
      <c r="N42" s="32"/>
    </row>
    <row r="43" ht="12.75" hidden="1">
      <c r="N43" s="32"/>
    </row>
  </sheetData>
  <sheetProtection/>
  <mergeCells count="9">
    <mergeCell ref="C23:F23"/>
    <mergeCell ref="C27:F27"/>
    <mergeCell ref="J23:M23"/>
    <mergeCell ref="J27:M27"/>
    <mergeCell ref="B6:K6"/>
    <mergeCell ref="B1:L1"/>
    <mergeCell ref="B3:H3"/>
    <mergeCell ref="K3:L3"/>
    <mergeCell ref="B5:L5"/>
  </mergeCells>
  <printOptions/>
  <pageMargins left="0.9448818897637796" right="0.35433070866141736" top="0.984251968503937" bottom="0.984251968503937" header="0.5118110236220472" footer="0.5118110236220472"/>
  <pageSetup horizontalDpi="300" verticalDpi="300" orientation="portrait" paperSize="9" r:id="rId1"/>
  <headerFooter alignWithMargins="0">
    <oddFooter>&amp;C&amp;D   &amp;T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4"/>
  <dimension ref="A1:L178"/>
  <sheetViews>
    <sheetView showGridLines="0" zoomScale="110" zoomScaleNormal="110" zoomScalePageLayoutView="0" workbookViewId="0" topLeftCell="A1">
      <selection activeCell="A1" sqref="A1:J1"/>
    </sheetView>
  </sheetViews>
  <sheetFormatPr defaultColWidth="0" defaultRowHeight="12.75" zeroHeight="1"/>
  <cols>
    <col min="1" max="1" width="5.28125" style="1" customWidth="1"/>
    <col min="2" max="2" width="5.140625" style="1" customWidth="1"/>
    <col min="3" max="10" width="9.140625" style="1" customWidth="1"/>
    <col min="11" max="11" width="3.8515625" style="1" customWidth="1"/>
    <col min="12" max="12" width="3.28125" style="1" hidden="1" customWidth="1"/>
    <col min="13" max="16384" width="0" style="1" hidden="1" customWidth="1"/>
  </cols>
  <sheetData>
    <row r="1" spans="1:10" ht="21.75" customHeight="1">
      <c r="A1" s="175" t="s">
        <v>6</v>
      </c>
      <c r="B1" s="175"/>
      <c r="C1" s="175"/>
      <c r="D1" s="175"/>
      <c r="E1" s="175"/>
      <c r="F1" s="175"/>
      <c r="G1" s="175"/>
      <c r="H1" s="175"/>
      <c r="I1" s="175"/>
      <c r="J1" s="175"/>
    </row>
    <row r="2" spans="3:10" ht="27.75">
      <c r="C2" s="179" t="s">
        <v>0</v>
      </c>
      <c r="D2" s="179"/>
      <c r="E2" s="179"/>
      <c r="F2" s="2"/>
      <c r="G2" s="2"/>
      <c r="H2" s="178" t="s">
        <v>0</v>
      </c>
      <c r="I2" s="178"/>
      <c r="J2" s="178"/>
    </row>
    <row r="3" spans="3:10" ht="12.75">
      <c r="C3" s="3"/>
      <c r="D3" s="3"/>
      <c r="E3" s="3"/>
      <c r="J3" s="4"/>
    </row>
    <row r="4" spans="3:10" ht="12.75">
      <c r="C4" s="176" t="s">
        <v>1</v>
      </c>
      <c r="D4" s="177" t="s">
        <v>2</v>
      </c>
      <c r="E4" s="177" t="s">
        <v>3</v>
      </c>
      <c r="H4" s="176" t="s">
        <v>1</v>
      </c>
      <c r="I4" s="177" t="s">
        <v>4</v>
      </c>
      <c r="J4" s="177" t="s">
        <v>5</v>
      </c>
    </row>
    <row r="5" spans="3:10" ht="12.75">
      <c r="C5" s="176"/>
      <c r="D5" s="177"/>
      <c r="E5" s="177"/>
      <c r="H5" s="176"/>
      <c r="I5" s="177"/>
      <c r="J5" s="177"/>
    </row>
    <row r="6" spans="3:10" ht="19.5" customHeight="1">
      <c r="C6" s="176"/>
      <c r="D6" s="177"/>
      <c r="E6" s="177"/>
      <c r="H6" s="176"/>
      <c r="I6" s="177"/>
      <c r="J6" s="177"/>
    </row>
    <row r="7" spans="3:10" ht="21" customHeight="1">
      <c r="C7" s="176"/>
      <c r="D7" s="177"/>
      <c r="E7" s="177"/>
      <c r="H7" s="176"/>
      <c r="I7" s="177"/>
      <c r="J7" s="177"/>
    </row>
    <row r="8" spans="3:10" ht="12.75">
      <c r="C8" s="2">
        <v>1</v>
      </c>
      <c r="D8" s="1">
        <v>7.8</v>
      </c>
      <c r="E8" s="1">
        <v>230</v>
      </c>
      <c r="H8" s="2">
        <v>150</v>
      </c>
      <c r="I8" s="1">
        <v>7</v>
      </c>
      <c r="J8" s="100">
        <v>0.0007874999999999999</v>
      </c>
    </row>
    <row r="9" spans="3:10" ht="12.75">
      <c r="C9" s="2">
        <v>2</v>
      </c>
      <c r="D9" s="1">
        <v>8.34</v>
      </c>
      <c r="E9" s="1">
        <v>235</v>
      </c>
      <c r="H9" s="2">
        <v>149</v>
      </c>
      <c r="I9" s="1">
        <v>7.1</v>
      </c>
      <c r="J9" s="100">
        <v>0.0007907407407407407</v>
      </c>
    </row>
    <row r="10" spans="3:10" ht="12.75">
      <c r="C10" s="2">
        <v>3</v>
      </c>
      <c r="D10" s="1">
        <v>8.86</v>
      </c>
      <c r="E10" s="1">
        <v>239</v>
      </c>
      <c r="H10" s="2">
        <v>148</v>
      </c>
      <c r="J10" s="100">
        <v>0.0007937500000000001</v>
      </c>
    </row>
    <row r="11" spans="3:10" ht="12.75">
      <c r="C11" s="2">
        <v>4</v>
      </c>
      <c r="D11" s="1">
        <v>9.4</v>
      </c>
      <c r="E11" s="1">
        <v>242</v>
      </c>
      <c r="H11" s="2">
        <v>147</v>
      </c>
      <c r="J11" s="100">
        <v>0.000796875</v>
      </c>
    </row>
    <row r="12" spans="3:10" ht="12.75">
      <c r="C12" s="2">
        <v>5</v>
      </c>
      <c r="D12" s="1">
        <v>9.94</v>
      </c>
      <c r="E12" s="1">
        <v>245</v>
      </c>
      <c r="H12" s="2">
        <v>146</v>
      </c>
      <c r="J12" s="100">
        <v>0.0008001157407407407</v>
      </c>
    </row>
    <row r="13" spans="3:10" ht="12.75">
      <c r="C13" s="2">
        <v>6</v>
      </c>
      <c r="D13" s="1">
        <v>10.46</v>
      </c>
      <c r="E13" s="1">
        <v>248</v>
      </c>
      <c r="H13" s="2">
        <v>145</v>
      </c>
      <c r="J13" s="100">
        <v>0.0008032407407407408</v>
      </c>
    </row>
    <row r="14" spans="3:10" ht="12.75">
      <c r="C14" s="2">
        <v>7</v>
      </c>
      <c r="D14" s="1">
        <v>11</v>
      </c>
      <c r="E14" s="1">
        <v>251</v>
      </c>
      <c r="H14" s="2">
        <v>144</v>
      </c>
      <c r="I14" s="1">
        <v>7.2</v>
      </c>
      <c r="J14" s="100">
        <v>0.0008063657407407407</v>
      </c>
    </row>
    <row r="15" spans="3:10" ht="12.75">
      <c r="C15" s="2">
        <v>8</v>
      </c>
      <c r="D15" s="1">
        <v>11.52</v>
      </c>
      <c r="E15" s="1">
        <v>254</v>
      </c>
      <c r="H15" s="2">
        <v>143</v>
      </c>
      <c r="J15" s="100">
        <v>0.0008096064814814815</v>
      </c>
    </row>
    <row r="16" spans="3:10" ht="12.75">
      <c r="C16" s="2">
        <v>9</v>
      </c>
      <c r="D16" s="1">
        <v>12.06</v>
      </c>
      <c r="E16" s="1">
        <v>257</v>
      </c>
      <c r="H16" s="2">
        <v>142</v>
      </c>
      <c r="J16" s="100">
        <v>0.0008128472222222223</v>
      </c>
    </row>
    <row r="17" spans="3:10" ht="12.75">
      <c r="C17" s="2">
        <v>10</v>
      </c>
      <c r="D17" s="1">
        <v>12.58</v>
      </c>
      <c r="E17" s="1">
        <v>260</v>
      </c>
      <c r="H17" s="2">
        <v>141</v>
      </c>
      <c r="J17" s="100">
        <v>0.0008159722222222223</v>
      </c>
    </row>
    <row r="18" spans="3:10" ht="12.75">
      <c r="C18" s="2">
        <v>11</v>
      </c>
      <c r="D18" s="1">
        <v>13.1</v>
      </c>
      <c r="E18" s="1">
        <v>263</v>
      </c>
      <c r="H18" s="2">
        <v>140</v>
      </c>
      <c r="I18" s="1">
        <v>7.3</v>
      </c>
      <c r="J18" s="100">
        <v>0.000819212962962963</v>
      </c>
    </row>
    <row r="19" spans="3:10" ht="12.75">
      <c r="C19" s="2">
        <v>12</v>
      </c>
      <c r="D19" s="1">
        <v>13.63</v>
      </c>
      <c r="E19" s="1">
        <v>266</v>
      </c>
      <c r="H19" s="2">
        <v>139</v>
      </c>
      <c r="J19" s="100">
        <v>0.0008224537037037038</v>
      </c>
    </row>
    <row r="20" spans="3:10" ht="12.75">
      <c r="C20" s="2">
        <v>13</v>
      </c>
      <c r="D20" s="1">
        <v>14.16</v>
      </c>
      <c r="E20" s="1">
        <v>269</v>
      </c>
      <c r="H20" s="2">
        <v>138</v>
      </c>
      <c r="J20" s="100">
        <v>0.0008256944444444444</v>
      </c>
    </row>
    <row r="21" spans="3:10" ht="12.75">
      <c r="C21" s="2">
        <v>14</v>
      </c>
      <c r="D21" s="1">
        <v>14.68</v>
      </c>
      <c r="E21" s="1">
        <v>272</v>
      </c>
      <c r="H21" s="2">
        <v>137</v>
      </c>
      <c r="J21" s="100">
        <v>0.0008289351851851852</v>
      </c>
    </row>
    <row r="22" spans="3:10" ht="12.75">
      <c r="C22" s="2">
        <v>15</v>
      </c>
      <c r="D22" s="1">
        <v>15.22</v>
      </c>
      <c r="E22" s="1">
        <v>275</v>
      </c>
      <c r="H22" s="2">
        <v>136</v>
      </c>
      <c r="J22" s="100">
        <v>0.0008321759259259259</v>
      </c>
    </row>
    <row r="23" spans="3:10" ht="12.75">
      <c r="C23" s="2">
        <v>16</v>
      </c>
      <c r="D23" s="1">
        <v>15.74</v>
      </c>
      <c r="E23" s="1">
        <v>278</v>
      </c>
      <c r="H23" s="2">
        <v>135</v>
      </c>
      <c r="I23" s="1">
        <v>7.4</v>
      </c>
      <c r="J23" s="100">
        <v>0.0008355324074074073</v>
      </c>
    </row>
    <row r="24" spans="3:10" ht="12.75">
      <c r="C24" s="2">
        <v>17</v>
      </c>
      <c r="D24" s="1">
        <v>16.26</v>
      </c>
      <c r="E24" s="1">
        <v>281</v>
      </c>
      <c r="H24" s="2">
        <v>134</v>
      </c>
      <c r="J24" s="100">
        <v>0.0008387731481481481</v>
      </c>
    </row>
    <row r="25" spans="3:10" ht="12.75">
      <c r="C25" s="2">
        <v>18</v>
      </c>
      <c r="D25" s="1">
        <v>16.8</v>
      </c>
      <c r="E25" s="1">
        <v>284</v>
      </c>
      <c r="H25" s="2">
        <v>133</v>
      </c>
      <c r="J25" s="100">
        <v>0.0008421296296296297</v>
      </c>
    </row>
    <row r="26" spans="3:10" ht="12.75">
      <c r="C26" s="2">
        <v>19</v>
      </c>
      <c r="D26" s="1">
        <v>17.32</v>
      </c>
      <c r="E26" s="1">
        <v>287</v>
      </c>
      <c r="H26" s="2">
        <v>132</v>
      </c>
      <c r="J26" s="100">
        <v>0.0008453703703703705</v>
      </c>
    </row>
    <row r="27" spans="3:10" ht="12.75">
      <c r="C27" s="2">
        <v>20</v>
      </c>
      <c r="D27" s="1">
        <v>17.84</v>
      </c>
      <c r="E27" s="1">
        <v>290</v>
      </c>
      <c r="H27" s="2">
        <v>131</v>
      </c>
      <c r="I27" s="1">
        <v>7.5</v>
      </c>
      <c r="J27" s="100">
        <v>0.0008487268518518518</v>
      </c>
    </row>
    <row r="28" spans="3:10" ht="12.75">
      <c r="C28" s="2">
        <v>21</v>
      </c>
      <c r="D28" s="1">
        <v>18.36</v>
      </c>
      <c r="E28" s="1">
        <v>293</v>
      </c>
      <c r="H28" s="2">
        <v>130</v>
      </c>
      <c r="J28" s="100">
        <v>0.0008520833333333333</v>
      </c>
    </row>
    <row r="29" spans="3:10" ht="12.75">
      <c r="C29" s="2">
        <v>22</v>
      </c>
      <c r="D29" s="1">
        <v>18.88</v>
      </c>
      <c r="E29" s="1">
        <v>296</v>
      </c>
      <c r="H29" s="2">
        <v>129</v>
      </c>
      <c r="J29" s="100">
        <v>0.0008554398148148148</v>
      </c>
    </row>
    <row r="30" spans="3:10" ht="12.75">
      <c r="C30" s="2">
        <v>23</v>
      </c>
      <c r="D30" s="1">
        <v>19</v>
      </c>
      <c r="E30" s="1">
        <v>299</v>
      </c>
      <c r="H30" s="2">
        <v>128</v>
      </c>
      <c r="J30" s="100">
        <v>0.0008587962962962963</v>
      </c>
    </row>
    <row r="31" spans="3:10" ht="12.75">
      <c r="C31" s="2">
        <v>24</v>
      </c>
      <c r="D31" s="1">
        <v>19.4</v>
      </c>
      <c r="E31" s="1">
        <v>302</v>
      </c>
      <c r="H31" s="2">
        <v>127</v>
      </c>
      <c r="I31" s="1">
        <v>7.6</v>
      </c>
      <c r="J31" s="100">
        <v>0.0008621527777777778</v>
      </c>
    </row>
    <row r="32" spans="3:10" ht="12.75">
      <c r="C32" s="2">
        <v>25</v>
      </c>
      <c r="D32" s="1">
        <v>20.44</v>
      </c>
      <c r="E32" s="1">
        <v>305</v>
      </c>
      <c r="H32" s="2">
        <v>126</v>
      </c>
      <c r="J32" s="100">
        <v>0.0008655092592592593</v>
      </c>
    </row>
    <row r="33" spans="3:10" ht="12.75">
      <c r="C33" s="2">
        <v>26</v>
      </c>
      <c r="D33" s="1">
        <v>20.96</v>
      </c>
      <c r="E33" s="1">
        <v>308</v>
      </c>
      <c r="H33" s="2">
        <v>125</v>
      </c>
      <c r="J33" s="100">
        <v>0.0008689814814814815</v>
      </c>
    </row>
    <row r="34" spans="3:10" ht="12.75">
      <c r="C34" s="2">
        <v>27</v>
      </c>
      <c r="D34" s="1">
        <v>21.48</v>
      </c>
      <c r="E34" s="1">
        <v>311</v>
      </c>
      <c r="H34" s="2">
        <v>124</v>
      </c>
      <c r="J34" s="100">
        <v>0.0008723379629629629</v>
      </c>
    </row>
    <row r="35" spans="3:10" ht="12.75">
      <c r="C35" s="2">
        <v>28</v>
      </c>
      <c r="D35" s="1">
        <v>22</v>
      </c>
      <c r="E35" s="1">
        <v>314</v>
      </c>
      <c r="H35" s="2">
        <v>123</v>
      </c>
      <c r="I35" s="1">
        <v>7.7</v>
      </c>
      <c r="J35" s="100">
        <v>0.0008758101851851851</v>
      </c>
    </row>
    <row r="36" spans="3:10" ht="12.75">
      <c r="C36" s="2">
        <v>29</v>
      </c>
      <c r="D36" s="1">
        <v>22.52</v>
      </c>
      <c r="E36" s="1">
        <v>317</v>
      </c>
      <c r="H36" s="2">
        <v>122</v>
      </c>
      <c r="J36" s="100">
        <v>0.0008792824074074075</v>
      </c>
    </row>
    <row r="37" spans="3:10" ht="12.75">
      <c r="C37" s="2">
        <v>30</v>
      </c>
      <c r="D37" s="1">
        <v>23.04</v>
      </c>
      <c r="E37" s="1">
        <v>320</v>
      </c>
      <c r="H37" s="2">
        <v>121</v>
      </c>
      <c r="J37" s="100">
        <v>0.0008827546296296297</v>
      </c>
    </row>
    <row r="38" spans="3:10" ht="12.75">
      <c r="C38" s="2">
        <v>31</v>
      </c>
      <c r="D38" s="1">
        <v>23.56</v>
      </c>
      <c r="E38" s="1">
        <v>323</v>
      </c>
      <c r="H38" s="2">
        <v>120</v>
      </c>
      <c r="J38" s="100">
        <v>0.0008862268518518519</v>
      </c>
    </row>
    <row r="39" spans="3:10" ht="12.75">
      <c r="C39" s="2">
        <v>32</v>
      </c>
      <c r="D39" s="1">
        <v>24.08</v>
      </c>
      <c r="E39" s="1">
        <v>326</v>
      </c>
      <c r="H39" s="2">
        <v>119</v>
      </c>
      <c r="I39" s="1">
        <v>7.8</v>
      </c>
      <c r="J39" s="100">
        <v>0.000889699074074074</v>
      </c>
    </row>
    <row r="40" spans="3:10" ht="12.75">
      <c r="C40" s="2">
        <v>33</v>
      </c>
      <c r="D40" s="1">
        <v>24.6</v>
      </c>
      <c r="E40" s="1">
        <v>329</v>
      </c>
      <c r="H40" s="2">
        <v>118</v>
      </c>
      <c r="J40" s="100">
        <v>0.0008931712962962963</v>
      </c>
    </row>
    <row r="41" spans="3:10" ht="12.75">
      <c r="C41" s="2">
        <v>34</v>
      </c>
      <c r="D41" s="1">
        <v>25.12</v>
      </c>
      <c r="E41" s="1">
        <v>332</v>
      </c>
      <c r="H41" s="2">
        <v>117</v>
      </c>
      <c r="J41" s="100">
        <v>0.0008967592592592591</v>
      </c>
    </row>
    <row r="42" spans="3:10" ht="12.75">
      <c r="C42" s="2">
        <v>35</v>
      </c>
      <c r="D42" s="1">
        <v>25.62</v>
      </c>
      <c r="E42" s="1">
        <v>335</v>
      </c>
      <c r="H42" s="2">
        <v>116</v>
      </c>
      <c r="J42" s="100">
        <v>0.0009002314814814815</v>
      </c>
    </row>
    <row r="43" spans="3:10" ht="12.75">
      <c r="C43" s="2">
        <v>36</v>
      </c>
      <c r="D43" s="1">
        <v>26.14</v>
      </c>
      <c r="E43" s="1">
        <v>338</v>
      </c>
      <c r="H43" s="2">
        <v>115</v>
      </c>
      <c r="I43" s="1">
        <v>7.9</v>
      </c>
      <c r="J43" s="100">
        <v>0.0009038194444444444</v>
      </c>
    </row>
    <row r="44" spans="3:10" ht="12.75">
      <c r="C44" s="2">
        <v>37</v>
      </c>
      <c r="D44" s="1">
        <v>26.66</v>
      </c>
      <c r="E44" s="1">
        <v>341</v>
      </c>
      <c r="H44" s="2">
        <v>114</v>
      </c>
      <c r="J44" s="100">
        <v>0.0009074074074074074</v>
      </c>
    </row>
    <row r="45" spans="3:10" ht="12.75">
      <c r="C45" s="2">
        <v>38</v>
      </c>
      <c r="D45" s="1">
        <v>27.18</v>
      </c>
      <c r="E45" s="1">
        <v>344</v>
      </c>
      <c r="H45" s="2">
        <v>113</v>
      </c>
      <c r="J45" s="100">
        <v>0.0009109953703703705</v>
      </c>
    </row>
    <row r="46" spans="3:10" ht="12.75">
      <c r="C46" s="2">
        <v>39</v>
      </c>
      <c r="D46" s="1">
        <v>27.68</v>
      </c>
      <c r="E46" s="1">
        <v>347</v>
      </c>
      <c r="H46" s="2">
        <v>112</v>
      </c>
      <c r="J46" s="100">
        <v>0.0009145833333333333</v>
      </c>
    </row>
    <row r="47" spans="3:10" ht="12.75">
      <c r="C47" s="2">
        <v>40</v>
      </c>
      <c r="D47" s="1">
        <v>28.2</v>
      </c>
      <c r="E47" s="1">
        <v>350</v>
      </c>
      <c r="H47" s="2">
        <v>111</v>
      </c>
      <c r="I47" s="1">
        <v>8</v>
      </c>
      <c r="J47" s="100">
        <v>0.0009181712962962963</v>
      </c>
    </row>
    <row r="48" spans="3:10" ht="12.75">
      <c r="C48" s="2">
        <v>41</v>
      </c>
      <c r="D48" s="1">
        <v>28.72</v>
      </c>
      <c r="E48" s="1">
        <v>353</v>
      </c>
      <c r="H48" s="2">
        <v>110</v>
      </c>
      <c r="J48" s="100">
        <v>0.0009217592592592592</v>
      </c>
    </row>
    <row r="49" spans="3:10" ht="12.75">
      <c r="C49" s="2">
        <v>42</v>
      </c>
      <c r="D49" s="1">
        <v>29.22</v>
      </c>
      <c r="E49" s="1">
        <v>356</v>
      </c>
      <c r="H49" s="2">
        <v>109</v>
      </c>
      <c r="J49" s="100">
        <v>0.000925462962962963</v>
      </c>
    </row>
    <row r="50" spans="3:10" ht="12.75">
      <c r="C50" s="2">
        <v>43</v>
      </c>
      <c r="D50" s="1">
        <v>29.74</v>
      </c>
      <c r="E50" s="1">
        <v>359</v>
      </c>
      <c r="H50" s="2">
        <v>108</v>
      </c>
      <c r="J50" s="100">
        <v>0.0009291666666666667</v>
      </c>
    </row>
    <row r="51" spans="3:10" ht="12.75">
      <c r="C51" s="2">
        <v>44</v>
      </c>
      <c r="D51" s="1">
        <v>30.26</v>
      </c>
      <c r="E51" s="1">
        <v>362</v>
      </c>
      <c r="H51" s="2">
        <v>107</v>
      </c>
      <c r="I51" s="1">
        <v>8.1</v>
      </c>
      <c r="J51" s="100">
        <v>0.0009327546296296296</v>
      </c>
    </row>
    <row r="52" spans="3:10" ht="12.75">
      <c r="C52" s="2">
        <v>45</v>
      </c>
      <c r="D52" s="1">
        <v>30.76</v>
      </c>
      <c r="E52" s="1">
        <v>365</v>
      </c>
      <c r="H52" s="2">
        <v>106</v>
      </c>
      <c r="J52" s="100">
        <v>0.0009364583333333334</v>
      </c>
    </row>
    <row r="53" spans="3:10" ht="12.75">
      <c r="C53" s="2">
        <v>46</v>
      </c>
      <c r="D53" s="1">
        <v>31.28</v>
      </c>
      <c r="E53" s="1">
        <v>368</v>
      </c>
      <c r="H53" s="2">
        <v>105</v>
      </c>
      <c r="J53" s="100">
        <v>0.000940162037037037</v>
      </c>
    </row>
    <row r="54" spans="3:10" ht="12.75">
      <c r="C54" s="2">
        <v>47</v>
      </c>
      <c r="D54" s="1">
        <v>31.78</v>
      </c>
      <c r="E54" s="1">
        <v>371</v>
      </c>
      <c r="H54" s="2">
        <v>104</v>
      </c>
      <c r="J54" s="100">
        <v>0.0009439814814814814</v>
      </c>
    </row>
    <row r="55" spans="3:10" ht="12.75">
      <c r="C55" s="2">
        <v>48</v>
      </c>
      <c r="D55" s="1">
        <v>32.3</v>
      </c>
      <c r="E55" s="1">
        <v>374</v>
      </c>
      <c r="H55" s="2">
        <v>103</v>
      </c>
      <c r="I55" s="1">
        <v>8.2</v>
      </c>
      <c r="J55" s="100">
        <v>0.0009476851851851852</v>
      </c>
    </row>
    <row r="56" spans="3:10" ht="12.75">
      <c r="C56" s="2">
        <v>49</v>
      </c>
      <c r="D56" s="1">
        <v>32.8</v>
      </c>
      <c r="E56" s="1">
        <v>377</v>
      </c>
      <c r="H56" s="2">
        <v>102</v>
      </c>
      <c r="J56" s="100">
        <v>0.0009515046296296297</v>
      </c>
    </row>
    <row r="57" spans="3:10" ht="12.75">
      <c r="C57" s="2">
        <v>50</v>
      </c>
      <c r="D57" s="1">
        <v>33.3</v>
      </c>
      <c r="E57" s="1">
        <v>380</v>
      </c>
      <c r="H57" s="2">
        <v>101</v>
      </c>
      <c r="J57" s="100">
        <v>0.0009552083333333332</v>
      </c>
    </row>
    <row r="58" spans="3:10" ht="12.75">
      <c r="C58" s="2">
        <v>51</v>
      </c>
      <c r="D58" s="1">
        <v>33.82</v>
      </c>
      <c r="E58" s="1">
        <v>383</v>
      </c>
      <c r="H58" s="2">
        <v>100</v>
      </c>
      <c r="J58" s="100">
        <v>0.0009590277777777778</v>
      </c>
    </row>
    <row r="59" spans="3:10" ht="12.75">
      <c r="C59" s="2">
        <v>52</v>
      </c>
      <c r="D59" s="1">
        <v>34.32</v>
      </c>
      <c r="E59" s="1">
        <v>386</v>
      </c>
      <c r="H59" s="2">
        <v>99</v>
      </c>
      <c r="I59" s="1">
        <v>8.3</v>
      </c>
      <c r="J59" s="100">
        <v>0.0009628472222222223</v>
      </c>
    </row>
    <row r="60" spans="3:10" ht="12.75">
      <c r="C60" s="2">
        <v>53</v>
      </c>
      <c r="D60" s="1">
        <v>34.84</v>
      </c>
      <c r="E60" s="1">
        <v>389</v>
      </c>
      <c r="H60" s="2">
        <v>98</v>
      </c>
      <c r="J60" s="100">
        <v>0.0009666666666666666</v>
      </c>
    </row>
    <row r="61" spans="3:10" ht="12.75">
      <c r="C61" s="2">
        <v>54</v>
      </c>
      <c r="D61" s="1">
        <v>35.34</v>
      </c>
      <c r="E61" s="1">
        <v>392</v>
      </c>
      <c r="H61" s="2">
        <v>97</v>
      </c>
      <c r="J61" s="100">
        <v>0.0009706018518518518</v>
      </c>
    </row>
    <row r="62" spans="3:10" ht="12.75">
      <c r="C62" s="2">
        <v>55</v>
      </c>
      <c r="D62" s="1">
        <v>35.84</v>
      </c>
      <c r="E62" s="1">
        <v>395</v>
      </c>
      <c r="H62" s="2">
        <v>96</v>
      </c>
      <c r="I62" s="1">
        <v>8.4</v>
      </c>
      <c r="J62" s="100">
        <v>0.0009744212962962963</v>
      </c>
    </row>
    <row r="63" spans="3:10" ht="12.75">
      <c r="C63" s="2">
        <v>56</v>
      </c>
      <c r="D63" s="1">
        <v>36.34</v>
      </c>
      <c r="E63" s="1">
        <v>398</v>
      </c>
      <c r="H63" s="2">
        <v>95</v>
      </c>
      <c r="J63" s="100">
        <v>0.0009783564814814815</v>
      </c>
    </row>
    <row r="64" spans="3:10" ht="12.75">
      <c r="C64" s="2">
        <v>57</v>
      </c>
      <c r="D64" s="1">
        <v>36.86</v>
      </c>
      <c r="E64" s="1">
        <v>401</v>
      </c>
      <c r="H64" s="2">
        <v>94</v>
      </c>
      <c r="J64" s="100">
        <v>0.0009822916666666667</v>
      </c>
    </row>
    <row r="65" spans="3:10" ht="12.75">
      <c r="C65" s="2">
        <v>58</v>
      </c>
      <c r="D65" s="1">
        <v>37.36</v>
      </c>
      <c r="E65" s="1">
        <v>404</v>
      </c>
      <c r="H65" s="2">
        <v>93</v>
      </c>
      <c r="J65" s="100">
        <v>0.000986226851851852</v>
      </c>
    </row>
    <row r="66" spans="3:10" ht="12.75">
      <c r="C66" s="2">
        <v>59</v>
      </c>
      <c r="D66" s="1">
        <v>37.86</v>
      </c>
      <c r="E66" s="1">
        <v>407</v>
      </c>
      <c r="H66" s="2">
        <v>92</v>
      </c>
      <c r="I66" s="1">
        <v>8.5</v>
      </c>
      <c r="J66" s="100">
        <v>0.000990162037037037</v>
      </c>
    </row>
    <row r="67" spans="3:10" ht="12.75">
      <c r="C67" s="2">
        <v>60</v>
      </c>
      <c r="D67" s="1">
        <v>38.36</v>
      </c>
      <c r="E67" s="1">
        <v>410</v>
      </c>
      <c r="H67" s="2">
        <v>91</v>
      </c>
      <c r="J67" s="100">
        <v>0.000994212962962963</v>
      </c>
    </row>
    <row r="68" spans="3:10" ht="12.75">
      <c r="C68" s="2">
        <v>61</v>
      </c>
      <c r="D68" s="1">
        <v>38.86</v>
      </c>
      <c r="E68" s="1">
        <v>413</v>
      </c>
      <c r="H68" s="2">
        <v>90</v>
      </c>
      <c r="J68" s="100">
        <v>0.000998263888888889</v>
      </c>
    </row>
    <row r="69" spans="3:10" ht="12.75">
      <c r="C69" s="2">
        <v>62</v>
      </c>
      <c r="D69" s="1">
        <v>39.38</v>
      </c>
      <c r="E69" s="1">
        <v>416</v>
      </c>
      <c r="H69" s="2">
        <v>89</v>
      </c>
      <c r="J69" s="100">
        <v>0.001002199074074074</v>
      </c>
    </row>
    <row r="70" spans="3:10" ht="12.75">
      <c r="C70" s="2">
        <v>63</v>
      </c>
      <c r="D70" s="1">
        <v>39.88</v>
      </c>
      <c r="E70" s="1">
        <v>419</v>
      </c>
      <c r="H70" s="2">
        <v>88</v>
      </c>
      <c r="I70" s="1">
        <v>8.6</v>
      </c>
      <c r="J70" s="100">
        <v>0.00100625</v>
      </c>
    </row>
    <row r="71" spans="3:10" ht="12.75">
      <c r="C71" s="2">
        <v>64</v>
      </c>
      <c r="D71" s="1">
        <v>40.38</v>
      </c>
      <c r="E71" s="1">
        <v>422</v>
      </c>
      <c r="H71" s="2">
        <v>87</v>
      </c>
      <c r="J71" s="100">
        <v>0.0010104166666666666</v>
      </c>
    </row>
    <row r="72" spans="3:10" ht="12.75">
      <c r="C72" s="2">
        <v>65</v>
      </c>
      <c r="D72" s="1">
        <v>40.88</v>
      </c>
      <c r="E72" s="1">
        <v>425</v>
      </c>
      <c r="H72" s="2">
        <v>86</v>
      </c>
      <c r="J72" s="100">
        <v>0.0010144675925925926</v>
      </c>
    </row>
    <row r="73" spans="3:10" ht="12.75">
      <c r="C73" s="2">
        <v>66</v>
      </c>
      <c r="D73" s="1">
        <v>41.38</v>
      </c>
      <c r="E73" s="1">
        <v>428</v>
      </c>
      <c r="H73" s="2">
        <v>85</v>
      </c>
      <c r="I73" s="1">
        <v>8.7</v>
      </c>
      <c r="J73" s="100">
        <v>0.0010186342592592593</v>
      </c>
    </row>
    <row r="74" spans="3:10" ht="12.75">
      <c r="C74" s="2">
        <v>67</v>
      </c>
      <c r="D74" s="1">
        <v>41.88</v>
      </c>
      <c r="E74" s="1">
        <v>431</v>
      </c>
      <c r="H74" s="2">
        <v>84</v>
      </c>
      <c r="J74" s="100">
        <v>0.001022800925925926</v>
      </c>
    </row>
    <row r="75" spans="3:10" ht="12.75">
      <c r="C75" s="2">
        <v>68</v>
      </c>
      <c r="D75" s="1">
        <v>42.38</v>
      </c>
      <c r="E75" s="1">
        <v>434</v>
      </c>
      <c r="H75" s="2">
        <v>83</v>
      </c>
      <c r="J75" s="100">
        <v>0.0010269675925925926</v>
      </c>
    </row>
    <row r="76" spans="3:10" ht="12.75">
      <c r="C76" s="2">
        <v>69</v>
      </c>
      <c r="D76" s="1">
        <v>42.88</v>
      </c>
      <c r="E76" s="1">
        <v>437</v>
      </c>
      <c r="H76" s="2">
        <v>82</v>
      </c>
      <c r="I76" s="1">
        <v>8.8</v>
      </c>
      <c r="J76" s="100">
        <v>0.0010311342592592592</v>
      </c>
    </row>
    <row r="77" spans="3:10" ht="12.75">
      <c r="C77" s="2">
        <v>70</v>
      </c>
      <c r="D77" s="1">
        <v>43.38</v>
      </c>
      <c r="E77" s="1">
        <v>440</v>
      </c>
      <c r="H77" s="2">
        <v>81</v>
      </c>
      <c r="J77" s="100">
        <v>0.0010354166666666667</v>
      </c>
    </row>
    <row r="78" spans="3:10" ht="12.75">
      <c r="C78" s="2">
        <v>71</v>
      </c>
      <c r="D78" s="1">
        <v>43.88</v>
      </c>
      <c r="E78" s="1">
        <v>443</v>
      </c>
      <c r="H78" s="2">
        <v>80</v>
      </c>
      <c r="J78" s="100">
        <v>0.0010395833333333331</v>
      </c>
    </row>
    <row r="79" spans="3:10" ht="12.75">
      <c r="C79" s="2">
        <v>72</v>
      </c>
      <c r="D79" s="1">
        <v>44.38</v>
      </c>
      <c r="E79" s="1">
        <v>446</v>
      </c>
      <c r="H79" s="2">
        <v>79</v>
      </c>
      <c r="J79" s="100">
        <v>0.0010438657407407406</v>
      </c>
    </row>
    <row r="80" spans="3:10" ht="12.75">
      <c r="C80" s="2">
        <v>73</v>
      </c>
      <c r="D80" s="1">
        <v>44.88</v>
      </c>
      <c r="E80" s="1">
        <v>449</v>
      </c>
      <c r="H80" s="2">
        <v>78</v>
      </c>
      <c r="I80" s="1">
        <v>8.9</v>
      </c>
      <c r="J80" s="100">
        <v>0.001048263888888889</v>
      </c>
    </row>
    <row r="81" spans="3:10" ht="12.75">
      <c r="C81" s="2">
        <v>74</v>
      </c>
      <c r="D81" s="1">
        <v>45.38</v>
      </c>
      <c r="E81" s="1">
        <v>452</v>
      </c>
      <c r="H81" s="2">
        <v>77</v>
      </c>
      <c r="J81" s="100">
        <v>0.0010525462962962964</v>
      </c>
    </row>
    <row r="82" spans="3:10" ht="12.75">
      <c r="C82" s="2">
        <v>75</v>
      </c>
      <c r="D82" s="1">
        <v>45.86</v>
      </c>
      <c r="E82" s="1">
        <v>455</v>
      </c>
      <c r="H82" s="2">
        <v>76</v>
      </c>
      <c r="J82" s="100">
        <v>0.0010569444444444443</v>
      </c>
    </row>
    <row r="83" spans="3:10" ht="12.75">
      <c r="C83" s="2">
        <v>76</v>
      </c>
      <c r="D83" s="1">
        <v>46.36</v>
      </c>
      <c r="E83" s="1">
        <v>458</v>
      </c>
      <c r="H83" s="2">
        <v>75</v>
      </c>
      <c r="I83" s="1">
        <v>9</v>
      </c>
      <c r="J83" s="100">
        <v>0.0010613425925925927</v>
      </c>
    </row>
    <row r="84" spans="3:10" ht="12.75">
      <c r="C84" s="2">
        <v>77</v>
      </c>
      <c r="D84" s="1">
        <v>46.86</v>
      </c>
      <c r="E84" s="1">
        <v>461</v>
      </c>
      <c r="H84" s="2">
        <v>74</v>
      </c>
      <c r="J84" s="100">
        <v>0.0010657407407407406</v>
      </c>
    </row>
    <row r="85" spans="3:10" ht="12.75">
      <c r="C85" s="2">
        <v>78</v>
      </c>
      <c r="D85" s="1">
        <v>47.36</v>
      </c>
      <c r="E85" s="1">
        <v>464</v>
      </c>
      <c r="H85" s="2">
        <v>73</v>
      </c>
      <c r="J85" s="100">
        <v>0.001070138888888889</v>
      </c>
    </row>
    <row r="86" spans="3:10" ht="12.75">
      <c r="C86" s="2">
        <v>79</v>
      </c>
      <c r="D86" s="1">
        <v>47.86</v>
      </c>
      <c r="E86" s="1">
        <v>467</v>
      </c>
      <c r="H86" s="2">
        <v>72</v>
      </c>
      <c r="I86" s="1">
        <v>9.1</v>
      </c>
      <c r="J86" s="100">
        <v>0.0010746527777777777</v>
      </c>
    </row>
    <row r="87" spans="3:10" ht="12.75">
      <c r="C87" s="2">
        <v>80</v>
      </c>
      <c r="D87" s="1">
        <v>48.34</v>
      </c>
      <c r="E87" s="1">
        <v>470</v>
      </c>
      <c r="H87" s="2">
        <v>71</v>
      </c>
      <c r="J87" s="100">
        <v>0.0010791666666666666</v>
      </c>
    </row>
    <row r="88" spans="3:12" ht="12.75">
      <c r="C88" s="2">
        <v>81</v>
      </c>
      <c r="D88" s="1">
        <v>48.84</v>
      </c>
      <c r="E88" s="1">
        <v>474</v>
      </c>
      <c r="H88" s="2">
        <v>70</v>
      </c>
      <c r="J88" s="100">
        <v>0.0010836805555555556</v>
      </c>
      <c r="L88" s="4"/>
    </row>
    <row r="89" spans="3:12" ht="12.75">
      <c r="C89" s="2">
        <v>82</v>
      </c>
      <c r="D89" s="1">
        <v>49.34</v>
      </c>
      <c r="E89" s="1">
        <v>477</v>
      </c>
      <c r="H89" s="2">
        <v>69</v>
      </c>
      <c r="I89" s="1">
        <v>9.2</v>
      </c>
      <c r="J89" s="100">
        <v>0.001088310185185185</v>
      </c>
      <c r="L89" s="4"/>
    </row>
    <row r="90" spans="3:12" ht="12.75">
      <c r="C90" s="2">
        <v>83</v>
      </c>
      <c r="D90" s="1">
        <v>49.82</v>
      </c>
      <c r="E90" s="1">
        <v>480</v>
      </c>
      <c r="H90" s="2">
        <v>68</v>
      </c>
      <c r="J90" s="100">
        <v>0.0010929398148148148</v>
      </c>
      <c r="L90" s="4"/>
    </row>
    <row r="91" spans="3:12" ht="12.75">
      <c r="C91" s="2">
        <v>84</v>
      </c>
      <c r="D91" s="1">
        <v>50.32</v>
      </c>
      <c r="E91" s="1">
        <v>483</v>
      </c>
      <c r="H91" s="2">
        <v>67</v>
      </c>
      <c r="J91" s="100">
        <v>0.0010975694444444444</v>
      </c>
      <c r="L91" s="4"/>
    </row>
    <row r="92" spans="3:12" ht="12.75">
      <c r="C92" s="2">
        <v>85</v>
      </c>
      <c r="D92" s="1">
        <v>50.82</v>
      </c>
      <c r="E92" s="1">
        <v>486</v>
      </c>
      <c r="H92" s="2">
        <v>66</v>
      </c>
      <c r="I92" s="1">
        <v>9.3</v>
      </c>
      <c r="J92" s="100">
        <v>0.001102199074074074</v>
      </c>
      <c r="L92" s="4"/>
    </row>
    <row r="93" spans="3:10" ht="12.75">
      <c r="C93" s="2">
        <v>86</v>
      </c>
      <c r="D93" s="1">
        <v>51.3</v>
      </c>
      <c r="E93" s="1">
        <v>489</v>
      </c>
      <c r="H93" s="2">
        <v>65</v>
      </c>
      <c r="J93" s="100">
        <v>0.0011069444444444445</v>
      </c>
    </row>
    <row r="94" spans="3:10" ht="12.75">
      <c r="C94" s="2">
        <v>87</v>
      </c>
      <c r="D94" s="1">
        <v>51.8</v>
      </c>
      <c r="E94" s="1">
        <v>492</v>
      </c>
      <c r="H94" s="2">
        <v>64</v>
      </c>
      <c r="J94" s="100">
        <v>0.0011116898148148147</v>
      </c>
    </row>
    <row r="95" spans="3:10" ht="12.75">
      <c r="C95" s="2">
        <v>88</v>
      </c>
      <c r="D95" s="1">
        <v>52.28</v>
      </c>
      <c r="E95" s="1">
        <v>495</v>
      </c>
      <c r="H95" s="2">
        <v>63</v>
      </c>
      <c r="I95" s="1">
        <v>9.4</v>
      </c>
      <c r="J95" s="100">
        <v>0.0011164351851851854</v>
      </c>
    </row>
    <row r="96" spans="3:10" ht="12.75">
      <c r="C96" s="2">
        <v>89</v>
      </c>
      <c r="D96" s="1">
        <v>52.78</v>
      </c>
      <c r="E96" s="1">
        <v>497</v>
      </c>
      <c r="H96" s="2">
        <v>62</v>
      </c>
      <c r="J96" s="100">
        <v>0.0011212962962962962</v>
      </c>
    </row>
    <row r="97" spans="3:10" ht="12.75">
      <c r="C97" s="2">
        <v>90</v>
      </c>
      <c r="D97" s="1">
        <v>53.26</v>
      </c>
      <c r="E97" s="1">
        <v>500</v>
      </c>
      <c r="H97" s="2">
        <v>61</v>
      </c>
      <c r="J97" s="100">
        <v>0.0011261574074074073</v>
      </c>
    </row>
    <row r="98" spans="3:10" ht="12.75">
      <c r="C98" s="2">
        <v>91</v>
      </c>
      <c r="D98" s="1">
        <v>53.76</v>
      </c>
      <c r="E98" s="1">
        <v>502</v>
      </c>
      <c r="H98" s="2">
        <v>60</v>
      </c>
      <c r="I98" s="1">
        <v>9.5</v>
      </c>
      <c r="J98" s="100">
        <v>0.0011310185185185186</v>
      </c>
    </row>
    <row r="99" spans="3:10" ht="12.75">
      <c r="C99" s="2">
        <v>92</v>
      </c>
      <c r="D99" s="1">
        <v>54.24</v>
      </c>
      <c r="E99" s="1">
        <v>505</v>
      </c>
      <c r="H99" s="2">
        <v>59</v>
      </c>
      <c r="J99" s="100">
        <v>0.0011359953703703703</v>
      </c>
    </row>
    <row r="100" spans="3:10" ht="12.75">
      <c r="C100" s="2">
        <v>93</v>
      </c>
      <c r="D100" s="1">
        <v>54.74</v>
      </c>
      <c r="E100" s="1">
        <v>507</v>
      </c>
      <c r="H100" s="2">
        <v>58</v>
      </c>
      <c r="J100" s="100">
        <v>0.0011409722222222223</v>
      </c>
    </row>
    <row r="101" spans="3:10" ht="12.75">
      <c r="C101" s="2">
        <v>94</v>
      </c>
      <c r="D101" s="1">
        <v>55.22</v>
      </c>
      <c r="E101" s="1">
        <v>510</v>
      </c>
      <c r="H101" s="2">
        <v>57</v>
      </c>
      <c r="I101" s="1">
        <v>9.6</v>
      </c>
      <c r="J101" s="100">
        <v>0.0011460648148148148</v>
      </c>
    </row>
    <row r="102" spans="3:10" ht="12.75">
      <c r="C102" s="2">
        <v>95</v>
      </c>
      <c r="D102" s="1">
        <v>55.72</v>
      </c>
      <c r="E102" s="1">
        <v>512</v>
      </c>
      <c r="H102" s="2">
        <v>56</v>
      </c>
      <c r="J102" s="100">
        <v>0.0011511574074074074</v>
      </c>
    </row>
    <row r="103" spans="3:10" ht="12.75">
      <c r="C103" s="2">
        <v>96</v>
      </c>
      <c r="D103" s="1">
        <v>56.2</v>
      </c>
      <c r="E103" s="1">
        <v>515</v>
      </c>
      <c r="H103" s="2">
        <v>55</v>
      </c>
      <c r="J103" s="100">
        <v>0.00115625</v>
      </c>
    </row>
    <row r="104" spans="3:10" ht="12.75">
      <c r="C104" s="2">
        <v>97</v>
      </c>
      <c r="D104" s="1">
        <v>56.68</v>
      </c>
      <c r="E104" s="1">
        <v>517</v>
      </c>
      <c r="H104" s="2">
        <v>54</v>
      </c>
      <c r="I104" s="1">
        <v>9.7</v>
      </c>
      <c r="J104" s="100">
        <v>0.0011614583333333331</v>
      </c>
    </row>
    <row r="105" spans="3:10" ht="12.75">
      <c r="C105" s="2">
        <v>98</v>
      </c>
      <c r="D105" s="1">
        <v>57.18</v>
      </c>
      <c r="E105" s="1">
        <v>520</v>
      </c>
      <c r="H105" s="2">
        <v>53</v>
      </c>
      <c r="J105" s="100">
        <v>0.0011666666666666668</v>
      </c>
    </row>
    <row r="106" spans="3:10" ht="12.75">
      <c r="C106" s="2">
        <v>99</v>
      </c>
      <c r="D106" s="1">
        <v>57.66</v>
      </c>
      <c r="E106" s="1">
        <v>522</v>
      </c>
      <c r="H106" s="2">
        <v>52</v>
      </c>
      <c r="J106" s="100">
        <v>0.001171875</v>
      </c>
    </row>
    <row r="107" spans="3:10" ht="12.75">
      <c r="C107" s="2">
        <v>100</v>
      </c>
      <c r="D107" s="1">
        <v>58.14</v>
      </c>
      <c r="E107" s="1">
        <v>525</v>
      </c>
      <c r="H107" s="2">
        <v>51</v>
      </c>
      <c r="I107" s="1">
        <v>9.8</v>
      </c>
      <c r="J107" s="100">
        <v>0.0011771990740740742</v>
      </c>
    </row>
    <row r="108" spans="3:10" ht="12.75">
      <c r="C108" s="2">
        <v>101</v>
      </c>
      <c r="D108" s="1">
        <v>58.64</v>
      </c>
      <c r="E108" s="1">
        <v>528</v>
      </c>
      <c r="H108" s="2">
        <v>50</v>
      </c>
      <c r="J108" s="100">
        <v>0.0011825231481481483</v>
      </c>
    </row>
    <row r="109" spans="3:10" ht="12.75">
      <c r="C109" s="2">
        <v>102</v>
      </c>
      <c r="D109" s="1">
        <v>59.12</v>
      </c>
      <c r="E109" s="1">
        <v>530</v>
      </c>
      <c r="H109" s="2">
        <v>49</v>
      </c>
      <c r="I109" s="1">
        <v>9.9</v>
      </c>
      <c r="J109" s="100">
        <v>0.001187962962962963</v>
      </c>
    </row>
    <row r="110" spans="3:10" ht="12.75">
      <c r="C110" s="2">
        <v>103</v>
      </c>
      <c r="D110" s="1">
        <v>59.6</v>
      </c>
      <c r="E110" s="1">
        <v>533</v>
      </c>
      <c r="H110" s="2">
        <v>48</v>
      </c>
      <c r="J110" s="100">
        <v>0.0011935185185185185</v>
      </c>
    </row>
    <row r="111" spans="3:10" ht="12.75">
      <c r="C111" s="2">
        <v>104</v>
      </c>
      <c r="D111" s="1">
        <v>60.08</v>
      </c>
      <c r="E111" s="1">
        <v>536</v>
      </c>
      <c r="H111" s="2">
        <v>47</v>
      </c>
      <c r="J111" s="100">
        <v>0.001199074074074074</v>
      </c>
    </row>
    <row r="112" spans="3:10" ht="12.75">
      <c r="C112" s="2">
        <v>105</v>
      </c>
      <c r="D112" s="1">
        <v>60.58</v>
      </c>
      <c r="E112" s="1">
        <v>538</v>
      </c>
      <c r="H112" s="2">
        <v>46</v>
      </c>
      <c r="I112" s="1">
        <v>10</v>
      </c>
      <c r="J112" s="100">
        <v>0.0012046296296296295</v>
      </c>
    </row>
    <row r="113" spans="3:10" ht="12.75">
      <c r="C113" s="2">
        <v>106</v>
      </c>
      <c r="D113" s="1">
        <v>61.06</v>
      </c>
      <c r="E113" s="1">
        <v>540</v>
      </c>
      <c r="H113" s="2">
        <v>45</v>
      </c>
      <c r="J113" s="100">
        <v>0.001210300925925926</v>
      </c>
    </row>
    <row r="114" spans="3:10" ht="12.75">
      <c r="C114" s="2">
        <v>107</v>
      </c>
      <c r="D114" s="1">
        <v>61.54</v>
      </c>
      <c r="E114" s="1">
        <v>542</v>
      </c>
      <c r="H114" s="2">
        <v>44</v>
      </c>
      <c r="J114" s="100">
        <v>0.0012159722222222222</v>
      </c>
    </row>
    <row r="115" spans="3:10" ht="12.75">
      <c r="C115" s="2">
        <v>108</v>
      </c>
      <c r="D115" s="1">
        <v>62.02</v>
      </c>
      <c r="E115" s="1">
        <v>544</v>
      </c>
      <c r="H115" s="2">
        <v>43</v>
      </c>
      <c r="I115" s="1">
        <v>10.1</v>
      </c>
      <c r="J115" s="100">
        <v>0.0012217592592592595</v>
      </c>
    </row>
    <row r="116" spans="3:10" ht="12.75">
      <c r="C116" s="2">
        <v>109</v>
      </c>
      <c r="D116" s="1">
        <v>62.5</v>
      </c>
      <c r="E116" s="1">
        <v>547</v>
      </c>
      <c r="H116" s="2">
        <v>42</v>
      </c>
      <c r="J116" s="100">
        <v>0.001227662037037037</v>
      </c>
    </row>
    <row r="117" spans="3:10" ht="12.75">
      <c r="C117" s="2">
        <v>110</v>
      </c>
      <c r="D117" s="1">
        <v>62.98</v>
      </c>
      <c r="E117" s="1">
        <v>550</v>
      </c>
      <c r="H117" s="2">
        <v>41</v>
      </c>
      <c r="I117" s="1">
        <v>10.2</v>
      </c>
      <c r="J117" s="100">
        <v>0.0012335648148148147</v>
      </c>
    </row>
    <row r="118" spans="3:10" ht="12.75">
      <c r="C118" s="2">
        <v>111</v>
      </c>
      <c r="D118" s="1">
        <v>63.46</v>
      </c>
      <c r="E118" s="1">
        <v>554</v>
      </c>
      <c r="H118" s="2">
        <v>40</v>
      </c>
      <c r="J118" s="100">
        <v>0.0012395833333333334</v>
      </c>
    </row>
    <row r="119" spans="3:10" ht="12.75">
      <c r="C119" s="2">
        <v>112</v>
      </c>
      <c r="D119" s="1">
        <v>63.94</v>
      </c>
      <c r="E119" s="1">
        <v>557</v>
      </c>
      <c r="H119" s="2">
        <v>39</v>
      </c>
      <c r="I119" s="1">
        <v>10.3</v>
      </c>
      <c r="J119" s="100">
        <v>0.001245601851851852</v>
      </c>
    </row>
    <row r="120" spans="3:10" ht="12.75">
      <c r="C120" s="2">
        <v>113</v>
      </c>
      <c r="D120" s="1">
        <v>64.42</v>
      </c>
      <c r="E120" s="1">
        <v>559</v>
      </c>
      <c r="H120" s="2">
        <v>38</v>
      </c>
      <c r="J120" s="100">
        <v>0.0012517361111111112</v>
      </c>
    </row>
    <row r="121" spans="3:10" ht="12.75">
      <c r="C121" s="2">
        <v>114</v>
      </c>
      <c r="D121" s="1">
        <v>64.9</v>
      </c>
      <c r="E121" s="1">
        <v>561</v>
      </c>
      <c r="H121" s="2">
        <v>37</v>
      </c>
      <c r="J121" s="100">
        <v>0.0012579861111111112</v>
      </c>
    </row>
    <row r="122" spans="3:10" ht="12.75">
      <c r="C122" s="2">
        <v>115</v>
      </c>
      <c r="D122" s="1">
        <v>65.38</v>
      </c>
      <c r="E122" s="1">
        <v>564</v>
      </c>
      <c r="H122" s="2">
        <v>36</v>
      </c>
      <c r="I122" s="1">
        <v>10.4</v>
      </c>
      <c r="J122" s="100">
        <v>0.0012643518518518518</v>
      </c>
    </row>
    <row r="123" spans="3:10" ht="12.75">
      <c r="C123" s="2">
        <v>116</v>
      </c>
      <c r="D123" s="1">
        <v>65.86</v>
      </c>
      <c r="E123" s="1">
        <v>566</v>
      </c>
      <c r="H123" s="2">
        <v>35</v>
      </c>
      <c r="J123" s="100">
        <v>0.0012707175925925926</v>
      </c>
    </row>
    <row r="124" spans="3:10" ht="12.75">
      <c r="C124" s="2">
        <v>117</v>
      </c>
      <c r="D124" s="1">
        <v>66.34</v>
      </c>
      <c r="E124" s="1">
        <v>568</v>
      </c>
      <c r="H124" s="2">
        <v>34</v>
      </c>
      <c r="I124" s="1">
        <v>10.5</v>
      </c>
      <c r="J124" s="100">
        <v>0.0012771990740740743</v>
      </c>
    </row>
    <row r="125" spans="3:10" ht="12.75">
      <c r="C125" s="2">
        <v>118</v>
      </c>
      <c r="D125" s="1">
        <v>66.82</v>
      </c>
      <c r="E125" s="1">
        <v>571</v>
      </c>
      <c r="H125" s="2">
        <v>33</v>
      </c>
      <c r="J125" s="100">
        <v>0.0012837962962962963</v>
      </c>
    </row>
    <row r="126" spans="3:10" ht="12.75">
      <c r="C126" s="2">
        <v>119</v>
      </c>
      <c r="D126" s="1">
        <v>67.3</v>
      </c>
      <c r="E126" s="1">
        <v>573</v>
      </c>
      <c r="H126" s="2">
        <v>32</v>
      </c>
      <c r="I126" s="1">
        <v>10.6</v>
      </c>
      <c r="J126" s="100">
        <v>0.0012905092592592593</v>
      </c>
    </row>
    <row r="127" spans="3:10" ht="12.75">
      <c r="C127" s="2">
        <v>120</v>
      </c>
      <c r="D127" s="1">
        <v>67.78</v>
      </c>
      <c r="E127" s="1">
        <v>575</v>
      </c>
      <c r="H127" s="2">
        <v>31</v>
      </c>
      <c r="J127" s="100">
        <v>0.001297337962962963</v>
      </c>
    </row>
    <row r="128" spans="3:10" ht="12.75">
      <c r="C128" s="2">
        <v>121</v>
      </c>
      <c r="D128" s="1">
        <v>68.26</v>
      </c>
      <c r="E128" s="1">
        <v>576</v>
      </c>
      <c r="H128" s="2">
        <v>30</v>
      </c>
      <c r="I128" s="1">
        <v>10.7</v>
      </c>
      <c r="J128" s="100">
        <v>0.0013041666666666668</v>
      </c>
    </row>
    <row r="129" spans="3:10" ht="12.75">
      <c r="C129" s="2">
        <v>122</v>
      </c>
      <c r="D129" s="1">
        <v>68.74</v>
      </c>
      <c r="E129" s="1">
        <v>578</v>
      </c>
      <c r="H129" s="2">
        <v>29</v>
      </c>
      <c r="J129" s="100">
        <v>0.0013112268518518518</v>
      </c>
    </row>
    <row r="130" spans="3:10" ht="12.75">
      <c r="C130" s="2">
        <v>123</v>
      </c>
      <c r="D130" s="1">
        <v>69.22</v>
      </c>
      <c r="E130" s="1">
        <v>579</v>
      </c>
      <c r="H130" s="2">
        <v>28</v>
      </c>
      <c r="I130" s="1">
        <v>10.8</v>
      </c>
      <c r="J130" s="100">
        <v>0.0013184027777777777</v>
      </c>
    </row>
    <row r="131" spans="3:10" ht="12.75">
      <c r="C131" s="2">
        <v>124</v>
      </c>
      <c r="D131" s="1">
        <v>69.68</v>
      </c>
      <c r="E131" s="1">
        <v>581</v>
      </c>
      <c r="H131" s="2">
        <v>27</v>
      </c>
      <c r="J131" s="100">
        <v>0.0013256944444444444</v>
      </c>
    </row>
    <row r="132" spans="3:10" ht="12.75">
      <c r="C132" s="2">
        <v>125</v>
      </c>
      <c r="D132" s="1">
        <v>70.16</v>
      </c>
      <c r="E132" s="1">
        <v>582</v>
      </c>
      <c r="H132" s="2">
        <v>26</v>
      </c>
      <c r="I132" s="1">
        <v>10.9</v>
      </c>
      <c r="J132" s="100">
        <v>0.0013331018518518518</v>
      </c>
    </row>
    <row r="133" spans="3:10" ht="12.75">
      <c r="C133" s="2">
        <v>126</v>
      </c>
      <c r="D133" s="1">
        <v>70.64</v>
      </c>
      <c r="E133" s="1">
        <v>584</v>
      </c>
      <c r="H133" s="2">
        <v>25</v>
      </c>
      <c r="J133" s="100">
        <v>0.0013406249999999998</v>
      </c>
    </row>
    <row r="134" spans="3:10" ht="12.75">
      <c r="C134" s="2">
        <v>127</v>
      </c>
      <c r="D134" s="1">
        <v>71.12</v>
      </c>
      <c r="E134" s="1">
        <v>585</v>
      </c>
      <c r="H134" s="2">
        <v>24</v>
      </c>
      <c r="I134" s="1">
        <v>11</v>
      </c>
      <c r="J134" s="100">
        <v>0.0013562499999999998</v>
      </c>
    </row>
    <row r="135" spans="3:10" ht="12.75">
      <c r="C135" s="2">
        <v>128</v>
      </c>
      <c r="D135" s="1">
        <v>71.6</v>
      </c>
      <c r="E135" s="1">
        <v>587</v>
      </c>
      <c r="H135" s="2">
        <v>23</v>
      </c>
      <c r="J135" s="100">
        <v>0.0013597222222222222</v>
      </c>
    </row>
    <row r="136" spans="3:10" ht="12.75">
      <c r="C136" s="2">
        <v>129</v>
      </c>
      <c r="D136" s="1">
        <v>72.06</v>
      </c>
      <c r="E136" s="1">
        <v>588</v>
      </c>
      <c r="H136" s="2">
        <v>22</v>
      </c>
      <c r="I136" s="1">
        <v>11.1</v>
      </c>
      <c r="J136" s="100">
        <v>0.001364236111111111</v>
      </c>
    </row>
    <row r="137" spans="3:10" ht="12.75">
      <c r="C137" s="2">
        <v>130</v>
      </c>
      <c r="D137" s="1">
        <v>72.54</v>
      </c>
      <c r="E137" s="1">
        <v>590</v>
      </c>
      <c r="H137" s="2">
        <v>21</v>
      </c>
      <c r="J137" s="100">
        <v>0.0013724537037037036</v>
      </c>
    </row>
    <row r="138" spans="3:10" ht="12.75">
      <c r="C138" s="2">
        <v>131</v>
      </c>
      <c r="D138" s="1">
        <v>73.02</v>
      </c>
      <c r="E138" s="1">
        <v>591</v>
      </c>
      <c r="H138" s="2">
        <v>20</v>
      </c>
      <c r="I138" s="1">
        <v>11.2</v>
      </c>
      <c r="J138" s="100">
        <v>0.0013809027777777778</v>
      </c>
    </row>
    <row r="139" spans="3:10" ht="12.75">
      <c r="C139" s="2">
        <v>132</v>
      </c>
      <c r="D139" s="1">
        <v>73.48</v>
      </c>
      <c r="E139" s="1">
        <v>593</v>
      </c>
      <c r="H139" s="2">
        <v>19</v>
      </c>
      <c r="I139" s="1">
        <v>11.3</v>
      </c>
      <c r="J139" s="100">
        <v>0.0013895833333333332</v>
      </c>
    </row>
    <row r="140" spans="3:10" ht="12.75">
      <c r="C140" s="2">
        <v>133</v>
      </c>
      <c r="D140" s="1">
        <v>73.96</v>
      </c>
      <c r="E140" s="1">
        <v>594</v>
      </c>
      <c r="H140" s="2">
        <v>18</v>
      </c>
      <c r="J140" s="100">
        <v>0.0013983796296296296</v>
      </c>
    </row>
    <row r="141" spans="3:10" ht="12.75">
      <c r="C141" s="2">
        <v>134</v>
      </c>
      <c r="D141" s="1">
        <v>74.44</v>
      </c>
      <c r="E141" s="1">
        <v>596</v>
      </c>
      <c r="H141" s="2">
        <v>17</v>
      </c>
      <c r="I141" s="1">
        <v>11.4</v>
      </c>
      <c r="J141" s="100">
        <v>0.0014075231481481482</v>
      </c>
    </row>
    <row r="142" spans="3:10" ht="12.75">
      <c r="C142" s="2">
        <v>135</v>
      </c>
      <c r="D142" s="1">
        <v>74.9</v>
      </c>
      <c r="E142" s="1">
        <v>597</v>
      </c>
      <c r="H142" s="2">
        <v>16</v>
      </c>
      <c r="I142" s="1">
        <v>11.5</v>
      </c>
      <c r="J142" s="100">
        <v>0.001416898148148148</v>
      </c>
    </row>
    <row r="143" spans="3:10" ht="12.75">
      <c r="C143" s="2">
        <v>136</v>
      </c>
      <c r="D143" s="1">
        <v>75.38</v>
      </c>
      <c r="E143" s="1">
        <v>599</v>
      </c>
      <c r="H143" s="2">
        <v>15</v>
      </c>
      <c r="J143" s="100">
        <v>0.0014266203703703704</v>
      </c>
    </row>
    <row r="144" spans="3:10" ht="12.75">
      <c r="C144" s="2">
        <v>137</v>
      </c>
      <c r="D144" s="1">
        <v>75.84</v>
      </c>
      <c r="E144" s="1">
        <v>600</v>
      </c>
      <c r="H144" s="2">
        <v>14</v>
      </c>
      <c r="I144" s="1">
        <v>11.6</v>
      </c>
      <c r="J144" s="100">
        <v>0.001436689814814815</v>
      </c>
    </row>
    <row r="145" spans="3:10" ht="12.75">
      <c r="C145" s="2">
        <v>138</v>
      </c>
      <c r="D145" s="1">
        <v>76.32</v>
      </c>
      <c r="E145" s="1">
        <v>602</v>
      </c>
      <c r="H145" s="2">
        <v>13</v>
      </c>
      <c r="I145" s="1">
        <v>11.7</v>
      </c>
      <c r="J145" s="100">
        <v>0.0014471064814814815</v>
      </c>
    </row>
    <row r="146" spans="3:10" ht="12.75">
      <c r="C146" s="2">
        <v>139</v>
      </c>
      <c r="D146" s="1">
        <v>76.78</v>
      </c>
      <c r="E146" s="1">
        <v>603</v>
      </c>
      <c r="H146" s="2">
        <v>12</v>
      </c>
      <c r="J146" s="100">
        <v>0.0014578703703703704</v>
      </c>
    </row>
    <row r="147" spans="3:10" ht="12.75">
      <c r="C147" s="2">
        <v>140</v>
      </c>
      <c r="D147" s="1">
        <v>77.26</v>
      </c>
      <c r="E147" s="1">
        <v>605</v>
      </c>
      <c r="H147" s="2">
        <v>11</v>
      </c>
      <c r="I147" s="1">
        <v>11.8</v>
      </c>
      <c r="J147" s="100">
        <v>0.0014690972222222221</v>
      </c>
    </row>
    <row r="148" spans="3:10" ht="12.75">
      <c r="C148" s="2">
        <v>141</v>
      </c>
      <c r="D148" s="1">
        <v>77.72</v>
      </c>
      <c r="E148" s="1">
        <v>606</v>
      </c>
      <c r="H148" s="2">
        <v>10</v>
      </c>
      <c r="I148" s="1">
        <v>11.9</v>
      </c>
      <c r="J148" s="100">
        <v>0.0014809027777777778</v>
      </c>
    </row>
    <row r="149" spans="3:10" ht="12.75">
      <c r="C149" s="2">
        <v>142</v>
      </c>
      <c r="D149" s="1">
        <v>78.2</v>
      </c>
      <c r="E149" s="1">
        <v>608</v>
      </c>
      <c r="H149" s="2">
        <v>9</v>
      </c>
      <c r="I149" s="1">
        <v>12</v>
      </c>
      <c r="J149" s="100">
        <v>0.001493287037037037</v>
      </c>
    </row>
    <row r="150" spans="3:10" ht="12.75">
      <c r="C150" s="2">
        <v>143</v>
      </c>
      <c r="D150" s="1">
        <v>78.66</v>
      </c>
      <c r="E150" s="1">
        <v>609</v>
      </c>
      <c r="H150" s="2">
        <v>8</v>
      </c>
      <c r="I150" s="1">
        <v>12.1</v>
      </c>
      <c r="J150" s="100">
        <v>0.00150625</v>
      </c>
    </row>
    <row r="151" spans="3:10" ht="12.75">
      <c r="C151" s="2">
        <v>144</v>
      </c>
      <c r="D151" s="1">
        <v>79.14</v>
      </c>
      <c r="E151" s="1">
        <v>611</v>
      </c>
      <c r="H151" s="2">
        <v>7</v>
      </c>
      <c r="I151" s="1">
        <v>12.2</v>
      </c>
      <c r="J151" s="100">
        <v>0.0015202546296296294</v>
      </c>
    </row>
    <row r="152" spans="3:10" ht="12.75">
      <c r="C152" s="2">
        <v>145</v>
      </c>
      <c r="D152" s="1">
        <v>79.6</v>
      </c>
      <c r="E152" s="1">
        <v>613</v>
      </c>
      <c r="H152" s="2">
        <v>6</v>
      </c>
      <c r="I152" s="1">
        <v>12.3</v>
      </c>
      <c r="J152" s="100">
        <v>0.001535300925925926</v>
      </c>
    </row>
    <row r="153" spans="3:10" ht="12.75">
      <c r="C153" s="2">
        <v>146</v>
      </c>
      <c r="D153" s="1">
        <v>80.06</v>
      </c>
      <c r="E153" s="1">
        <v>614</v>
      </c>
      <c r="H153" s="2">
        <v>5</v>
      </c>
      <c r="I153" s="1">
        <v>12.4</v>
      </c>
      <c r="J153" s="100">
        <v>0.0015516203703703705</v>
      </c>
    </row>
    <row r="154" spans="3:10" ht="12.75">
      <c r="C154" s="2">
        <v>147</v>
      </c>
      <c r="D154" s="1">
        <v>80.54</v>
      </c>
      <c r="E154" s="1">
        <v>616</v>
      </c>
      <c r="H154" s="2">
        <v>4</v>
      </c>
      <c r="I154" s="1">
        <v>12.5</v>
      </c>
      <c r="J154" s="100">
        <v>0.0015695601851851851</v>
      </c>
    </row>
    <row r="155" spans="3:10" ht="12.75">
      <c r="C155" s="2">
        <v>148</v>
      </c>
      <c r="D155" s="1">
        <v>81</v>
      </c>
      <c r="E155" s="1">
        <v>617</v>
      </c>
      <c r="H155" s="2">
        <v>3</v>
      </c>
      <c r="I155" s="1">
        <v>12.6</v>
      </c>
      <c r="J155" s="100">
        <v>0.0015900462962962962</v>
      </c>
    </row>
    <row r="156" spans="3:10" ht="12.75">
      <c r="C156" s="2">
        <v>149</v>
      </c>
      <c r="D156" s="1">
        <v>81.48</v>
      </c>
      <c r="E156" s="1">
        <v>619</v>
      </c>
      <c r="H156" s="2">
        <v>2</v>
      </c>
      <c r="I156" s="1">
        <v>12.7</v>
      </c>
      <c r="J156" s="100">
        <v>0.0016142361111111112</v>
      </c>
    </row>
    <row r="157" spans="3:10" ht="12.75">
      <c r="C157" s="2">
        <v>150</v>
      </c>
      <c r="D157" s="1">
        <v>81.94</v>
      </c>
      <c r="E157" s="1">
        <v>620</v>
      </c>
      <c r="H157" s="2">
        <v>1</v>
      </c>
      <c r="I157" s="1">
        <v>12.9</v>
      </c>
      <c r="J157" s="100">
        <v>0.001645949074074074</v>
      </c>
    </row>
    <row r="158" spans="8:10" ht="12.75">
      <c r="H158" s="1">
        <v>0</v>
      </c>
      <c r="I158" s="1">
        <v>13</v>
      </c>
      <c r="J158" s="4">
        <v>0.00168402777777778</v>
      </c>
    </row>
    <row r="159" spans="8:10" ht="12.75">
      <c r="H159" s="1">
        <v>0</v>
      </c>
      <c r="I159" s="1">
        <v>13.1</v>
      </c>
      <c r="J159" s="4">
        <v>0.00171875</v>
      </c>
    </row>
    <row r="160" spans="8:10" ht="12.75">
      <c r="H160" s="1">
        <v>0</v>
      </c>
      <c r="I160" s="1">
        <v>13.2</v>
      </c>
      <c r="J160" s="4">
        <v>0.00175347222222222</v>
      </c>
    </row>
    <row r="161" spans="8:10" ht="12.75">
      <c r="H161" s="1">
        <v>0</v>
      </c>
      <c r="I161" s="1">
        <v>13.3</v>
      </c>
      <c r="J161" s="4">
        <v>0.00178819444444444</v>
      </c>
    </row>
    <row r="162" spans="8:10" ht="12.75">
      <c r="H162" s="1">
        <v>0</v>
      </c>
      <c r="I162" s="1">
        <v>13.4</v>
      </c>
      <c r="J162" s="4">
        <v>0.00182291666666667</v>
      </c>
    </row>
    <row r="163" spans="8:10" ht="12.75">
      <c r="H163" s="1">
        <v>0</v>
      </c>
      <c r="I163" s="1">
        <v>13.5</v>
      </c>
      <c r="J163" s="4">
        <v>0.00185763888888889</v>
      </c>
    </row>
    <row r="164" spans="8:10" ht="12.75">
      <c r="H164" s="1">
        <v>0</v>
      </c>
      <c r="I164" s="1">
        <v>13.6</v>
      </c>
      <c r="J164" s="4">
        <v>0.00189236111111111</v>
      </c>
    </row>
    <row r="165" spans="8:10" ht="12.75">
      <c r="H165" s="1">
        <v>0</v>
      </c>
      <c r="I165" s="1">
        <v>13.7</v>
      </c>
      <c r="J165" s="4">
        <v>0.00192708333333333</v>
      </c>
    </row>
    <row r="166" spans="8:10" ht="12.75">
      <c r="H166" s="1">
        <v>0</v>
      </c>
      <c r="I166" s="1">
        <v>13.8</v>
      </c>
      <c r="J166" s="4">
        <v>0.00196180555555556</v>
      </c>
    </row>
    <row r="167" spans="8:10" ht="12.75">
      <c r="H167" s="1">
        <v>0</v>
      </c>
      <c r="I167" s="1">
        <v>13.9</v>
      </c>
      <c r="J167" s="4">
        <v>0.00199652777777778</v>
      </c>
    </row>
    <row r="168" spans="8:10" ht="12.75">
      <c r="H168" s="1">
        <v>0</v>
      </c>
      <c r="I168" s="1">
        <v>14</v>
      </c>
      <c r="J168" s="4">
        <v>0.00203125</v>
      </c>
    </row>
    <row r="169" spans="8:10" ht="12.75">
      <c r="H169" s="1">
        <v>0</v>
      </c>
      <c r="I169" s="1">
        <v>14.1</v>
      </c>
      <c r="J169" s="4">
        <v>0.00206597222222222</v>
      </c>
    </row>
    <row r="170" spans="8:10" ht="12.75">
      <c r="H170" s="1">
        <v>0</v>
      </c>
      <c r="I170" s="1">
        <v>14.2</v>
      </c>
      <c r="J170" s="4">
        <v>0.00210069444444444</v>
      </c>
    </row>
    <row r="171" spans="8:10" ht="12.75">
      <c r="H171" s="1">
        <v>0</v>
      </c>
      <c r="I171" s="1">
        <v>14.3</v>
      </c>
      <c r="J171" s="4">
        <v>0.00213541666666667</v>
      </c>
    </row>
    <row r="172" spans="8:10" ht="12.75">
      <c r="H172" s="1">
        <v>0</v>
      </c>
      <c r="I172" s="1">
        <v>14.4</v>
      </c>
      <c r="J172" s="4">
        <v>0.00217013888888889</v>
      </c>
    </row>
    <row r="173" spans="8:10" ht="12.75">
      <c r="H173" s="1">
        <v>0</v>
      </c>
      <c r="I173" s="1">
        <v>14.5</v>
      </c>
      <c r="J173" s="4">
        <v>0.0022048611111111</v>
      </c>
    </row>
    <row r="174" spans="8:10" ht="12.75">
      <c r="H174" s="1">
        <v>0</v>
      </c>
      <c r="I174" s="1">
        <v>14.6</v>
      </c>
      <c r="J174" s="4">
        <v>0.00223958333333332</v>
      </c>
    </row>
    <row r="175" spans="8:10" ht="12.75">
      <c r="H175" s="1">
        <v>0</v>
      </c>
      <c r="I175" s="1">
        <v>14.7</v>
      </c>
      <c r="J175" s="4">
        <v>0.00227430555555554</v>
      </c>
    </row>
    <row r="176" spans="8:10" ht="12.75">
      <c r="H176" s="1">
        <v>0</v>
      </c>
      <c r="I176" s="1">
        <v>14.8</v>
      </c>
      <c r="J176" s="4">
        <v>0.00230902777777776</v>
      </c>
    </row>
    <row r="177" spans="8:10" ht="12.75">
      <c r="H177" s="1">
        <v>0</v>
      </c>
      <c r="I177" s="1">
        <v>14.9</v>
      </c>
      <c r="J177" s="4">
        <v>0.00234374999999998</v>
      </c>
    </row>
    <row r="178" spans="8:10" ht="12.75">
      <c r="H178" s="1">
        <v>0</v>
      </c>
      <c r="I178" s="1">
        <v>15</v>
      </c>
      <c r="J178" s="4">
        <v>0.0023784722222222</v>
      </c>
    </row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</sheetData>
  <sheetProtection password="84F5" sheet="1" objects="1" scenarios="1"/>
  <mergeCells count="9">
    <mergeCell ref="A1:J1"/>
    <mergeCell ref="H4:H7"/>
    <mergeCell ref="I4:I7"/>
    <mergeCell ref="C4:C7"/>
    <mergeCell ref="H2:J2"/>
    <mergeCell ref="J4:J7"/>
    <mergeCell ref="D4:D7"/>
    <mergeCell ref="E4:E7"/>
    <mergeCell ref="C2:E2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Steponas Misiūnas</cp:lastModifiedBy>
  <cp:lastPrinted>2018-05-16T12:28:33Z</cp:lastPrinted>
  <dcterms:created xsi:type="dcterms:W3CDTF">2000-11-29T19:29:13Z</dcterms:created>
  <dcterms:modified xsi:type="dcterms:W3CDTF">2018-05-16T12:47:25Z</dcterms:modified>
  <cp:category/>
  <cp:version/>
  <cp:contentType/>
  <cp:contentStatus/>
</cp:coreProperties>
</file>