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69" activeTab="20"/>
  </bookViews>
  <sheets>
    <sheet name="60M" sheetId="1" r:id="rId1"/>
    <sheet name="60M suv" sheetId="2" r:id="rId2"/>
    <sheet name="60V" sheetId="3" r:id="rId3"/>
    <sheet name="60V suv" sheetId="4" r:id="rId4"/>
    <sheet name="300M" sheetId="5" r:id="rId5"/>
    <sheet name="300M suv" sheetId="6" r:id="rId6"/>
    <sheet name="300V" sheetId="7" r:id="rId7"/>
    <sheet name="300V suv" sheetId="8" r:id="rId8"/>
    <sheet name="1000M" sheetId="9" r:id="rId9"/>
    <sheet name="1000V" sheetId="10" r:id="rId10"/>
    <sheet name="60bbM" sheetId="11" r:id="rId11"/>
    <sheet name="60bbM suv" sheetId="12" r:id="rId12"/>
    <sheet name="60bbV" sheetId="13" r:id="rId13"/>
    <sheet name="AukštisM" sheetId="14" r:id="rId14"/>
    <sheet name="AukštisV" sheetId="15" r:id="rId15"/>
    <sheet name="TolisM" sheetId="16" r:id="rId16"/>
    <sheet name="TolisV" sheetId="17" r:id="rId17"/>
    <sheet name="TrišuolisM" sheetId="18" r:id="rId18"/>
    <sheet name="TrišuolisV" sheetId="19" r:id="rId19"/>
    <sheet name="RutulysM" sheetId="20" r:id="rId20"/>
    <sheet name="RutulysV" sheetId="21" r:id="rId21"/>
  </sheets>
  <definedNames/>
  <calcPr fullCalcOnLoad="1"/>
</workbook>
</file>

<file path=xl/sharedStrings.xml><?xml version="1.0" encoding="utf-8"?>
<sst xmlns="http://schemas.openxmlformats.org/spreadsheetml/2006/main" count="1467" uniqueCount="418">
  <si>
    <t>Klaipėda, Lengvosios atletikos maniežas</t>
  </si>
  <si>
    <t>Vardas</t>
  </si>
  <si>
    <t>Pavardė</t>
  </si>
  <si>
    <t>Komanda</t>
  </si>
  <si>
    <t>Kv.l.</t>
  </si>
  <si>
    <t>Treneris</t>
  </si>
  <si>
    <t>DNS</t>
  </si>
  <si>
    <t>"Žemaitijos taurė 2019" jaunučių ir jaunių I etapas</t>
  </si>
  <si>
    <t>Eilė</t>
  </si>
  <si>
    <t>Šuolis į tolį jaunėms</t>
  </si>
  <si>
    <t>Bandymai</t>
  </si>
  <si>
    <t>Gimimo data</t>
  </si>
  <si>
    <t>Rezultatas</t>
  </si>
  <si>
    <t>Šuolis į tolį jauniams</t>
  </si>
  <si>
    <t>Trišuolis jaunėms</t>
  </si>
  <si>
    <t>Trišuolis jauniai</t>
  </si>
  <si>
    <t>Rutulio stūmimas jaunėms</t>
  </si>
  <si>
    <t>3 kg.</t>
  </si>
  <si>
    <t>Rutulio stūmimas jauniams</t>
  </si>
  <si>
    <t>5 kg.</t>
  </si>
  <si>
    <t>Rezult.</t>
  </si>
  <si>
    <t>Kvl.l</t>
  </si>
  <si>
    <t>Šuolis į aukštį jauniams</t>
  </si>
  <si>
    <t>Kaltinėnai</t>
  </si>
  <si>
    <t>S.Čėsna</t>
  </si>
  <si>
    <t>Gabrielė</t>
  </si>
  <si>
    <t>Kasputytė</t>
  </si>
  <si>
    <t>Aistė</t>
  </si>
  <si>
    <t>Augustė</t>
  </si>
  <si>
    <t>Dovilė</t>
  </si>
  <si>
    <t>Pocevičiūtė</t>
  </si>
  <si>
    <t>Raseiniai</t>
  </si>
  <si>
    <t>E.Petrokas</t>
  </si>
  <si>
    <t>Baranauskaitė</t>
  </si>
  <si>
    <t>2003-08-25</t>
  </si>
  <si>
    <t>Urtė</t>
  </si>
  <si>
    <t>Kščenavičiūtė</t>
  </si>
  <si>
    <t>2002-04-22</t>
  </si>
  <si>
    <t>Kornelija</t>
  </si>
  <si>
    <t>Dovydas</t>
  </si>
  <si>
    <t>Greta</t>
  </si>
  <si>
    <t>Kamilė</t>
  </si>
  <si>
    <t>Ignas</t>
  </si>
  <si>
    <t>Z.Rajunčius</t>
  </si>
  <si>
    <t>Aurimas</t>
  </si>
  <si>
    <t>Narijauskas</t>
  </si>
  <si>
    <t>2003-03-11</t>
  </si>
  <si>
    <t>Domantas</t>
  </si>
  <si>
    <t>Labutis</t>
  </si>
  <si>
    <t>2003-06-06</t>
  </si>
  <si>
    <t>Benas</t>
  </si>
  <si>
    <t>Arlauskas</t>
  </si>
  <si>
    <t>2003-01-20</t>
  </si>
  <si>
    <t>Ročka</t>
  </si>
  <si>
    <t>2003-08-12</t>
  </si>
  <si>
    <t>Iveta</t>
  </si>
  <si>
    <t>Bočkutė</t>
  </si>
  <si>
    <t>Šilutė</t>
  </si>
  <si>
    <t>D.Grevienė</t>
  </si>
  <si>
    <t>L. Leikuvienė</t>
  </si>
  <si>
    <t>Justas</t>
  </si>
  <si>
    <t>Kristina</t>
  </si>
  <si>
    <t>Bataitytė</t>
  </si>
  <si>
    <t>2002-11-22</t>
  </si>
  <si>
    <t>Osvaldas</t>
  </si>
  <si>
    <t>Guščius</t>
  </si>
  <si>
    <t>2002-08-05</t>
  </si>
  <si>
    <t>Jašauskaitė</t>
  </si>
  <si>
    <t>2000-03-28</t>
  </si>
  <si>
    <t>S. Oželis</t>
  </si>
  <si>
    <t>Jorė</t>
  </si>
  <si>
    <t>Lapinskaitė</t>
  </si>
  <si>
    <t>2002-11-11</t>
  </si>
  <si>
    <t>Skuodas</t>
  </si>
  <si>
    <t>Antanas Donėla</t>
  </si>
  <si>
    <t>Aloyzas Jasmontas</t>
  </si>
  <si>
    <t>Vilktorija</t>
  </si>
  <si>
    <t>Ringytė</t>
  </si>
  <si>
    <t>2003-04-04</t>
  </si>
  <si>
    <t>Merūnas</t>
  </si>
  <si>
    <t>Martinkus</t>
  </si>
  <si>
    <t>2002-01-01</t>
  </si>
  <si>
    <t>Jonkus</t>
  </si>
  <si>
    <t>2002-07-11</t>
  </si>
  <si>
    <t>Petrauskas</t>
  </si>
  <si>
    <t>2002-07-06</t>
  </si>
  <si>
    <t>Dominykas</t>
  </si>
  <si>
    <t>Šmita</t>
  </si>
  <si>
    <t>2002-02-05</t>
  </si>
  <si>
    <t>Edvinas</t>
  </si>
  <si>
    <t>Baltonis</t>
  </si>
  <si>
    <t>2002-12-26</t>
  </si>
  <si>
    <t>Adrija</t>
  </si>
  <si>
    <t>Eidėjutė</t>
  </si>
  <si>
    <t>2002-07-02</t>
  </si>
  <si>
    <t>Šilalė</t>
  </si>
  <si>
    <t>R.Bendžius</t>
  </si>
  <si>
    <t>Samanta</t>
  </si>
  <si>
    <t>Kovaliovaitė</t>
  </si>
  <si>
    <t>2002-12-15</t>
  </si>
  <si>
    <t>Kretinga</t>
  </si>
  <si>
    <t>V.Lapinskas</t>
  </si>
  <si>
    <t>Vykintas</t>
  </si>
  <si>
    <t>Pocius</t>
  </si>
  <si>
    <t>Klaipėda</t>
  </si>
  <si>
    <t>V.R.Murašovai</t>
  </si>
  <si>
    <t>Šapalas</t>
  </si>
  <si>
    <t>D.D.Senkai</t>
  </si>
  <si>
    <t>Goda</t>
  </si>
  <si>
    <t>Kravecaitė</t>
  </si>
  <si>
    <t>Remeikytė</t>
  </si>
  <si>
    <t>L.Milikauskatė</t>
  </si>
  <si>
    <t>Viltė</t>
  </si>
  <si>
    <t>Narbutaitytė</t>
  </si>
  <si>
    <t>Satera</t>
  </si>
  <si>
    <t>Balčaitytė</t>
  </si>
  <si>
    <t>A.Šilauskas</t>
  </si>
  <si>
    <t>Vanesa</t>
  </si>
  <si>
    <t>Šivickaitė</t>
  </si>
  <si>
    <t>Šilutė,Vilkyčiai</t>
  </si>
  <si>
    <t>S.Oželis,B.Mulskis</t>
  </si>
  <si>
    <t>Laurynas</t>
  </si>
  <si>
    <t>Vilkyčiai</t>
  </si>
  <si>
    <t>Virbinskis</t>
  </si>
  <si>
    <t>2002-04-25</t>
  </si>
  <si>
    <t>Rumšaitė</t>
  </si>
  <si>
    <t>B.Mulskis</t>
  </si>
  <si>
    <t>Emilis</t>
  </si>
  <si>
    <t>Urbonas</t>
  </si>
  <si>
    <t>V.Baronienė</t>
  </si>
  <si>
    <t>Nemcevičiūtė</t>
  </si>
  <si>
    <t>2002-07-25</t>
  </si>
  <si>
    <t>A.Vilčinskienė, R.Adomaitienė</t>
  </si>
  <si>
    <t>Deimantė</t>
  </si>
  <si>
    <t>Aušraitė</t>
  </si>
  <si>
    <t>Polina</t>
  </si>
  <si>
    <t>Kuzniatsova</t>
  </si>
  <si>
    <t>A.Vilčinskienė, N.Krakiene</t>
  </si>
  <si>
    <t>Agnė</t>
  </si>
  <si>
    <t>Arnoldas</t>
  </si>
  <si>
    <t>Sergejev</t>
  </si>
  <si>
    <t>A.Pleskys</t>
  </si>
  <si>
    <t>Neda-Ernesta</t>
  </si>
  <si>
    <t>Daugėlaitė</t>
  </si>
  <si>
    <t>Grisaitytė</t>
  </si>
  <si>
    <t>Palanga</t>
  </si>
  <si>
    <t>A.Bajoras, D.Rauktys</t>
  </si>
  <si>
    <t>Sigitas</t>
  </si>
  <si>
    <t>Vasiliūnas</t>
  </si>
  <si>
    <t>A.Bajoras</t>
  </si>
  <si>
    <t>Paula</t>
  </si>
  <si>
    <t>Vytaitė</t>
  </si>
  <si>
    <t>Beinorius</t>
  </si>
  <si>
    <t>Plungė</t>
  </si>
  <si>
    <t>E.Jurgutis</t>
  </si>
  <si>
    <t>Matas</t>
  </si>
  <si>
    <t>Abartis</t>
  </si>
  <si>
    <t>Vičytė</t>
  </si>
  <si>
    <t>Raudytė</t>
  </si>
  <si>
    <t>Vygailė</t>
  </si>
  <si>
    <t>Valatkaitė</t>
  </si>
  <si>
    <t>b.k.</t>
  </si>
  <si>
    <t>Vesta</t>
  </si>
  <si>
    <t>Butkutė</t>
  </si>
  <si>
    <t>Tauragė</t>
  </si>
  <si>
    <t>E.Laugalys</t>
  </si>
  <si>
    <t>Vieta</t>
  </si>
  <si>
    <t>x</t>
  </si>
  <si>
    <t>IIIA</t>
  </si>
  <si>
    <t>-</t>
  </si>
  <si>
    <t>IJA</t>
  </si>
  <si>
    <t>b/k</t>
  </si>
  <si>
    <t>XO</t>
  </si>
  <si>
    <t>O</t>
  </si>
  <si>
    <t>XXX</t>
  </si>
  <si>
    <t>1,60</t>
  </si>
  <si>
    <t>1,65</t>
  </si>
  <si>
    <t>1,70</t>
  </si>
  <si>
    <t>1,75</t>
  </si>
  <si>
    <t>1,70</t>
  </si>
  <si>
    <t>x</t>
  </si>
  <si>
    <t>Vieta</t>
  </si>
  <si>
    <t>x</t>
  </si>
  <si>
    <t>Laurynas</t>
  </si>
  <si>
    <t>Šeputis</t>
  </si>
  <si>
    <t>DNS</t>
  </si>
  <si>
    <t>1,30</t>
  </si>
  <si>
    <t>1,35</t>
  </si>
  <si>
    <t>1,40</t>
  </si>
  <si>
    <t>1,45</t>
  </si>
  <si>
    <t>1,50</t>
  </si>
  <si>
    <t>1,55</t>
  </si>
  <si>
    <t>1,60</t>
  </si>
  <si>
    <t>O</t>
  </si>
  <si>
    <t>XXX</t>
  </si>
  <si>
    <t>XO</t>
  </si>
  <si>
    <t>b/k</t>
  </si>
  <si>
    <t>Jaunės</t>
  </si>
  <si>
    <t>1,65</t>
  </si>
  <si>
    <t>1,70</t>
  </si>
  <si>
    <t>XX-</t>
  </si>
  <si>
    <t>I A</t>
  </si>
  <si>
    <t>II A</t>
  </si>
  <si>
    <t>I JA</t>
  </si>
  <si>
    <t>Karolina</t>
  </si>
  <si>
    <t>Šimkutė</t>
  </si>
  <si>
    <t>A.Laugalys</t>
  </si>
  <si>
    <t>0</t>
  </si>
  <si>
    <t>Šuolis į aukštį jaunės</t>
  </si>
  <si>
    <t>J.Beržinskienė, D.Rauktys</t>
  </si>
  <si>
    <t>Zeleniūtė</t>
  </si>
  <si>
    <t>6</t>
  </si>
  <si>
    <t>2003-02-07</t>
  </si>
  <si>
    <t>Klimukaitė</t>
  </si>
  <si>
    <t>Gabija</t>
  </si>
  <si>
    <t>5</t>
  </si>
  <si>
    <t>D.Pranckuvienė</t>
  </si>
  <si>
    <t>Telšiai</t>
  </si>
  <si>
    <t>2002-01-30</t>
  </si>
  <si>
    <t>Petkutė</t>
  </si>
  <si>
    <t>Kotryna</t>
  </si>
  <si>
    <t>4</t>
  </si>
  <si>
    <t>L.Gruzdienė</t>
  </si>
  <si>
    <t>Gargždai</t>
  </si>
  <si>
    <t>Kaminskaitė</t>
  </si>
  <si>
    <t>Monika</t>
  </si>
  <si>
    <t>3</t>
  </si>
  <si>
    <t>2</t>
  </si>
  <si>
    <t>2003-01-07</t>
  </si>
  <si>
    <t>Daraškevičiūtė</t>
  </si>
  <si>
    <t>Ugnė</t>
  </si>
  <si>
    <t>1</t>
  </si>
  <si>
    <t>bėgimas</t>
  </si>
  <si>
    <t xml:space="preserve">  </t>
  </si>
  <si>
    <t>R.Šilenskienė</t>
  </si>
  <si>
    <t>Bagdonaitė</t>
  </si>
  <si>
    <t>2003-04-19</t>
  </si>
  <si>
    <t>Marcinkutė</t>
  </si>
  <si>
    <t>Kuprytė</t>
  </si>
  <si>
    <t>A.Pleskys, E.Norvilas</t>
  </si>
  <si>
    <t>Mickutė</t>
  </si>
  <si>
    <t>Sosuckytė</t>
  </si>
  <si>
    <t>Rimkevičiūtė</t>
  </si>
  <si>
    <t>Roberta</t>
  </si>
  <si>
    <t>2002-09-14</t>
  </si>
  <si>
    <t>Bumblauskaitė</t>
  </si>
  <si>
    <t>Erika</t>
  </si>
  <si>
    <t>2003-09-02</t>
  </si>
  <si>
    <t>Milerytė</t>
  </si>
  <si>
    <t>Simona</t>
  </si>
  <si>
    <t>Smilingytė</t>
  </si>
  <si>
    <t>2003-01-02</t>
  </si>
  <si>
    <t>Chrimkytė</t>
  </si>
  <si>
    <t>A.Jankantienė</t>
  </si>
  <si>
    <t>Pagėgiai</t>
  </si>
  <si>
    <t>Jankovskytė</t>
  </si>
  <si>
    <t>Laura</t>
  </si>
  <si>
    <t>L.Kaveckienė</t>
  </si>
  <si>
    <t>2003-04-14</t>
  </si>
  <si>
    <t>Žvilaitytė</t>
  </si>
  <si>
    <t>Bernotaitė</t>
  </si>
  <si>
    <t>Indrė</t>
  </si>
  <si>
    <t>A. Šlepavičius</t>
  </si>
  <si>
    <t xml:space="preserve">Tauragė </t>
  </si>
  <si>
    <t>2003-11-06</t>
  </si>
  <si>
    <t>Visockytė</t>
  </si>
  <si>
    <t>Melanija</t>
  </si>
  <si>
    <t>2002-03-27</t>
  </si>
  <si>
    <t>Viličkaitė</t>
  </si>
  <si>
    <t>Amanda</t>
  </si>
  <si>
    <t>Rez.</t>
  </si>
  <si>
    <t>Gim.data</t>
  </si>
  <si>
    <t>Takas</t>
  </si>
  <si>
    <t>60 m jaunėms</t>
  </si>
  <si>
    <t>bk</t>
  </si>
  <si>
    <t>Fin</t>
  </si>
  <si>
    <t>Markauskas</t>
  </si>
  <si>
    <t>Valentas</t>
  </si>
  <si>
    <t>2003-03-10</t>
  </si>
  <si>
    <t>Macijauskas</t>
  </si>
  <si>
    <t>2003-03-07</t>
  </si>
  <si>
    <t>Sokolovas</t>
  </si>
  <si>
    <t>Jaunulynas</t>
  </si>
  <si>
    <t>Gresevičius</t>
  </si>
  <si>
    <t>Gustas</t>
  </si>
  <si>
    <t>2003-09-19</t>
  </si>
  <si>
    <t>Šiliauskas</t>
  </si>
  <si>
    <t>Povilas</t>
  </si>
  <si>
    <t>2003-05-12</t>
  </si>
  <si>
    <t>Poškevičius</t>
  </si>
  <si>
    <t>Kel</t>
  </si>
  <si>
    <t>Edgaras</t>
  </si>
  <si>
    <t>Slavinskas</t>
  </si>
  <si>
    <t>Nedas</t>
  </si>
  <si>
    <t>Mitrikas</t>
  </si>
  <si>
    <t>Jonas</t>
  </si>
  <si>
    <t>E.Norvilas</t>
  </si>
  <si>
    <t>Veiviržėnai</t>
  </si>
  <si>
    <t>2002</t>
  </si>
  <si>
    <t>Kenstavičius</t>
  </si>
  <si>
    <t>M.Rudys</t>
  </si>
  <si>
    <t>2002-03-09</t>
  </si>
  <si>
    <t>Šotikas</t>
  </si>
  <si>
    <t>Lukas</t>
  </si>
  <si>
    <t>2002-04-04</t>
  </si>
  <si>
    <t>Klimas</t>
  </si>
  <si>
    <t>Kristijonas</t>
  </si>
  <si>
    <t>J.Beržinskienė</t>
  </si>
  <si>
    <t>Srėbalius</t>
  </si>
  <si>
    <t>Danielius</t>
  </si>
  <si>
    <t>Šimkutis</t>
  </si>
  <si>
    <t>60 m jauniams</t>
  </si>
  <si>
    <t>7.51</t>
  </si>
  <si>
    <t>8.70</t>
  </si>
  <si>
    <t>7.93</t>
  </si>
  <si>
    <t>8.12</t>
  </si>
  <si>
    <t>7.60</t>
  </si>
  <si>
    <t>7.57</t>
  </si>
  <si>
    <t>7.74</t>
  </si>
  <si>
    <t>7.54</t>
  </si>
  <si>
    <t>7.75</t>
  </si>
  <si>
    <t>2001-10-11</t>
  </si>
  <si>
    <t>Baciūtė</t>
  </si>
  <si>
    <t>Julija</t>
  </si>
  <si>
    <t>O.Grybauskienė</t>
  </si>
  <si>
    <t>Vaičekauskaitė</t>
  </si>
  <si>
    <t>Aurėja</t>
  </si>
  <si>
    <t>2002-12-16</t>
  </si>
  <si>
    <t>Jasaitė</t>
  </si>
  <si>
    <t>Dija</t>
  </si>
  <si>
    <t>60m b.b. jaunėms</t>
  </si>
  <si>
    <t>2002-06-06</t>
  </si>
  <si>
    <t>Stonkus</t>
  </si>
  <si>
    <t>Mantas</t>
  </si>
  <si>
    <t>2002-04-26</t>
  </si>
  <si>
    <t>Paulius</t>
  </si>
  <si>
    <t>2003-07-28</t>
  </si>
  <si>
    <t>Gailiūnas</t>
  </si>
  <si>
    <t>Nojus</t>
  </si>
  <si>
    <t>2002-04-03</t>
  </si>
  <si>
    <t>Taroza</t>
  </si>
  <si>
    <t>Klaidas</t>
  </si>
  <si>
    <t>2002-03-01</t>
  </si>
  <si>
    <t>Tamašauskas</t>
  </si>
  <si>
    <t>Titas</t>
  </si>
  <si>
    <t>60m b.b. jauniams</t>
  </si>
  <si>
    <t>A. Petrokas</t>
  </si>
  <si>
    <t>2003-04-17</t>
  </si>
  <si>
    <t>Krivickaitė</t>
  </si>
  <si>
    <t>2000-07-03</t>
  </si>
  <si>
    <t>2003-01-10</t>
  </si>
  <si>
    <t>Gedrimaitė</t>
  </si>
  <si>
    <t>N.Krakiene</t>
  </si>
  <si>
    <t>Koniševa</t>
  </si>
  <si>
    <t>Ksenija</t>
  </si>
  <si>
    <t>2003-05-20</t>
  </si>
  <si>
    <t>Juškevičiūtė</t>
  </si>
  <si>
    <t>300m jaunėms</t>
  </si>
  <si>
    <t>Nausėda</t>
  </si>
  <si>
    <t>Saulius</t>
  </si>
  <si>
    <t>Kerpė</t>
  </si>
  <si>
    <t>7</t>
  </si>
  <si>
    <t>Papievis</t>
  </si>
  <si>
    <t>Kostas</t>
  </si>
  <si>
    <t>Genys</t>
  </si>
  <si>
    <t xml:space="preserve">Arnas </t>
  </si>
  <si>
    <t>Drukteinis</t>
  </si>
  <si>
    <t>Vilius</t>
  </si>
  <si>
    <t>Škulepa</t>
  </si>
  <si>
    <t>Daniil</t>
  </si>
  <si>
    <t>2002-05-18</t>
  </si>
  <si>
    <t>Keliauskas</t>
  </si>
  <si>
    <t>Kipras</t>
  </si>
  <si>
    <t>300m jauniams</t>
  </si>
  <si>
    <t>5.01:67</t>
  </si>
  <si>
    <t>Mockaitytė</t>
  </si>
  <si>
    <t>I.Lasauskienė</t>
  </si>
  <si>
    <t>2003-01-16</t>
  </si>
  <si>
    <t>Mankutė</t>
  </si>
  <si>
    <t>Gina</t>
  </si>
  <si>
    <t>2002-06-11</t>
  </si>
  <si>
    <t>Erestida</t>
  </si>
  <si>
    <t>1000 m jaunėms</t>
  </si>
  <si>
    <t>2003-06-30</t>
  </si>
  <si>
    <t>Tamošaitis</t>
  </si>
  <si>
    <t>Eitautas</t>
  </si>
  <si>
    <t>Spogis</t>
  </si>
  <si>
    <t>2001-03-08</t>
  </si>
  <si>
    <t>Zalcas</t>
  </si>
  <si>
    <t>Rokas</t>
  </si>
  <si>
    <t>2003-12-02</t>
  </si>
  <si>
    <t>Živatkauskas</t>
  </si>
  <si>
    <t>Gyra</t>
  </si>
  <si>
    <t>Aivaras</t>
  </si>
  <si>
    <t>M.Krakys</t>
  </si>
  <si>
    <t>Senkevičius</t>
  </si>
  <si>
    <t>Maksimas</t>
  </si>
  <si>
    <t>L.Bružas</t>
  </si>
  <si>
    <t>Katkauskas</t>
  </si>
  <si>
    <t>2002-06-29</t>
  </si>
  <si>
    <t>Gudaitis</t>
  </si>
  <si>
    <t xml:space="preserve">Paulius </t>
  </si>
  <si>
    <t>Hiršas</t>
  </si>
  <si>
    <t>Arnas Emilis</t>
  </si>
  <si>
    <t>M.N.Krakiai</t>
  </si>
  <si>
    <t>Davydovas</t>
  </si>
  <si>
    <t>Deividas</t>
  </si>
  <si>
    <t>Dėdinas</t>
  </si>
  <si>
    <t>Blankas</t>
  </si>
  <si>
    <t>Deimantas</t>
  </si>
  <si>
    <t>2002-03-26</t>
  </si>
  <si>
    <t>Budrikas</t>
  </si>
  <si>
    <t>1000m jauniams</t>
  </si>
  <si>
    <t>b/a</t>
  </si>
  <si>
    <t>IIA</t>
  </si>
  <si>
    <t>60m b.b.moterys</t>
  </si>
  <si>
    <t>IA</t>
  </si>
  <si>
    <t>DQ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</si>
</sst>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  <numFmt numFmtId="165" formatCode="m:ss.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2"/>
      <name val="Times New Roman"/>
      <family val="1"/>
    </font>
    <font>
      <sz val="10"/>
      <name val="Arial"/>
      <family val="2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2"/>
      <name val="Times New Roman"/>
      <family val="1"/>
    </font>
    <font>
      <b/>
      <sz val="11"/>
      <color indexed="54"/>
      <name val="Calibri"/>
      <family val="2"/>
    </font>
    <font>
      <b/>
      <sz val="10"/>
      <name val="Cambria"/>
      <family val="1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2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2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54" applyNumberFormat="1" applyFont="1" applyFill="1" applyBorder="1" applyAlignment="1" applyProtection="1">
      <alignment/>
      <protection/>
    </xf>
    <xf numFmtId="0" fontId="59" fillId="0" borderId="0" xfId="54" applyFont="1" applyFill="1" applyAlignment="1">
      <alignment horizontal="center"/>
      <protection/>
    </xf>
    <xf numFmtId="0" fontId="59" fillId="0" borderId="0" xfId="54" applyFont="1" applyFill="1">
      <alignment/>
      <protection/>
    </xf>
    <xf numFmtId="164" fontId="59" fillId="0" borderId="0" xfId="54" applyNumberFormat="1" applyFont="1" applyFill="1" applyAlignment="1">
      <alignment horizontal="center"/>
      <protection/>
    </xf>
    <xf numFmtId="0" fontId="4" fillId="0" borderId="0" xfId="54" applyNumberFormat="1" applyFont="1" applyFill="1" applyBorder="1" applyAlignment="1" applyProtection="1">
      <alignment horizontal="left"/>
      <protection/>
    </xf>
    <xf numFmtId="49" fontId="60" fillId="0" borderId="0" xfId="54" applyNumberFormat="1" applyFont="1" applyFill="1" applyAlignment="1">
      <alignment horizontal="right"/>
      <protection/>
    </xf>
    <xf numFmtId="0" fontId="60" fillId="0" borderId="0" xfId="54" applyFont="1" applyFill="1">
      <alignment/>
      <protection/>
    </xf>
    <xf numFmtId="49" fontId="5" fillId="0" borderId="0" xfId="59" applyNumberFormat="1" applyFont="1">
      <alignment/>
      <protection/>
    </xf>
    <xf numFmtId="49" fontId="7" fillId="0" borderId="0" xfId="59" applyNumberFormat="1" applyFont="1" applyAlignment="1">
      <alignment horizontal="right"/>
      <protection/>
    </xf>
    <xf numFmtId="0" fontId="59" fillId="0" borderId="10" xfId="58" applyFont="1" applyBorder="1">
      <alignment/>
      <protection/>
    </xf>
    <xf numFmtId="164" fontId="10" fillId="0" borderId="10" xfId="55" applyNumberFormat="1" applyFont="1" applyFill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0" fillId="0" borderId="11" xfId="55" applyFont="1" applyBorder="1" applyAlignment="1">
      <alignment horizontal="center" vertical="center"/>
      <protection/>
    </xf>
    <xf numFmtId="0" fontId="5" fillId="0" borderId="0" xfId="53" applyFont="1">
      <alignment/>
      <protection/>
    </xf>
    <xf numFmtId="0" fontId="61" fillId="0" borderId="0" xfId="54" applyFont="1" applyFill="1">
      <alignment/>
      <protection/>
    </xf>
    <xf numFmtId="0" fontId="11" fillId="0" borderId="0" xfId="55" applyFont="1" applyAlignment="1">
      <alignment vertical="center"/>
      <protection/>
    </xf>
    <xf numFmtId="0" fontId="12" fillId="0" borderId="0" xfId="55" applyFont="1" applyAlignment="1">
      <alignment vertical="center"/>
      <protection/>
    </xf>
    <xf numFmtId="49" fontId="11" fillId="0" borderId="0" xfId="55" applyNumberFormat="1" applyFont="1" applyAlignment="1">
      <alignment horizontal="left" vertical="center"/>
      <protection/>
    </xf>
    <xf numFmtId="0" fontId="11" fillId="0" borderId="0" xfId="55" applyFont="1" applyAlignment="1">
      <alignment vertical="center" shrinkToFit="1"/>
      <protection/>
    </xf>
    <xf numFmtId="2" fontId="8" fillId="0" borderId="0" xfId="55" applyNumberFormat="1" applyFont="1" applyBorder="1" applyAlignment="1">
      <alignment horizontal="center" vertical="center"/>
      <protection/>
    </xf>
    <xf numFmtId="49" fontId="9" fillId="0" borderId="0" xfId="55" applyNumberFormat="1" applyFont="1" applyAlignment="1">
      <alignment vertical="center"/>
      <protection/>
    </xf>
    <xf numFmtId="1" fontId="9" fillId="0" borderId="12" xfId="58" applyNumberFormat="1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right" vertical="center"/>
      <protection/>
    </xf>
    <xf numFmtId="0" fontId="13" fillId="0" borderId="14" xfId="55" applyFont="1" applyBorder="1" applyAlignment="1">
      <alignment horizontal="left" vertical="center"/>
      <protection/>
    </xf>
    <xf numFmtId="49" fontId="13" fillId="0" borderId="15" xfId="55" applyNumberFormat="1" applyFont="1" applyBorder="1" applyAlignment="1">
      <alignment horizontal="center" vertical="center"/>
      <protection/>
    </xf>
    <xf numFmtId="0" fontId="13" fillId="0" borderId="15" xfId="55" applyFont="1" applyBorder="1" applyAlignment="1">
      <alignment horizontal="center" vertical="center"/>
      <protection/>
    </xf>
    <xf numFmtId="0" fontId="13" fillId="0" borderId="16" xfId="55" applyFont="1" applyBorder="1" applyAlignment="1">
      <alignment horizontal="left" vertical="center" shrinkToFit="1"/>
      <protection/>
    </xf>
    <xf numFmtId="1" fontId="13" fillId="0" borderId="12" xfId="55" applyNumberFormat="1" applyFont="1" applyBorder="1" applyAlignment="1">
      <alignment horizontal="center" vertical="center"/>
      <protection/>
    </xf>
    <xf numFmtId="1" fontId="13" fillId="0" borderId="15" xfId="55" applyNumberFormat="1" applyFont="1" applyBorder="1" applyAlignment="1">
      <alignment horizontal="center" vertical="center"/>
      <protection/>
    </xf>
    <xf numFmtId="1" fontId="13" fillId="0" borderId="16" xfId="55" applyNumberFormat="1" applyFont="1" applyBorder="1" applyAlignment="1">
      <alignment horizontal="center" vertical="center"/>
      <protection/>
    </xf>
    <xf numFmtId="2" fontId="62" fillId="33" borderId="14" xfId="55" applyNumberFormat="1" applyFont="1" applyFill="1" applyBorder="1" applyAlignment="1">
      <alignment horizontal="center" vertical="center"/>
      <protection/>
    </xf>
    <xf numFmtId="49" fontId="13" fillId="0" borderId="16" xfId="55" applyNumberFormat="1" applyFont="1" applyBorder="1" applyAlignment="1">
      <alignment horizontal="center" vertical="center"/>
      <protection/>
    </xf>
    <xf numFmtId="0" fontId="12" fillId="0" borderId="17" xfId="55" applyFont="1" applyBorder="1" applyAlignment="1">
      <alignment horizontal="right" vertical="center"/>
      <protection/>
    </xf>
    <xf numFmtId="0" fontId="14" fillId="0" borderId="17" xfId="55" applyFont="1" applyBorder="1" applyAlignment="1">
      <alignment horizontal="left" vertical="center"/>
      <protection/>
    </xf>
    <xf numFmtId="0" fontId="11" fillId="0" borderId="10" xfId="55" applyFont="1" applyBorder="1" applyAlignment="1">
      <alignment horizontal="left" vertical="center" shrinkToFit="1"/>
      <protection/>
    </xf>
    <xf numFmtId="2" fontId="10" fillId="0" borderId="10" xfId="55" applyNumberFormat="1" applyFont="1" applyBorder="1" applyAlignment="1">
      <alignment horizontal="center" vertical="center"/>
      <protection/>
    </xf>
    <xf numFmtId="2" fontId="10" fillId="34" borderId="10" xfId="55" applyNumberFormat="1" applyFont="1" applyFill="1" applyBorder="1" applyAlignment="1">
      <alignment horizontal="center" vertical="center"/>
      <protection/>
    </xf>
    <xf numFmtId="49" fontId="63" fillId="0" borderId="16" xfId="55" applyNumberFormat="1" applyFont="1" applyBorder="1" applyAlignment="1">
      <alignment horizontal="center" vertical="center"/>
      <protection/>
    </xf>
    <xf numFmtId="0" fontId="64" fillId="0" borderId="0" xfId="53" applyFont="1">
      <alignment/>
      <protection/>
    </xf>
    <xf numFmtId="0" fontId="65" fillId="0" borderId="0" xfId="54" applyFont="1" applyFill="1">
      <alignment/>
      <protection/>
    </xf>
    <xf numFmtId="49" fontId="64" fillId="0" borderId="0" xfId="59" applyNumberFormat="1" applyFont="1">
      <alignment/>
      <protection/>
    </xf>
    <xf numFmtId="2" fontId="66" fillId="0" borderId="0" xfId="55" applyNumberFormat="1" applyFont="1" applyBorder="1" applyAlignment="1">
      <alignment horizontal="center" vertical="center"/>
      <protection/>
    </xf>
    <xf numFmtId="0" fontId="59" fillId="0" borderId="18" xfId="58" applyFont="1" applyBorder="1" applyAlignment="1">
      <alignment horizontal="left"/>
      <protection/>
    </xf>
    <xf numFmtId="164" fontId="59" fillId="0" borderId="18" xfId="58" applyNumberFormat="1" applyFont="1" applyBorder="1" applyAlignment="1">
      <alignment horizontal="center"/>
      <protection/>
    </xf>
    <xf numFmtId="0" fontId="10" fillId="0" borderId="0" xfId="55" applyFont="1" applyAlignment="1">
      <alignment vertical="center"/>
      <protection/>
    </xf>
    <xf numFmtId="0" fontId="67" fillId="0" borderId="0" xfId="55" applyFont="1" applyAlignment="1">
      <alignment vertical="center"/>
      <protection/>
    </xf>
    <xf numFmtId="0" fontId="5" fillId="0" borderId="0" xfId="53" applyFont="1">
      <alignment/>
      <protection/>
    </xf>
    <xf numFmtId="0" fontId="15" fillId="0" borderId="0" xfId="54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0" fontId="15" fillId="0" borderId="0" xfId="54" applyFont="1" applyFill="1">
      <alignment/>
      <protection/>
    </xf>
    <xf numFmtId="49" fontId="16" fillId="0" borderId="0" xfId="54" applyNumberFormat="1" applyFont="1" applyFill="1" applyAlignment="1">
      <alignment horizontal="right"/>
      <protection/>
    </xf>
    <xf numFmtId="0" fontId="16" fillId="0" borderId="0" xfId="54" applyFont="1" applyFill="1">
      <alignment/>
      <protection/>
    </xf>
    <xf numFmtId="49" fontId="5" fillId="0" borderId="0" xfId="59" applyNumberFormat="1" applyFont="1">
      <alignment/>
      <protection/>
    </xf>
    <xf numFmtId="49" fontId="7" fillId="0" borderId="0" xfId="59" applyNumberFormat="1" applyFont="1" applyAlignment="1">
      <alignment horizontal="right"/>
      <protection/>
    </xf>
    <xf numFmtId="0" fontId="11" fillId="0" borderId="0" xfId="55" applyFont="1" applyAlignment="1">
      <alignment vertical="center"/>
      <protection/>
    </xf>
    <xf numFmtId="0" fontId="12" fillId="0" borderId="0" xfId="55" applyFont="1" applyAlignment="1">
      <alignment vertical="center"/>
      <protection/>
    </xf>
    <xf numFmtId="49" fontId="11" fillId="0" borderId="0" xfId="55" applyNumberFormat="1" applyFont="1" applyAlignment="1">
      <alignment horizontal="left" vertical="center"/>
      <protection/>
    </xf>
    <xf numFmtId="0" fontId="11" fillId="0" borderId="0" xfId="55" applyFont="1" applyAlignment="1">
      <alignment vertical="center" shrinkToFit="1"/>
      <protection/>
    </xf>
    <xf numFmtId="2" fontId="8" fillId="0" borderId="0" xfId="55" applyNumberFormat="1" applyFont="1" applyBorder="1" applyAlignment="1">
      <alignment horizontal="center" vertical="center"/>
      <protection/>
    </xf>
    <xf numFmtId="49" fontId="9" fillId="0" borderId="0" xfId="55" applyNumberFormat="1" applyFont="1" applyAlignment="1">
      <alignment vertical="center"/>
      <protection/>
    </xf>
    <xf numFmtId="1" fontId="9" fillId="0" borderId="12" xfId="58" applyNumberFormat="1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right" vertical="center"/>
      <protection/>
    </xf>
    <xf numFmtId="0" fontId="13" fillId="0" borderId="14" xfId="55" applyFont="1" applyBorder="1" applyAlignment="1">
      <alignment horizontal="left" vertical="center"/>
      <protection/>
    </xf>
    <xf numFmtId="49" fontId="13" fillId="0" borderId="15" xfId="55" applyNumberFormat="1" applyFont="1" applyBorder="1" applyAlignment="1">
      <alignment horizontal="center" vertical="center"/>
      <protection/>
    </xf>
    <xf numFmtId="0" fontId="13" fillId="0" borderId="15" xfId="55" applyFont="1" applyBorder="1" applyAlignment="1">
      <alignment horizontal="center" vertical="center"/>
      <protection/>
    </xf>
    <xf numFmtId="0" fontId="13" fillId="0" borderId="16" xfId="55" applyFont="1" applyBorder="1" applyAlignment="1">
      <alignment horizontal="left" vertical="center" shrinkToFit="1"/>
      <protection/>
    </xf>
    <xf numFmtId="1" fontId="13" fillId="0" borderId="12" xfId="55" applyNumberFormat="1" applyFont="1" applyBorder="1" applyAlignment="1">
      <alignment horizontal="center" vertical="center"/>
      <protection/>
    </xf>
    <xf numFmtId="1" fontId="13" fillId="0" borderId="15" xfId="55" applyNumberFormat="1" applyFont="1" applyBorder="1" applyAlignment="1">
      <alignment horizontal="center" vertical="center"/>
      <protection/>
    </xf>
    <xf numFmtId="1" fontId="13" fillId="0" borderId="16" xfId="55" applyNumberFormat="1" applyFont="1" applyBorder="1" applyAlignment="1">
      <alignment horizontal="center" vertical="center"/>
      <protection/>
    </xf>
    <xf numFmtId="2" fontId="17" fillId="33" borderId="14" xfId="55" applyNumberFormat="1" applyFont="1" applyFill="1" applyBorder="1" applyAlignment="1">
      <alignment horizontal="center" vertical="center"/>
      <protection/>
    </xf>
    <xf numFmtId="49" fontId="3" fillId="0" borderId="16" xfId="55" applyNumberFormat="1" applyFont="1" applyBorder="1" applyAlignment="1">
      <alignment horizontal="center" vertical="center"/>
      <protection/>
    </xf>
    <xf numFmtId="0" fontId="10" fillId="0" borderId="11" xfId="55" applyFont="1" applyBorder="1" applyAlignment="1">
      <alignment horizontal="center" vertical="center"/>
      <protection/>
    </xf>
    <xf numFmtId="0" fontId="12" fillId="0" borderId="17" xfId="55" applyFont="1" applyBorder="1" applyAlignment="1">
      <alignment horizontal="right" vertical="center"/>
      <protection/>
    </xf>
    <xf numFmtId="0" fontId="14" fillId="0" borderId="17" xfId="55" applyFont="1" applyBorder="1" applyAlignment="1">
      <alignment horizontal="left" vertical="center"/>
      <protection/>
    </xf>
    <xf numFmtId="164" fontId="10" fillId="0" borderId="10" xfId="55" applyNumberFormat="1" applyFont="1" applyFill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 shrinkToFit="1"/>
      <protection/>
    </xf>
    <xf numFmtId="2" fontId="10" fillId="0" borderId="10" xfId="55" applyNumberFormat="1" applyFont="1" applyBorder="1" applyAlignment="1">
      <alignment horizontal="center" vertical="center"/>
      <protection/>
    </xf>
    <xf numFmtId="0" fontId="18" fillId="0" borderId="10" xfId="53" applyFont="1" applyBorder="1" applyAlignment="1">
      <alignment horizontal="center" vertical="center"/>
      <protection/>
    </xf>
    <xf numFmtId="0" fontId="15" fillId="0" borderId="17" xfId="55" applyFont="1" applyBorder="1" applyAlignment="1">
      <alignment horizontal="right" vertical="center"/>
      <protection/>
    </xf>
    <xf numFmtId="0" fontId="16" fillId="0" borderId="17" xfId="55" applyFont="1" applyBorder="1" applyAlignment="1">
      <alignment horizontal="left" vertical="center"/>
      <protection/>
    </xf>
    <xf numFmtId="164" fontId="18" fillId="0" borderId="10" xfId="55" applyNumberFormat="1" applyFont="1" applyFill="1" applyBorder="1" applyAlignment="1">
      <alignment horizontal="center" vertical="center"/>
      <protection/>
    </xf>
    <xf numFmtId="0" fontId="19" fillId="0" borderId="10" xfId="55" applyFont="1" applyBorder="1" applyAlignment="1">
      <alignment horizontal="center" vertical="center"/>
      <protection/>
    </xf>
    <xf numFmtId="0" fontId="19" fillId="0" borderId="10" xfId="55" applyFont="1" applyBorder="1" applyAlignment="1">
      <alignment horizontal="left" vertical="center" shrinkToFit="1"/>
      <protection/>
    </xf>
    <xf numFmtId="2" fontId="18" fillId="0" borderId="10" xfId="55" applyNumberFormat="1" applyFont="1" applyBorder="1" applyAlignment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horizontal="left"/>
      <protection/>
    </xf>
    <xf numFmtId="49" fontId="20" fillId="0" borderId="0" xfId="59" applyNumberFormat="1" applyFont="1" applyAlignment="1">
      <alignment horizontal="left"/>
      <protection/>
    </xf>
    <xf numFmtId="0" fontId="9" fillId="0" borderId="13" xfId="55" applyFont="1" applyBorder="1" applyAlignment="1">
      <alignment horizontal="right" vertical="center"/>
      <protection/>
    </xf>
    <xf numFmtId="0" fontId="9" fillId="0" borderId="14" xfId="55" applyFont="1" applyBorder="1" applyAlignment="1">
      <alignment horizontal="left" vertical="center"/>
      <protection/>
    </xf>
    <xf numFmtId="0" fontId="9" fillId="0" borderId="15" xfId="55" applyFont="1" applyBorder="1" applyAlignment="1">
      <alignment horizontal="left" vertical="center" shrinkToFit="1"/>
      <protection/>
    </xf>
    <xf numFmtId="49" fontId="9" fillId="0" borderId="19" xfId="55" applyNumberFormat="1" applyFont="1" applyBorder="1" applyAlignment="1">
      <alignment horizontal="center" vertical="center"/>
      <protection/>
    </xf>
    <xf numFmtId="49" fontId="9" fillId="0" borderId="20" xfId="55" applyNumberFormat="1" applyFont="1" applyBorder="1" applyAlignment="1">
      <alignment horizontal="center" vertical="center"/>
      <protection/>
    </xf>
    <xf numFmtId="49" fontId="9" fillId="0" borderId="16" xfId="55" applyNumberFormat="1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/>
      <protection/>
    </xf>
    <xf numFmtId="2" fontId="10" fillId="35" borderId="10" xfId="55" applyNumberFormat="1" applyFont="1" applyFill="1" applyBorder="1" applyAlignment="1">
      <alignment horizontal="center" vertical="center"/>
      <protection/>
    </xf>
    <xf numFmtId="2" fontId="68" fillId="33" borderId="10" xfId="55" applyNumberFormat="1" applyFont="1" applyFill="1" applyBorder="1" applyAlignment="1">
      <alignment horizontal="center" vertical="center"/>
      <protection/>
    </xf>
    <xf numFmtId="0" fontId="69" fillId="0" borderId="10" xfId="53" applyFont="1" applyBorder="1" applyAlignment="1">
      <alignment horizontal="center" vertical="center"/>
      <protection/>
    </xf>
    <xf numFmtId="0" fontId="58" fillId="0" borderId="0" xfId="0" applyFont="1" applyAlignment="1">
      <alignment/>
    </xf>
    <xf numFmtId="49" fontId="22" fillId="0" borderId="21" xfId="55" applyNumberFormat="1" applyFont="1" applyFill="1" applyBorder="1" applyAlignment="1">
      <alignment horizontal="center" vertical="center"/>
      <protection/>
    </xf>
    <xf numFmtId="0" fontId="10" fillId="0" borderId="22" xfId="55" applyFont="1" applyBorder="1" applyAlignment="1">
      <alignment horizontal="center" vertical="center"/>
      <protection/>
    </xf>
    <xf numFmtId="0" fontId="12" fillId="0" borderId="22" xfId="55" applyFont="1" applyBorder="1" applyAlignment="1">
      <alignment horizontal="right" vertical="center"/>
      <protection/>
    </xf>
    <xf numFmtId="0" fontId="14" fillId="0" borderId="23" xfId="55" applyFont="1" applyBorder="1" applyAlignment="1">
      <alignment horizontal="left" vertical="center"/>
      <protection/>
    </xf>
    <xf numFmtId="164" fontId="10" fillId="0" borderId="24" xfId="55" applyNumberFormat="1" applyFont="1" applyFill="1" applyBorder="1" applyAlignment="1">
      <alignment horizontal="center" vertical="center"/>
      <protection/>
    </xf>
    <xf numFmtId="0" fontId="11" fillId="0" borderId="24" xfId="55" applyFont="1" applyBorder="1" applyAlignment="1">
      <alignment horizontal="center" vertical="center"/>
      <protection/>
    </xf>
    <xf numFmtId="0" fontId="11" fillId="0" borderId="24" xfId="55" applyFont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center" vertical="center"/>
      <protection/>
    </xf>
    <xf numFmtId="49" fontId="14" fillId="0" borderId="24" xfId="55" applyNumberFormat="1" applyFont="1" applyBorder="1" applyAlignment="1">
      <alignment horizontal="center" vertical="center"/>
      <protection/>
    </xf>
    <xf numFmtId="0" fontId="15" fillId="0" borderId="24" xfId="53" applyFont="1" applyBorder="1" applyAlignment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/>
      <protection/>
    </xf>
    <xf numFmtId="164" fontId="15" fillId="0" borderId="0" xfId="54" applyNumberFormat="1" applyFont="1" applyFill="1" applyAlignment="1">
      <alignment horizontal="center"/>
      <protection/>
    </xf>
    <xf numFmtId="0" fontId="4" fillId="0" borderId="0" xfId="54" applyNumberFormat="1" applyFont="1" applyFill="1" applyBorder="1" applyAlignment="1" applyProtection="1">
      <alignment horizontal="left"/>
      <protection/>
    </xf>
    <xf numFmtId="2" fontId="24" fillId="33" borderId="10" xfId="55" applyNumberFormat="1" applyFont="1" applyFill="1" applyBorder="1" applyAlignment="1">
      <alignment horizontal="center" vertical="center"/>
      <protection/>
    </xf>
    <xf numFmtId="0" fontId="60" fillId="0" borderId="26" xfId="58" applyFont="1" applyBorder="1" applyAlignment="1">
      <alignment horizontal="left"/>
      <protection/>
    </xf>
    <xf numFmtId="0" fontId="60" fillId="0" borderId="18" xfId="58" applyFont="1" applyBorder="1" applyAlignment="1">
      <alignment horizontal="left"/>
      <protection/>
    </xf>
    <xf numFmtId="0" fontId="59" fillId="0" borderId="27" xfId="58" applyFont="1" applyBorder="1" applyAlignment="1">
      <alignment horizontal="right"/>
      <protection/>
    </xf>
    <xf numFmtId="0" fontId="59" fillId="0" borderId="28" xfId="58" applyFont="1" applyBorder="1" applyAlignment="1">
      <alignment horizontal="right"/>
      <protection/>
    </xf>
    <xf numFmtId="2" fontId="10" fillId="0" borderId="10" xfId="55" applyNumberFormat="1" applyFont="1" applyBorder="1" applyAlignment="1" quotePrefix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vertical="center"/>
      <protection/>
    </xf>
    <xf numFmtId="0" fontId="15" fillId="0" borderId="0" xfId="54" applyFont="1" applyFill="1" applyAlignment="1">
      <alignment horizontal="center" vertical="center"/>
      <protection/>
    </xf>
    <xf numFmtId="0" fontId="15" fillId="0" borderId="0" xfId="54" applyFont="1" applyFill="1" applyAlignment="1">
      <alignment vertical="center"/>
      <protection/>
    </xf>
    <xf numFmtId="164" fontId="15" fillId="0" borderId="0" xfId="54" applyNumberFormat="1" applyFont="1" applyFill="1" applyAlignment="1">
      <alignment horizontal="center" vertical="center"/>
      <protection/>
    </xf>
    <xf numFmtId="0" fontId="15" fillId="0" borderId="0" xfId="54" applyFont="1" applyFill="1" applyAlignment="1">
      <alignment vertical="center" shrinkToFit="1"/>
      <protection/>
    </xf>
    <xf numFmtId="0" fontId="4" fillId="0" borderId="0" xfId="54" applyNumberFormat="1" applyFont="1" applyFill="1" applyBorder="1" applyAlignment="1" applyProtection="1">
      <alignment horizontal="left"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vertical="center" shrinkToFit="1"/>
      <protection/>
    </xf>
    <xf numFmtId="0" fontId="2" fillId="0" borderId="0" xfId="54" applyNumberFormat="1" applyFont="1" applyFill="1" applyBorder="1" applyAlignment="1" applyProtection="1">
      <alignment horizontal="left" vertical="center"/>
      <protection/>
    </xf>
    <xf numFmtId="49" fontId="16" fillId="0" borderId="0" xfId="54" applyNumberFormat="1" applyFont="1" applyFill="1" applyAlignment="1">
      <alignment horizontal="right" vertical="center"/>
      <protection/>
    </xf>
    <xf numFmtId="0" fontId="16" fillId="0" borderId="0" xfId="54" applyFont="1" applyFill="1" applyAlignment="1">
      <alignment vertical="center"/>
      <protection/>
    </xf>
    <xf numFmtId="49" fontId="5" fillId="0" borderId="0" xfId="59" applyNumberFormat="1" applyFont="1" applyAlignment="1">
      <alignment vertical="center"/>
      <protection/>
    </xf>
    <xf numFmtId="49" fontId="20" fillId="0" borderId="0" xfId="59" applyNumberFormat="1" applyFont="1" applyAlignment="1">
      <alignment horizontal="left" vertical="center"/>
      <protection/>
    </xf>
    <xf numFmtId="49" fontId="5" fillId="0" borderId="0" xfId="59" applyNumberFormat="1" applyFont="1" applyAlignment="1">
      <alignment vertical="center" shrinkToFit="1"/>
      <protection/>
    </xf>
    <xf numFmtId="49" fontId="7" fillId="0" borderId="0" xfId="59" applyNumberFormat="1" applyFont="1" applyAlignment="1">
      <alignment horizontal="right" vertical="center"/>
      <protection/>
    </xf>
    <xf numFmtId="0" fontId="10" fillId="0" borderId="0" xfId="55" applyFont="1" applyAlignment="1">
      <alignment vertical="center" shrinkToFit="1"/>
      <protection/>
    </xf>
    <xf numFmtId="0" fontId="10" fillId="0" borderId="0" xfId="55" applyFont="1" applyAlignment="1">
      <alignment horizontal="center" vertical="center"/>
      <protection/>
    </xf>
    <xf numFmtId="1" fontId="9" fillId="0" borderId="2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shrinkToFit="1"/>
    </xf>
    <xf numFmtId="49" fontId="8" fillId="0" borderId="21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right" vertical="center"/>
    </xf>
    <xf numFmtId="0" fontId="14" fillId="0" borderId="31" xfId="0" applyFont="1" applyBorder="1" applyAlignment="1">
      <alignment horizontal="left" vertical="center"/>
    </xf>
    <xf numFmtId="164" fontId="10" fillId="0" borderId="31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shrinkToFit="1"/>
    </xf>
    <xf numFmtId="49" fontId="14" fillId="0" borderId="31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4" fillId="0" borderId="32" xfId="0" applyFont="1" applyBorder="1" applyAlignment="1">
      <alignment horizontal="left" vertical="center"/>
    </xf>
    <xf numFmtId="164" fontId="10" fillId="0" borderId="3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 shrinkToFit="1"/>
    </xf>
    <xf numFmtId="49" fontId="14" fillId="0" borderId="32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shrinkToFit="1"/>
    </xf>
    <xf numFmtId="0" fontId="11" fillId="0" borderId="10" xfId="59" applyFont="1" applyBorder="1" applyAlignment="1">
      <alignment horizontal="left"/>
      <protection/>
    </xf>
    <xf numFmtId="0" fontId="10" fillId="0" borderId="10" xfId="0" applyFont="1" applyBorder="1" applyAlignment="1">
      <alignment horizontal="center"/>
    </xf>
    <xf numFmtId="2" fontId="10" fillId="0" borderId="10" xfId="59" applyNumberFormat="1" applyFont="1" applyBorder="1" applyAlignment="1">
      <alignment horizontal="center"/>
      <protection/>
    </xf>
    <xf numFmtId="164" fontId="10" fillId="0" borderId="10" xfId="59" applyNumberFormat="1" applyFont="1" applyBorder="1" applyAlignment="1">
      <alignment horizontal="center"/>
      <protection/>
    </xf>
    <xf numFmtId="0" fontId="8" fillId="0" borderId="18" xfId="59" applyFont="1" applyBorder="1" applyAlignment="1">
      <alignment horizontal="left"/>
      <protection/>
    </xf>
    <xf numFmtId="0" fontId="10" fillId="0" borderId="28" xfId="59" applyFont="1" applyBorder="1" applyAlignment="1">
      <alignment horizontal="right"/>
      <protection/>
    </xf>
    <xf numFmtId="49" fontId="10" fillId="0" borderId="28" xfId="59" applyNumberFormat="1" applyFont="1" applyBorder="1" applyAlignment="1">
      <alignment horizontal="center"/>
      <protection/>
    </xf>
    <xf numFmtId="0" fontId="0" fillId="35" borderId="0" xfId="0" applyFill="1" applyAlignment="1">
      <alignment/>
    </xf>
    <xf numFmtId="0" fontId="2" fillId="0" borderId="0" xfId="54" applyNumberFormat="1" applyFont="1" applyFill="1" applyBorder="1" applyAlignment="1" applyProtection="1">
      <alignment horizontal="left"/>
      <protection/>
    </xf>
    <xf numFmtId="2" fontId="11" fillId="0" borderId="10" xfId="59" applyNumberFormat="1" applyFont="1" applyBorder="1" applyAlignment="1">
      <alignment horizontal="left"/>
      <protection/>
    </xf>
    <xf numFmtId="49" fontId="8" fillId="0" borderId="10" xfId="59" applyNumberFormat="1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/>
      <protection/>
    </xf>
    <xf numFmtId="49" fontId="9" fillId="0" borderId="10" xfId="59" applyNumberFormat="1" applyFont="1" applyBorder="1" applyAlignment="1">
      <alignment horizontal="center"/>
      <protection/>
    </xf>
    <xf numFmtId="49" fontId="8" fillId="0" borderId="18" xfId="59" applyNumberFormat="1" applyFont="1" applyBorder="1" applyAlignment="1">
      <alignment horizontal="left"/>
      <protection/>
    </xf>
    <xf numFmtId="49" fontId="8" fillId="0" borderId="28" xfId="59" applyNumberFormat="1" applyFont="1" applyBorder="1" applyAlignment="1">
      <alignment horizontal="right"/>
      <protection/>
    </xf>
    <xf numFmtId="49" fontId="20" fillId="0" borderId="0" xfId="59" applyNumberFormat="1" applyFont="1" applyAlignment="1">
      <alignment horizontal="left"/>
      <protection/>
    </xf>
    <xf numFmtId="0" fontId="5" fillId="0" borderId="0" xfId="0" applyFont="1" applyAlignment="1">
      <alignment/>
    </xf>
    <xf numFmtId="0" fontId="10" fillId="0" borderId="28" xfId="59" applyNumberFormat="1" applyFont="1" applyBorder="1" applyAlignment="1">
      <alignment horizontal="center"/>
      <protection/>
    </xf>
    <xf numFmtId="49" fontId="10" fillId="0" borderId="10" xfId="59" applyNumberFormat="1" applyFont="1" applyBorder="1">
      <alignment/>
      <protection/>
    </xf>
    <xf numFmtId="0" fontId="8" fillId="0" borderId="10" xfId="59" applyFont="1" applyBorder="1" applyAlignment="1">
      <alignment horizontal="left"/>
      <protection/>
    </xf>
    <xf numFmtId="0" fontId="10" fillId="0" borderId="10" xfId="59" applyFont="1" applyBorder="1" applyAlignment="1">
      <alignment horizontal="right"/>
      <protection/>
    </xf>
    <xf numFmtId="49" fontId="10" fillId="0" borderId="10" xfId="59" applyNumberFormat="1" applyFont="1" applyBorder="1" applyAlignment="1">
      <alignment horizontal="center"/>
      <protection/>
    </xf>
    <xf numFmtId="0" fontId="10" fillId="0" borderId="10" xfId="59" applyNumberFormat="1" applyFont="1" applyBorder="1" applyAlignment="1">
      <alignment horizontal="center"/>
      <protection/>
    </xf>
    <xf numFmtId="2" fontId="8" fillId="0" borderId="10" xfId="59" applyNumberFormat="1" applyFont="1" applyBorder="1" applyAlignment="1">
      <alignment horizontal="center"/>
      <protection/>
    </xf>
    <xf numFmtId="0" fontId="60" fillId="0" borderId="0" xfId="54" applyFont="1" applyFill="1">
      <alignment/>
      <protection/>
    </xf>
    <xf numFmtId="0" fontId="0" fillId="34" borderId="0" xfId="0" applyFill="1" applyAlignment="1">
      <alignment/>
    </xf>
    <xf numFmtId="0" fontId="11" fillId="0" borderId="10" xfId="55" applyFont="1" applyBorder="1" applyAlignment="1">
      <alignment horizontal="left" vertical="center"/>
      <protection/>
    </xf>
    <xf numFmtId="165" fontId="8" fillId="0" borderId="10" xfId="55" applyNumberFormat="1" applyFont="1" applyBorder="1" applyAlignment="1">
      <alignment horizontal="center" vertical="center"/>
      <protection/>
    </xf>
    <xf numFmtId="0" fontId="8" fillId="0" borderId="18" xfId="55" applyFont="1" applyBorder="1" applyAlignment="1">
      <alignment horizontal="left" vertical="center"/>
      <protection/>
    </xf>
    <xf numFmtId="0" fontId="10" fillId="0" borderId="28" xfId="55" applyFont="1" applyBorder="1" applyAlignment="1">
      <alignment horizontal="right" vertical="center"/>
      <protection/>
    </xf>
    <xf numFmtId="0" fontId="10" fillId="0" borderId="10" xfId="55" applyFont="1" applyBorder="1" applyAlignment="1">
      <alignment horizontal="center" vertical="center"/>
      <protection/>
    </xf>
    <xf numFmtId="0" fontId="10" fillId="0" borderId="27" xfId="59" applyNumberFormat="1" applyFont="1" applyBorder="1" applyAlignment="1">
      <alignment horizontal="center"/>
      <protection/>
    </xf>
    <xf numFmtId="0" fontId="10" fillId="0" borderId="27" xfId="59" applyFont="1" applyBorder="1" applyAlignment="1">
      <alignment horizontal="right"/>
      <protection/>
    </xf>
    <xf numFmtId="0" fontId="8" fillId="0" borderId="26" xfId="59" applyFont="1" applyBorder="1" applyAlignment="1">
      <alignment horizontal="left"/>
      <protection/>
    </xf>
    <xf numFmtId="164" fontId="10" fillId="0" borderId="11" xfId="59" applyNumberFormat="1" applyFont="1" applyBorder="1" applyAlignment="1">
      <alignment horizontal="center"/>
      <protection/>
    </xf>
    <xf numFmtId="2" fontId="10" fillId="0" borderId="11" xfId="59" applyNumberFormat="1" applyFont="1" applyBorder="1" applyAlignment="1">
      <alignment horizontal="center"/>
      <protection/>
    </xf>
    <xf numFmtId="2" fontId="8" fillId="0" borderId="11" xfId="59" applyNumberFormat="1" applyFont="1" applyBorder="1" applyAlignment="1">
      <alignment horizontal="center"/>
      <protection/>
    </xf>
    <xf numFmtId="0" fontId="10" fillId="0" borderId="11" xfId="0" applyFont="1" applyBorder="1" applyAlignment="1">
      <alignment horizontal="center"/>
    </xf>
    <xf numFmtId="0" fontId="11" fillId="0" borderId="11" xfId="59" applyFont="1" applyBorder="1" applyAlignment="1">
      <alignment horizontal="left"/>
      <protection/>
    </xf>
    <xf numFmtId="49" fontId="8" fillId="0" borderId="12" xfId="59" applyNumberFormat="1" applyFont="1" applyBorder="1" applyAlignment="1">
      <alignment horizontal="center"/>
      <protection/>
    </xf>
    <xf numFmtId="49" fontId="8" fillId="0" borderId="13" xfId="59" applyNumberFormat="1" applyFont="1" applyBorder="1" applyAlignment="1">
      <alignment horizontal="right"/>
      <protection/>
    </xf>
    <xf numFmtId="49" fontId="8" fillId="0" borderId="14" xfId="59" applyNumberFormat="1" applyFont="1" applyBorder="1" applyAlignment="1">
      <alignment horizontal="left"/>
      <protection/>
    </xf>
    <xf numFmtId="49" fontId="8" fillId="0" borderId="15" xfId="59" applyNumberFormat="1" applyFont="1" applyBorder="1" applyAlignment="1">
      <alignment horizontal="center"/>
      <protection/>
    </xf>
    <xf numFmtId="49" fontId="9" fillId="0" borderId="15" xfId="59" applyNumberFormat="1" applyFont="1" applyBorder="1" applyAlignment="1">
      <alignment horizontal="center"/>
      <protection/>
    </xf>
    <xf numFmtId="49" fontId="9" fillId="0" borderId="15" xfId="60" applyNumberFormat="1" applyFont="1" applyBorder="1" applyAlignment="1">
      <alignment horizontal="center"/>
      <protection/>
    </xf>
    <xf numFmtId="49" fontId="8" fillId="0" borderId="16" xfId="59" applyNumberFormat="1" applyFont="1" applyBorder="1" applyAlignment="1">
      <alignment horizontal="center"/>
      <protection/>
    </xf>
    <xf numFmtId="0" fontId="10" fillId="0" borderId="11" xfId="59" applyFont="1" applyBorder="1" applyAlignment="1">
      <alignment horizontal="right"/>
      <protection/>
    </xf>
    <xf numFmtId="0" fontId="8" fillId="0" borderId="11" xfId="59" applyFont="1" applyBorder="1" applyAlignment="1">
      <alignment horizontal="left"/>
      <protection/>
    </xf>
    <xf numFmtId="0" fontId="10" fillId="0" borderId="11" xfId="59" applyNumberFormat="1" applyFont="1" applyBorder="1" applyAlignment="1">
      <alignment horizontal="center"/>
      <protection/>
    </xf>
    <xf numFmtId="0" fontId="8" fillId="0" borderId="11" xfId="59" applyNumberFormat="1" applyFont="1" applyBorder="1" applyAlignment="1">
      <alignment horizontal="center"/>
      <protection/>
    </xf>
    <xf numFmtId="0" fontId="8" fillId="0" borderId="10" xfId="59" applyNumberFormat="1" applyFont="1" applyBorder="1" applyAlignment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0" fillId="0" borderId="0" xfId="54" applyFont="1" applyFill="1" applyAlignment="1">
      <alignment horizontal="center"/>
      <protection/>
    </xf>
    <xf numFmtId="49" fontId="5" fillId="0" borderId="0" xfId="59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8" fillId="0" borderId="10" xfId="59" applyNumberFormat="1" applyFont="1" applyBorder="1" applyAlignment="1">
      <alignment horizontal="center" vertical="center"/>
      <protection/>
    </xf>
    <xf numFmtId="49" fontId="10" fillId="0" borderId="0" xfId="59" applyNumberFormat="1" applyFont="1" applyBorder="1" applyAlignment="1">
      <alignment horizontal="center"/>
      <protection/>
    </xf>
    <xf numFmtId="0" fontId="10" fillId="0" borderId="0" xfId="59" applyFont="1" applyBorder="1" applyAlignment="1">
      <alignment horizontal="right"/>
      <protection/>
    </xf>
    <xf numFmtId="0" fontId="8" fillId="0" borderId="0" xfId="59" applyFont="1" applyBorder="1" applyAlignment="1">
      <alignment horizontal="left"/>
      <protection/>
    </xf>
    <xf numFmtId="164" fontId="10" fillId="0" borderId="0" xfId="59" applyNumberFormat="1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11" fillId="0" borderId="0" xfId="59" applyFont="1" applyBorder="1" applyAlignment="1">
      <alignment horizontal="left"/>
      <protection/>
    </xf>
    <xf numFmtId="164" fontId="10" fillId="0" borderId="33" xfId="59" applyNumberFormat="1" applyFont="1" applyBorder="1" applyAlignment="1">
      <alignment horizontal="center"/>
      <protection/>
    </xf>
    <xf numFmtId="2" fontId="8" fillId="0" borderId="33" xfId="59" applyNumberFormat="1" applyFont="1" applyBorder="1" applyAlignment="1">
      <alignment horizontal="center"/>
      <protection/>
    </xf>
    <xf numFmtId="0" fontId="10" fillId="0" borderId="33" xfId="0" applyFont="1" applyBorder="1" applyAlignment="1">
      <alignment horizontal="center"/>
    </xf>
    <xf numFmtId="0" fontId="11" fillId="0" borderId="33" xfId="59" applyFont="1" applyBorder="1" applyAlignment="1">
      <alignment horizontal="left"/>
      <protection/>
    </xf>
    <xf numFmtId="49" fontId="10" fillId="0" borderId="27" xfId="59" applyNumberFormat="1" applyFont="1" applyBorder="1" applyAlignment="1">
      <alignment horizontal="center"/>
      <protection/>
    </xf>
    <xf numFmtId="2" fontId="8" fillId="0" borderId="0" xfId="59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0" fillId="0" borderId="34" xfId="59" applyFont="1" applyBorder="1" applyAlignment="1">
      <alignment horizontal="right"/>
      <protection/>
    </xf>
    <xf numFmtId="0" fontId="8" fillId="0" borderId="34" xfId="59" applyFont="1" applyBorder="1" applyAlignment="1">
      <alignment horizontal="left"/>
      <protection/>
    </xf>
    <xf numFmtId="49" fontId="10" fillId="0" borderId="11" xfId="59" applyNumberFormat="1" applyFont="1" applyBorder="1" applyAlignment="1">
      <alignment horizontal="center"/>
      <protection/>
    </xf>
    <xf numFmtId="0" fontId="10" fillId="0" borderId="27" xfId="55" applyFont="1" applyBorder="1" applyAlignment="1">
      <alignment horizontal="right" vertical="center"/>
      <protection/>
    </xf>
    <xf numFmtId="0" fontId="8" fillId="0" borderId="26" xfId="55" applyFont="1" applyBorder="1" applyAlignment="1">
      <alignment horizontal="left" vertical="center"/>
      <protection/>
    </xf>
    <xf numFmtId="164" fontId="10" fillId="0" borderId="11" xfId="55" applyNumberFormat="1" applyFont="1" applyFill="1" applyBorder="1" applyAlignment="1">
      <alignment horizontal="center" vertical="center"/>
      <protection/>
    </xf>
    <xf numFmtId="0" fontId="11" fillId="0" borderId="11" xfId="55" applyFont="1" applyBorder="1" applyAlignment="1">
      <alignment horizontal="center" vertical="center"/>
      <protection/>
    </xf>
    <xf numFmtId="165" fontId="8" fillId="0" borderId="11" xfId="55" applyNumberFormat="1" applyFont="1" applyBorder="1" applyAlignment="1">
      <alignment horizontal="center" vertical="center"/>
      <protection/>
    </xf>
    <xf numFmtId="0" fontId="11" fillId="0" borderId="11" xfId="55" applyFont="1" applyBorder="1" applyAlignment="1">
      <alignment horizontal="left" vertical="center"/>
      <protection/>
    </xf>
    <xf numFmtId="49" fontId="8" fillId="0" borderId="15" xfId="60" applyNumberFormat="1" applyFont="1" applyBorder="1" applyAlignment="1">
      <alignment horizontal="center"/>
      <protection/>
    </xf>
    <xf numFmtId="14" fontId="3" fillId="0" borderId="0" xfId="54" applyNumberFormat="1" applyFont="1" applyFill="1" applyBorder="1" applyAlignment="1" applyProtection="1">
      <alignment horizontal="center" vertical="center"/>
      <protection/>
    </xf>
    <xf numFmtId="2" fontId="10" fillId="0" borderId="35" xfId="55" applyNumberFormat="1" applyFont="1" applyBorder="1" applyAlignment="1">
      <alignment horizontal="center" vertical="center"/>
      <protection/>
    </xf>
    <xf numFmtId="2" fontId="10" fillId="0" borderId="36" xfId="55" applyNumberFormat="1" applyFont="1" applyBorder="1" applyAlignment="1">
      <alignment horizontal="center" vertical="center"/>
      <protection/>
    </xf>
    <xf numFmtId="2" fontId="10" fillId="0" borderId="37" xfId="55" applyNumberFormat="1" applyFont="1" applyBorder="1" applyAlignment="1">
      <alignment horizontal="center" vertical="center"/>
      <protection/>
    </xf>
    <xf numFmtId="14" fontId="3" fillId="0" borderId="0" xfId="54" applyNumberFormat="1" applyFont="1" applyFill="1" applyBorder="1" applyAlignment="1" applyProtection="1">
      <alignment horizontal="center" vertical="center"/>
      <protection/>
    </xf>
    <xf numFmtId="2" fontId="10" fillId="0" borderId="35" xfId="55" applyNumberFormat="1" applyFont="1" applyBorder="1" applyAlignment="1">
      <alignment horizontal="center" vertical="center"/>
      <protection/>
    </xf>
    <xf numFmtId="2" fontId="10" fillId="0" borderId="36" xfId="55" applyNumberFormat="1" applyFont="1" applyBorder="1" applyAlignment="1">
      <alignment horizontal="center" vertical="center"/>
      <protection/>
    </xf>
    <xf numFmtId="2" fontId="10" fillId="0" borderId="37" xfId="55" applyNumberFormat="1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3" xfId="54"/>
    <cellStyle name="Įprastas 4" xfId="55"/>
    <cellStyle name="Linked Cell" xfId="56"/>
    <cellStyle name="Neutral" xfId="57"/>
    <cellStyle name="Normal 2 2 10_aukstis" xfId="58"/>
    <cellStyle name="Normal_2013-01-15 2" xfId="59"/>
    <cellStyle name="Normal_2013-01-15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PageLayoutView="0" workbookViewId="0" topLeftCell="A1">
      <selection activeCell="N31" sqref="N31"/>
    </sheetView>
  </sheetViews>
  <sheetFormatPr defaultColWidth="9.140625" defaultRowHeight="15"/>
  <cols>
    <col min="1" max="1" width="5.7109375" style="0" customWidth="1"/>
    <col min="3" max="3" width="13.140625" style="0" customWidth="1"/>
    <col min="4" max="4" width="10.421875" style="0" customWidth="1"/>
    <col min="7" max="7" width="8.421875" style="0" customWidth="1"/>
    <col min="8" max="8" width="17.421875" style="0" bestFit="1" customWidth="1"/>
    <col min="9" max="9" width="4.28125" style="0" customWidth="1"/>
  </cols>
  <sheetData>
    <row r="1" spans="1:8" ht="18">
      <c r="A1" s="1" t="s">
        <v>7</v>
      </c>
      <c r="B1" s="2"/>
      <c r="C1" s="2"/>
      <c r="D1" s="3"/>
      <c r="E1" s="4"/>
      <c r="F1" s="3"/>
      <c r="G1" s="3"/>
      <c r="H1" s="3"/>
    </row>
    <row r="2" spans="1:8" ht="15">
      <c r="A2" s="240">
        <v>43470</v>
      </c>
      <c r="B2" s="240"/>
      <c r="C2" s="2"/>
      <c r="D2" s="3"/>
      <c r="F2" s="5" t="s">
        <v>0</v>
      </c>
      <c r="G2" s="3"/>
      <c r="H2" s="3"/>
    </row>
    <row r="3" spans="1:8" ht="14.25">
      <c r="A3" s="176"/>
      <c r="B3" s="176"/>
      <c r="C3" s="176"/>
      <c r="D3" s="176"/>
      <c r="E3" s="176"/>
      <c r="F3" s="176"/>
      <c r="G3" s="176"/>
      <c r="H3" s="176"/>
    </row>
    <row r="4" spans="1:8" ht="18">
      <c r="A4" s="2"/>
      <c r="B4" s="168" t="s">
        <v>273</v>
      </c>
      <c r="C4" s="3"/>
      <c r="D4" s="3"/>
      <c r="E4" s="6">
        <v>1</v>
      </c>
      <c r="F4" s="7" t="s">
        <v>232</v>
      </c>
      <c r="G4" s="3"/>
      <c r="H4" s="3"/>
    </row>
    <row r="5" spans="1:8" ht="14.25">
      <c r="A5" s="8"/>
      <c r="B5" s="175"/>
      <c r="C5" s="8"/>
      <c r="D5" s="8"/>
      <c r="E5" s="8"/>
      <c r="F5" s="8"/>
      <c r="G5" s="8"/>
      <c r="H5" s="9"/>
    </row>
    <row r="6" spans="1:8" ht="14.25">
      <c r="A6" s="170" t="s">
        <v>272</v>
      </c>
      <c r="B6" s="174" t="s">
        <v>1</v>
      </c>
      <c r="C6" s="173" t="s">
        <v>2</v>
      </c>
      <c r="D6" s="170" t="s">
        <v>271</v>
      </c>
      <c r="E6" s="170" t="s">
        <v>3</v>
      </c>
      <c r="F6" s="172" t="s">
        <v>270</v>
      </c>
      <c r="G6" s="171" t="s">
        <v>4</v>
      </c>
      <c r="H6" s="170" t="s">
        <v>5</v>
      </c>
    </row>
    <row r="7" spans="1:8" ht="14.25">
      <c r="A7" s="166" t="s">
        <v>231</v>
      </c>
      <c r="B7" s="165" t="s">
        <v>269</v>
      </c>
      <c r="C7" s="164" t="s">
        <v>268</v>
      </c>
      <c r="D7" s="163" t="s">
        <v>267</v>
      </c>
      <c r="E7" s="163" t="s">
        <v>145</v>
      </c>
      <c r="F7" s="183">
        <v>8.66</v>
      </c>
      <c r="G7" s="161" t="str">
        <f aca="true" t="shared" si="0" ref="G7:G12">IF(ISBLANK(F7),"",IF(F7&lt;=7.7,"KSM",IF(F7&lt;=8,"I A",IF(F7&lt;=8.44,"II A",IF(F7&lt;=9.04,"III A",IF(F7&lt;=9.64,"I JA",IF(F7&lt;=10.04,"II JA",IF(F7&lt;=10.34,"III JA"))))))))</f>
        <v>III A</v>
      </c>
      <c r="H7" s="160" t="s">
        <v>146</v>
      </c>
    </row>
    <row r="8" spans="1:8" ht="14.25">
      <c r="A8" s="166" t="s">
        <v>227</v>
      </c>
      <c r="B8" s="165" t="s">
        <v>266</v>
      </c>
      <c r="C8" s="164" t="s">
        <v>265</v>
      </c>
      <c r="D8" s="163" t="s">
        <v>264</v>
      </c>
      <c r="E8" s="163" t="s">
        <v>263</v>
      </c>
      <c r="F8" s="183">
        <v>9.3</v>
      </c>
      <c r="G8" s="161" t="str">
        <f t="shared" si="0"/>
        <v>I JA</v>
      </c>
      <c r="H8" s="160" t="s">
        <v>262</v>
      </c>
    </row>
    <row r="9" spans="1:8" ht="14.25">
      <c r="A9" s="166" t="s">
        <v>226</v>
      </c>
      <c r="B9" s="165" t="s">
        <v>261</v>
      </c>
      <c r="C9" s="164" t="s">
        <v>260</v>
      </c>
      <c r="D9" s="163">
        <v>37933</v>
      </c>
      <c r="E9" s="163" t="s">
        <v>104</v>
      </c>
      <c r="F9" s="183">
        <v>8.84</v>
      </c>
      <c r="G9" s="161" t="str">
        <f t="shared" si="0"/>
        <v>III A</v>
      </c>
      <c r="H9" s="160" t="s">
        <v>107</v>
      </c>
    </row>
    <row r="10" spans="1:8" ht="14.25">
      <c r="A10" s="166" t="s">
        <v>221</v>
      </c>
      <c r="B10" s="165" t="s">
        <v>204</v>
      </c>
      <c r="C10" s="164" t="s">
        <v>259</v>
      </c>
      <c r="D10" s="163">
        <v>37766</v>
      </c>
      <c r="E10" s="163" t="s">
        <v>145</v>
      </c>
      <c r="F10" s="183">
        <v>9.28</v>
      </c>
      <c r="G10" s="161" t="str">
        <f t="shared" si="0"/>
        <v>I JA</v>
      </c>
      <c r="H10" s="160" t="s">
        <v>146</v>
      </c>
    </row>
    <row r="11" spans="1:8" ht="14.25">
      <c r="A11" s="166" t="s">
        <v>215</v>
      </c>
      <c r="B11" s="165" t="s">
        <v>230</v>
      </c>
      <c r="C11" s="164" t="s">
        <v>205</v>
      </c>
      <c r="D11" s="163" t="s">
        <v>258</v>
      </c>
      <c r="E11" s="163" t="s">
        <v>217</v>
      </c>
      <c r="F11" s="183">
        <v>9.82</v>
      </c>
      <c r="G11" s="161" t="str">
        <f t="shared" si="0"/>
        <v>II JA</v>
      </c>
      <c r="H11" s="160" t="s">
        <v>257</v>
      </c>
    </row>
    <row r="12" spans="1:8" ht="14.25">
      <c r="A12" s="166" t="s">
        <v>211</v>
      </c>
      <c r="B12" s="165" t="s">
        <v>256</v>
      </c>
      <c r="C12" s="164" t="s">
        <v>255</v>
      </c>
      <c r="D12" s="163">
        <v>37340</v>
      </c>
      <c r="E12" s="163" t="s">
        <v>254</v>
      </c>
      <c r="F12" s="183">
        <v>8.84</v>
      </c>
      <c r="G12" s="161" t="str">
        <f t="shared" si="0"/>
        <v>III A</v>
      </c>
      <c r="H12" s="169" t="s">
        <v>253</v>
      </c>
    </row>
    <row r="13" spans="1:8" ht="18">
      <c r="A13" s="2"/>
      <c r="B13" s="168"/>
      <c r="C13" s="3"/>
      <c r="D13" s="3"/>
      <c r="E13" s="6" t="s">
        <v>227</v>
      </c>
      <c r="F13" s="7" t="s">
        <v>232</v>
      </c>
      <c r="G13" s="3"/>
      <c r="H13" s="3"/>
    </row>
    <row r="14" spans="1:8" ht="14.25">
      <c r="A14" s="166" t="s">
        <v>231</v>
      </c>
      <c r="B14" s="165" t="s">
        <v>246</v>
      </c>
      <c r="C14" s="164" t="s">
        <v>252</v>
      </c>
      <c r="D14" s="163" t="s">
        <v>251</v>
      </c>
      <c r="E14" s="163" t="s">
        <v>145</v>
      </c>
      <c r="F14" s="183" t="s">
        <v>6</v>
      </c>
      <c r="G14" s="161"/>
      <c r="H14" s="160" t="s">
        <v>146</v>
      </c>
    </row>
    <row r="15" spans="1:8" ht="14.25">
      <c r="A15" s="166" t="s">
        <v>227</v>
      </c>
      <c r="B15" s="165" t="s">
        <v>246</v>
      </c>
      <c r="C15" s="164" t="s">
        <v>250</v>
      </c>
      <c r="D15" s="163">
        <v>37663</v>
      </c>
      <c r="E15" s="163" t="s">
        <v>153</v>
      </c>
      <c r="F15" s="183" t="s">
        <v>6</v>
      </c>
      <c r="G15" s="161"/>
      <c r="H15" s="160" t="s">
        <v>154</v>
      </c>
    </row>
    <row r="16" spans="1:8" ht="14.25">
      <c r="A16" s="166" t="s">
        <v>226</v>
      </c>
      <c r="B16" s="165" t="s">
        <v>249</v>
      </c>
      <c r="C16" s="164" t="s">
        <v>248</v>
      </c>
      <c r="D16" s="163" t="s">
        <v>247</v>
      </c>
      <c r="E16" s="163" t="s">
        <v>104</v>
      </c>
      <c r="F16" s="183">
        <v>8.52</v>
      </c>
      <c r="G16" s="161" t="str">
        <f>IF(ISBLANK(F16),"",IF(F16&lt;=7.7,"KSM",IF(F16&lt;=8,"I A",IF(F16&lt;=8.44,"II A",IF(F16&lt;=9.04,"III A",IF(F16&lt;=9.64,"I JA",IF(F16&lt;=10.04,"II JA",IF(F16&lt;=10.34,"III JA"))))))))</f>
        <v>III A</v>
      </c>
      <c r="H16" s="160" t="s">
        <v>116</v>
      </c>
    </row>
    <row r="17" spans="1:8" ht="14.25">
      <c r="A17" s="166" t="s">
        <v>221</v>
      </c>
      <c r="B17" s="165" t="s">
        <v>246</v>
      </c>
      <c r="C17" s="164" t="s">
        <v>245</v>
      </c>
      <c r="D17" s="163" t="s">
        <v>244</v>
      </c>
      <c r="E17" s="163" t="s">
        <v>217</v>
      </c>
      <c r="F17" s="183">
        <v>9.76</v>
      </c>
      <c r="G17" s="161" t="str">
        <f>IF(ISBLANK(F17),"",IF(F17&lt;=7.7,"KSM",IF(F17&lt;=8,"I A",IF(F17&lt;=8.44,"II A",IF(F17&lt;=9.04,"III A",IF(F17&lt;=9.64,"I JA",IF(F17&lt;=10.04,"II JA",IF(F17&lt;=10.34,"III JA"))))))))</f>
        <v>II JA</v>
      </c>
      <c r="H17" s="160" t="s">
        <v>216</v>
      </c>
    </row>
    <row r="18" spans="1:8" ht="14.25">
      <c r="A18" s="166" t="s">
        <v>215</v>
      </c>
      <c r="B18" s="165" t="s">
        <v>243</v>
      </c>
      <c r="C18" s="164" t="s">
        <v>242</v>
      </c>
      <c r="D18" s="163">
        <v>37868</v>
      </c>
      <c r="E18" s="163" t="s">
        <v>104</v>
      </c>
      <c r="F18" s="183">
        <v>8.76</v>
      </c>
      <c r="G18" s="161" t="str">
        <f>IF(ISBLANK(F18),"",IF(F18&lt;=7.7,"KSM",IF(F18&lt;=8,"I A",IF(F18&lt;=8.44,"II A",IF(F18&lt;=9.04,"III A",IF(F18&lt;=9.64,"I JA",IF(F18&lt;=10.04,"II JA",IF(F18&lt;=10.34,"III JA"))))))))</f>
        <v>III A</v>
      </c>
      <c r="H18" s="160" t="s">
        <v>111</v>
      </c>
    </row>
    <row r="19" spans="1:8" ht="14.25">
      <c r="A19" s="166" t="s">
        <v>211</v>
      </c>
      <c r="B19" s="165"/>
      <c r="C19" s="164"/>
      <c r="D19" s="163"/>
      <c r="E19" s="163"/>
      <c r="F19" s="162"/>
      <c r="G19" s="161">
        <f>IF(ISBLANK(F19),"",IF(F19&lt;=7.7,"KSM",IF(F19&lt;=8,"I A",IF(F19&lt;=8.44,"II A",IF(F19&lt;=9.04,"III A",IF(F19&lt;=9.64,"I JA",IF(F19&lt;=10.04,"II JA",IF(F19&lt;=10.34,"III JA"))))))))</f>
      </c>
      <c r="H19" s="160"/>
    </row>
    <row r="20" spans="1:8" ht="18">
      <c r="A20" s="2"/>
      <c r="B20" s="168"/>
      <c r="C20" s="3"/>
      <c r="D20" s="3"/>
      <c r="E20" s="6" t="s">
        <v>226</v>
      </c>
      <c r="F20" s="7" t="s">
        <v>232</v>
      </c>
      <c r="G20" s="3"/>
      <c r="H20" s="3"/>
    </row>
    <row r="21" spans="1:8" ht="14.25">
      <c r="A21" s="166" t="s">
        <v>231</v>
      </c>
      <c r="B21" s="165" t="s">
        <v>214</v>
      </c>
      <c r="C21" s="164" t="s">
        <v>241</v>
      </c>
      <c r="D21" s="163">
        <v>37832</v>
      </c>
      <c r="E21" s="163" t="s">
        <v>153</v>
      </c>
      <c r="F21" s="183">
        <v>9.2</v>
      </c>
      <c r="G21" s="161" t="str">
        <f aca="true" t="shared" si="1" ref="G21:G26">IF(ISBLANK(F21),"",IF(F21&lt;=7.7,"KSM",IF(F21&lt;=8,"I A",IF(F21&lt;=8.44,"II A",IF(F21&lt;=9.04,"III A",IF(F21&lt;=9.64,"I JA",IF(F21&lt;=10.04,"II JA",IF(F21&lt;=10.34,"III JA"))))))))</f>
        <v>I JA</v>
      </c>
      <c r="H21" s="160" t="s">
        <v>234</v>
      </c>
    </row>
    <row r="22" spans="1:8" ht="14.25">
      <c r="A22" s="166" t="s">
        <v>227</v>
      </c>
      <c r="B22" s="165" t="s">
        <v>40</v>
      </c>
      <c r="C22" s="164" t="s">
        <v>240</v>
      </c>
      <c r="D22" s="163">
        <v>37797</v>
      </c>
      <c r="E22" s="163" t="s">
        <v>223</v>
      </c>
      <c r="F22" s="183">
        <v>8.64</v>
      </c>
      <c r="G22" s="161" t="str">
        <f t="shared" si="1"/>
        <v>III A</v>
      </c>
      <c r="H22" s="160" t="s">
        <v>239</v>
      </c>
    </row>
    <row r="23" spans="1:8" ht="14.25">
      <c r="A23" s="166" t="s">
        <v>226</v>
      </c>
      <c r="B23" s="165" t="s">
        <v>214</v>
      </c>
      <c r="C23" s="164" t="s">
        <v>238</v>
      </c>
      <c r="D23" s="163">
        <v>37287</v>
      </c>
      <c r="E23" s="163" t="s">
        <v>153</v>
      </c>
      <c r="F23" s="183">
        <v>8.27</v>
      </c>
      <c r="G23" s="161" t="str">
        <f t="shared" si="1"/>
        <v>II A</v>
      </c>
      <c r="H23" s="160" t="s">
        <v>234</v>
      </c>
    </row>
    <row r="24" spans="1:8" ht="14.25">
      <c r="A24" s="166" t="s">
        <v>221</v>
      </c>
      <c r="B24" s="165" t="s">
        <v>214</v>
      </c>
      <c r="C24" s="164" t="s">
        <v>237</v>
      </c>
      <c r="D24" s="163" t="s">
        <v>236</v>
      </c>
      <c r="E24" s="163" t="s">
        <v>31</v>
      </c>
      <c r="F24" s="183">
        <v>8.83</v>
      </c>
      <c r="G24" s="161" t="str">
        <f t="shared" si="1"/>
        <v>III A</v>
      </c>
      <c r="H24" s="160" t="s">
        <v>32</v>
      </c>
    </row>
    <row r="25" spans="1:8" ht="14.25">
      <c r="A25" s="166" t="s">
        <v>215</v>
      </c>
      <c r="B25" s="165" t="s">
        <v>150</v>
      </c>
      <c r="C25" s="164" t="s">
        <v>235</v>
      </c>
      <c r="D25" s="163">
        <v>37485</v>
      </c>
      <c r="E25" s="163" t="s">
        <v>153</v>
      </c>
      <c r="F25" s="183">
        <v>8.83</v>
      </c>
      <c r="G25" s="161" t="str">
        <f t="shared" si="1"/>
        <v>III A</v>
      </c>
      <c r="H25" s="160" t="s">
        <v>234</v>
      </c>
    </row>
    <row r="26" spans="1:16" ht="14.25">
      <c r="A26" s="166" t="s">
        <v>211</v>
      </c>
      <c r="B26" s="165"/>
      <c r="C26" s="164"/>
      <c r="D26" s="163"/>
      <c r="E26" s="163"/>
      <c r="F26" s="162"/>
      <c r="G26" s="161">
        <f t="shared" si="1"/>
      </c>
      <c r="H26" s="160"/>
      <c r="P26" t="s">
        <v>233</v>
      </c>
    </row>
    <row r="27" spans="1:8" ht="18">
      <c r="A27" s="2"/>
      <c r="B27" s="168"/>
      <c r="C27" s="3"/>
      <c r="D27" s="3"/>
      <c r="E27" s="6" t="s">
        <v>221</v>
      </c>
      <c r="F27" s="7" t="s">
        <v>232</v>
      </c>
      <c r="G27" s="3"/>
      <c r="H27" s="3"/>
    </row>
    <row r="28" spans="1:9" ht="14.25">
      <c r="A28" s="166" t="s">
        <v>231</v>
      </c>
      <c r="B28" s="165" t="s">
        <v>230</v>
      </c>
      <c r="C28" s="164" t="s">
        <v>229</v>
      </c>
      <c r="D28" s="163" t="s">
        <v>228</v>
      </c>
      <c r="E28" s="163" t="s">
        <v>217</v>
      </c>
      <c r="F28" s="183">
        <v>11.07</v>
      </c>
      <c r="G28" s="161"/>
      <c r="H28" s="160" t="s">
        <v>216</v>
      </c>
      <c r="I28" s="167" t="s">
        <v>161</v>
      </c>
    </row>
    <row r="29" spans="1:9" ht="14.25">
      <c r="A29" s="166" t="s">
        <v>227</v>
      </c>
      <c r="B29" s="165" t="s">
        <v>150</v>
      </c>
      <c r="C29" s="164" t="s">
        <v>151</v>
      </c>
      <c r="D29" s="163">
        <v>37807</v>
      </c>
      <c r="E29" s="163" t="s">
        <v>145</v>
      </c>
      <c r="F29" s="183">
        <v>9.11</v>
      </c>
      <c r="G29" s="161" t="str">
        <f>IF(ISBLANK(F29),"",IF(F29&lt;=7.7,"KSM",IF(F29&lt;=8,"I A",IF(F29&lt;=8.44,"II A",IF(F29&lt;=9.04,"III A",IF(F29&lt;=9.64,"I JA",IF(F29&lt;=10.04,"II JA",IF(F29&lt;=10.34,"III JA"))))))))</f>
        <v>I JA</v>
      </c>
      <c r="H29" s="160" t="s">
        <v>146</v>
      </c>
      <c r="I29" s="167" t="s">
        <v>161</v>
      </c>
    </row>
    <row r="30" spans="1:9" ht="14.25">
      <c r="A30" s="166" t="s">
        <v>226</v>
      </c>
      <c r="B30" s="165" t="s">
        <v>225</v>
      </c>
      <c r="C30" s="164" t="s">
        <v>224</v>
      </c>
      <c r="D30" s="163">
        <v>37966</v>
      </c>
      <c r="E30" s="163" t="s">
        <v>223</v>
      </c>
      <c r="F30" s="183">
        <v>8.93</v>
      </c>
      <c r="G30" s="161" t="str">
        <f>IF(ISBLANK(F30),"",IF(F30&lt;=7.7,"KSM",IF(F30&lt;=8,"I A",IF(F30&lt;=8.44,"II A",IF(F30&lt;=9.04,"III A",IF(F30&lt;=9.64,"I JA",IF(F30&lt;=10.04,"II JA",IF(F30&lt;=10.34,"III JA"))))))))</f>
        <v>III A</v>
      </c>
      <c r="H30" s="160" t="s">
        <v>222</v>
      </c>
      <c r="I30" s="167" t="s">
        <v>161</v>
      </c>
    </row>
    <row r="31" spans="1:9" ht="14.25">
      <c r="A31" s="166" t="s">
        <v>221</v>
      </c>
      <c r="B31" s="165" t="s">
        <v>220</v>
      </c>
      <c r="C31" s="164" t="s">
        <v>219</v>
      </c>
      <c r="D31" s="163" t="s">
        <v>218</v>
      </c>
      <c r="E31" s="163" t="s">
        <v>217</v>
      </c>
      <c r="F31" s="183">
        <v>10.14</v>
      </c>
      <c r="G31" s="161" t="str">
        <f>IF(ISBLANK(F31),"",IF(F31&lt;=7.7,"KSM",IF(F31&lt;=8,"I A",IF(F31&lt;=8.44,"II A",IF(F31&lt;=9.04,"III A",IF(F31&lt;=9.64,"I JA",IF(F31&lt;=10.04,"II JA",IF(F31&lt;=10.34,"III JA"))))))))</f>
        <v>III JA</v>
      </c>
      <c r="H31" s="160" t="s">
        <v>216</v>
      </c>
      <c r="I31" s="167" t="s">
        <v>161</v>
      </c>
    </row>
    <row r="32" spans="1:9" ht="14.25">
      <c r="A32" s="166" t="s">
        <v>215</v>
      </c>
      <c r="B32" s="165" t="s">
        <v>214</v>
      </c>
      <c r="C32" s="164" t="s">
        <v>213</v>
      </c>
      <c r="D32" s="163" t="s">
        <v>212</v>
      </c>
      <c r="E32" s="163" t="s">
        <v>104</v>
      </c>
      <c r="F32" s="183">
        <v>8.08</v>
      </c>
      <c r="G32" s="161" t="str">
        <f>IF(ISBLANK(F32),"",IF(F32&lt;=7.7,"KSM",IF(F32&lt;=8,"I A",IF(F32&lt;=8.44,"II A",IF(F32&lt;=9.04,"III A",IF(F32&lt;=9.64,"I JA",IF(F32&lt;=10.04,"II JA",IF(F32&lt;=10.34,"III JA"))))))))</f>
        <v>II A</v>
      </c>
      <c r="H32" s="160" t="s">
        <v>107</v>
      </c>
      <c r="I32" s="167" t="s">
        <v>161</v>
      </c>
    </row>
    <row r="33" spans="1:9" ht="14.25">
      <c r="A33" s="166" t="s">
        <v>211</v>
      </c>
      <c r="B33" s="165" t="s">
        <v>204</v>
      </c>
      <c r="C33" s="164" t="s">
        <v>210</v>
      </c>
      <c r="D33" s="163">
        <v>36710</v>
      </c>
      <c r="E33" s="163" t="s">
        <v>104</v>
      </c>
      <c r="F33" s="183">
        <v>8.51</v>
      </c>
      <c r="G33" s="161" t="str">
        <f>IF(ISBLANK(F33),"",IF(F33&lt;=7.7,"KSM",IF(F33&lt;=8,"I A",IF(F33&lt;=8.44,"II A",IF(F33&lt;=9.04,"III A",IF(F33&lt;=9.64,"I JA",IF(F33&lt;=10.04,"II JA",IF(F33&lt;=10.34,"III JA"))))))))</f>
        <v>III A</v>
      </c>
      <c r="H33" s="160" t="s">
        <v>209</v>
      </c>
      <c r="I33" s="167" t="s">
        <v>161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19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5.7109375" style="0" customWidth="1"/>
    <col min="2" max="2" width="11.140625" style="0" customWidth="1"/>
    <col min="3" max="3" width="13.57421875" style="0" customWidth="1"/>
    <col min="4" max="4" width="11.140625" style="0" customWidth="1"/>
    <col min="7" max="7" width="8.421875" style="0" customWidth="1"/>
    <col min="8" max="8" width="17.421875" style="0" bestFit="1" customWidth="1"/>
  </cols>
  <sheetData>
    <row r="1" spans="1:8" ht="18">
      <c r="A1" s="1" t="s">
        <v>7</v>
      </c>
      <c r="B1" s="2"/>
      <c r="C1" s="2"/>
      <c r="D1" s="3"/>
      <c r="E1" s="4"/>
      <c r="F1" s="3"/>
      <c r="G1" s="3"/>
      <c r="H1" s="3"/>
    </row>
    <row r="2" spans="1:8" ht="15">
      <c r="A2" s="240">
        <v>43470</v>
      </c>
      <c r="B2" s="240"/>
      <c r="C2" s="2"/>
      <c r="D2" s="3"/>
      <c r="F2" s="5" t="s">
        <v>0</v>
      </c>
      <c r="G2" s="3"/>
      <c r="H2" s="3"/>
    </row>
    <row r="3" spans="1:8" ht="14.25">
      <c r="A3" s="176"/>
      <c r="B3" s="176"/>
      <c r="C3" s="176"/>
      <c r="D3" s="176"/>
      <c r="E3" s="176"/>
      <c r="F3" s="176"/>
      <c r="G3" s="176"/>
      <c r="H3" s="176"/>
    </row>
    <row r="4" spans="1:8" ht="18">
      <c r="A4" s="2"/>
      <c r="B4" s="168" t="s">
        <v>412</v>
      </c>
      <c r="C4" s="3"/>
      <c r="D4" s="3"/>
      <c r="E4" s="6"/>
      <c r="F4" s="3"/>
      <c r="G4" s="3"/>
      <c r="H4" s="7"/>
    </row>
    <row r="5" spans="1:8" ht="15" thickBot="1">
      <c r="A5" s="8"/>
      <c r="B5" s="175"/>
      <c r="C5" s="8"/>
      <c r="D5" s="8"/>
      <c r="E5" s="8"/>
      <c r="F5" s="8"/>
      <c r="G5" s="8"/>
      <c r="H5" s="9"/>
    </row>
    <row r="6" spans="1:8" ht="15" thickBot="1">
      <c r="A6" s="199" t="s">
        <v>166</v>
      </c>
      <c r="B6" s="200" t="s">
        <v>1</v>
      </c>
      <c r="C6" s="201" t="s">
        <v>2</v>
      </c>
      <c r="D6" s="202" t="s">
        <v>271</v>
      </c>
      <c r="E6" s="202" t="s">
        <v>3</v>
      </c>
      <c r="F6" s="203" t="s">
        <v>270</v>
      </c>
      <c r="G6" s="204" t="s">
        <v>4</v>
      </c>
      <c r="H6" s="205" t="s">
        <v>5</v>
      </c>
    </row>
    <row r="7" spans="1:8" ht="19.5" customHeight="1">
      <c r="A7" s="13">
        <v>1</v>
      </c>
      <c r="B7" s="233" t="s">
        <v>60</v>
      </c>
      <c r="C7" s="234" t="s">
        <v>411</v>
      </c>
      <c r="D7" s="235" t="s">
        <v>410</v>
      </c>
      <c r="E7" s="236" t="s">
        <v>57</v>
      </c>
      <c r="F7" s="237">
        <v>0.001871875</v>
      </c>
      <c r="G7" s="197" t="str">
        <f aca="true" t="shared" si="0" ref="G7:G17">IF(ISBLANK(F7),"",IF(F7&lt;=0.00173032407407407,"KSM",IF(F7&lt;=0.00182291666666667,"I A",IF(F7&lt;=0.00196180555555556,"II A",IF(F7&lt;=0.00211226851851852,"III A",IF(F7&lt;=0.00228587962962963,"I JA",IF(F7&lt;=0.00245949074074074,"II JA",IF(F7&lt;=0.00259837962962963,"III JA"))))))))</f>
        <v>II A</v>
      </c>
      <c r="H7" s="238" t="s">
        <v>59</v>
      </c>
    </row>
    <row r="8" spans="1:8" ht="19.5" customHeight="1">
      <c r="A8" s="190">
        <v>2</v>
      </c>
      <c r="B8" s="189" t="s">
        <v>409</v>
      </c>
      <c r="C8" s="188" t="s">
        <v>408</v>
      </c>
      <c r="D8" s="11">
        <v>37361</v>
      </c>
      <c r="E8" s="12" t="s">
        <v>104</v>
      </c>
      <c r="F8" s="187">
        <v>0.0019243055555555556</v>
      </c>
      <c r="G8" s="161" t="str">
        <f t="shared" si="0"/>
        <v>II A</v>
      </c>
      <c r="H8" s="186" t="s">
        <v>394</v>
      </c>
    </row>
    <row r="9" spans="1:8" ht="19.5" customHeight="1">
      <c r="A9" s="13">
        <v>3</v>
      </c>
      <c r="B9" s="189" t="s">
        <v>295</v>
      </c>
      <c r="C9" s="188" t="s">
        <v>407</v>
      </c>
      <c r="D9" s="11">
        <v>37764</v>
      </c>
      <c r="E9" s="12" t="s">
        <v>104</v>
      </c>
      <c r="F9" s="187">
        <v>0.0019269675925925928</v>
      </c>
      <c r="G9" s="161" t="str">
        <f t="shared" si="0"/>
        <v>II A</v>
      </c>
      <c r="H9" s="186" t="s">
        <v>397</v>
      </c>
    </row>
    <row r="10" spans="1:8" ht="19.5" customHeight="1">
      <c r="A10" s="190">
        <v>4</v>
      </c>
      <c r="B10" s="189" t="s">
        <v>406</v>
      </c>
      <c r="C10" s="188" t="s">
        <v>405</v>
      </c>
      <c r="D10" s="11">
        <v>37810</v>
      </c>
      <c r="E10" s="12" t="s">
        <v>104</v>
      </c>
      <c r="F10" s="187">
        <v>0.0019373842592592591</v>
      </c>
      <c r="G10" s="161" t="str">
        <f t="shared" si="0"/>
        <v>II A</v>
      </c>
      <c r="H10" s="186" t="s">
        <v>404</v>
      </c>
    </row>
    <row r="11" spans="1:8" ht="19.5" customHeight="1">
      <c r="A11" s="13">
        <v>5</v>
      </c>
      <c r="B11" s="189" t="s">
        <v>403</v>
      </c>
      <c r="C11" s="188" t="s">
        <v>402</v>
      </c>
      <c r="D11" s="11">
        <v>37410</v>
      </c>
      <c r="E11" s="12" t="s">
        <v>104</v>
      </c>
      <c r="F11" s="187">
        <v>0.0019711805555555554</v>
      </c>
      <c r="G11" s="161" t="str">
        <f t="shared" si="0"/>
        <v>III A</v>
      </c>
      <c r="H11" s="186" t="s">
        <v>397</v>
      </c>
    </row>
    <row r="12" spans="1:8" ht="19.5" customHeight="1">
      <c r="A12" s="190">
        <v>6</v>
      </c>
      <c r="B12" s="189" t="s">
        <v>401</v>
      </c>
      <c r="C12" s="188" t="s">
        <v>400</v>
      </c>
      <c r="D12" s="11" t="s">
        <v>399</v>
      </c>
      <c r="E12" s="12" t="s">
        <v>57</v>
      </c>
      <c r="F12" s="187">
        <v>0.0020409722222222222</v>
      </c>
      <c r="G12" s="161" t="str">
        <f t="shared" si="0"/>
        <v>III A</v>
      </c>
      <c r="H12" s="186" t="s">
        <v>59</v>
      </c>
    </row>
    <row r="13" spans="1:8" ht="19.5" customHeight="1">
      <c r="A13" s="13">
        <v>7</v>
      </c>
      <c r="B13" s="189" t="s">
        <v>396</v>
      </c>
      <c r="C13" s="188" t="s">
        <v>395</v>
      </c>
      <c r="D13" s="11">
        <v>37492</v>
      </c>
      <c r="E13" s="12" t="s">
        <v>104</v>
      </c>
      <c r="F13" s="187">
        <v>0.0020469907407407407</v>
      </c>
      <c r="G13" s="161" t="str">
        <f t="shared" si="0"/>
        <v>III A</v>
      </c>
      <c r="H13" s="186" t="s">
        <v>394</v>
      </c>
    </row>
    <row r="14" spans="1:8" ht="19.5" customHeight="1">
      <c r="A14" s="190">
        <v>8</v>
      </c>
      <c r="B14" s="189" t="s">
        <v>393</v>
      </c>
      <c r="C14" s="188" t="s">
        <v>392</v>
      </c>
      <c r="D14" s="11">
        <v>37401</v>
      </c>
      <c r="E14" s="12" t="s">
        <v>297</v>
      </c>
      <c r="F14" s="187">
        <v>0.0021467592592592593</v>
      </c>
      <c r="G14" s="161" t="str">
        <f t="shared" si="0"/>
        <v>I JA</v>
      </c>
      <c r="H14" s="186" t="s">
        <v>296</v>
      </c>
    </row>
    <row r="15" spans="1:8" ht="19.5" customHeight="1">
      <c r="A15" s="13">
        <v>9</v>
      </c>
      <c r="B15" s="189" t="s">
        <v>335</v>
      </c>
      <c r="C15" s="188" t="s">
        <v>391</v>
      </c>
      <c r="D15" s="11" t="s">
        <v>390</v>
      </c>
      <c r="E15" s="12" t="s">
        <v>31</v>
      </c>
      <c r="F15" s="187">
        <v>0.0021722222222222225</v>
      </c>
      <c r="G15" s="161" t="str">
        <f t="shared" si="0"/>
        <v>I JA</v>
      </c>
      <c r="H15" s="186" t="s">
        <v>32</v>
      </c>
    </row>
    <row r="16" spans="1:8" ht="19.5" customHeight="1">
      <c r="A16" s="190">
        <v>10</v>
      </c>
      <c r="B16" s="189" t="s">
        <v>287</v>
      </c>
      <c r="C16" s="188" t="s">
        <v>386</v>
      </c>
      <c r="D16" s="11">
        <v>37933</v>
      </c>
      <c r="E16" s="12" t="s">
        <v>104</v>
      </c>
      <c r="F16" s="187">
        <v>0.0024484953703703704</v>
      </c>
      <c r="G16" s="161" t="str">
        <f>IF(ISBLANK(F16),"",IF(F16&lt;=0.00173032407407407,"KSM",IF(F16&lt;=0.00182291666666667,"I A",IF(F16&lt;=0.00196180555555556,"II A",IF(F16&lt;=0.00211226851851852,"III A",IF(F16&lt;=0.00228587962962963,"I JA",IF(F16&lt;=0.00245949074074074,"II JA",IF(F16&lt;=0.00259837962962963,"III JA"))))))))</f>
        <v>II JA</v>
      </c>
      <c r="H16" s="186" t="s">
        <v>324</v>
      </c>
    </row>
    <row r="17" spans="1:8" ht="19.5" customHeight="1">
      <c r="A17" s="190" t="s">
        <v>171</v>
      </c>
      <c r="B17" s="189" t="s">
        <v>389</v>
      </c>
      <c r="C17" s="188" t="s">
        <v>388</v>
      </c>
      <c r="D17" s="11" t="s">
        <v>387</v>
      </c>
      <c r="E17" s="12" t="s">
        <v>57</v>
      </c>
      <c r="F17" s="187">
        <v>0.002319675925925926</v>
      </c>
      <c r="G17" s="161" t="str">
        <f t="shared" si="0"/>
        <v>II JA</v>
      </c>
      <c r="H17" s="186" t="s">
        <v>69</v>
      </c>
    </row>
    <row r="18" spans="1:8" ht="19.5" customHeight="1">
      <c r="A18" s="190"/>
      <c r="B18" s="189" t="s">
        <v>338</v>
      </c>
      <c r="C18" s="188" t="s">
        <v>398</v>
      </c>
      <c r="D18" s="11">
        <v>37679</v>
      </c>
      <c r="E18" s="12" t="s">
        <v>104</v>
      </c>
      <c r="F18" s="187" t="s">
        <v>6</v>
      </c>
      <c r="G18" s="161"/>
      <c r="H18" s="186" t="s">
        <v>397</v>
      </c>
    </row>
    <row r="19" spans="1:8" ht="19.5" customHeight="1">
      <c r="A19" s="190"/>
      <c r="B19" s="189" t="s">
        <v>385</v>
      </c>
      <c r="C19" s="188" t="s">
        <v>384</v>
      </c>
      <c r="D19" s="11" t="s">
        <v>383</v>
      </c>
      <c r="E19" s="12" t="s">
        <v>31</v>
      </c>
      <c r="F19" s="187" t="s">
        <v>6</v>
      </c>
      <c r="G19" s="161"/>
      <c r="H19" s="186" t="s">
        <v>43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5.7109375" style="0" customWidth="1"/>
    <col min="3" max="3" width="13.57421875" style="0" customWidth="1"/>
    <col min="4" max="4" width="10.7109375" style="0" customWidth="1"/>
    <col min="7" max="7" width="6.00390625" style="0" customWidth="1"/>
    <col min="8" max="8" width="17.421875" style="0" bestFit="1" customWidth="1"/>
    <col min="9" max="9" width="4.28125" style="0" bestFit="1" customWidth="1"/>
  </cols>
  <sheetData>
    <row r="1" spans="1:8" ht="18">
      <c r="A1" s="1" t="s">
        <v>7</v>
      </c>
      <c r="B1" s="2"/>
      <c r="C1" s="2"/>
      <c r="D1" s="3"/>
      <c r="E1" s="4"/>
      <c r="F1" s="3"/>
      <c r="G1" s="3"/>
      <c r="H1" s="3"/>
    </row>
    <row r="2" spans="1:8" ht="15">
      <c r="A2" s="240">
        <v>43470</v>
      </c>
      <c r="B2" s="240"/>
      <c r="C2" s="2"/>
      <c r="D2" s="3"/>
      <c r="F2" s="5" t="s">
        <v>0</v>
      </c>
      <c r="G2" s="3"/>
      <c r="H2" s="3"/>
    </row>
    <row r="3" spans="1:8" ht="14.25">
      <c r="A3" s="176"/>
      <c r="B3" s="176"/>
      <c r="C3" s="176"/>
      <c r="D3" s="176"/>
      <c r="E3" s="176"/>
      <c r="F3" s="176"/>
      <c r="G3" s="176"/>
      <c r="H3" s="176"/>
    </row>
    <row r="4" spans="1:8" ht="18">
      <c r="A4" s="2"/>
      <c r="B4" s="168" t="s">
        <v>330</v>
      </c>
      <c r="C4" s="3"/>
      <c r="D4" s="3">
        <v>0.76</v>
      </c>
      <c r="E4" s="3"/>
      <c r="F4" s="184">
        <v>1</v>
      </c>
      <c r="G4" s="184" t="s">
        <v>232</v>
      </c>
      <c r="H4" s="7"/>
    </row>
    <row r="5" spans="1:8" ht="14.25">
      <c r="A5" s="8"/>
      <c r="B5" s="175"/>
      <c r="C5" s="8"/>
      <c r="D5" s="8"/>
      <c r="E5" s="8"/>
      <c r="F5" s="8"/>
      <c r="G5" s="8"/>
      <c r="H5" s="9"/>
    </row>
    <row r="6" spans="1:8" ht="14.25">
      <c r="A6" s="170" t="s">
        <v>272</v>
      </c>
      <c r="B6" s="174" t="s">
        <v>1</v>
      </c>
      <c r="C6" s="173" t="s">
        <v>2</v>
      </c>
      <c r="D6" s="170" t="s">
        <v>271</v>
      </c>
      <c r="E6" s="170" t="s">
        <v>3</v>
      </c>
      <c r="F6" s="172" t="s">
        <v>270</v>
      </c>
      <c r="G6" s="171" t="s">
        <v>4</v>
      </c>
      <c r="H6" s="170" t="s">
        <v>5</v>
      </c>
    </row>
    <row r="7" spans="1:8" ht="14.25">
      <c r="A7" s="166" t="s">
        <v>231</v>
      </c>
      <c r="B7" s="165"/>
      <c r="C7" s="164"/>
      <c r="D7" s="163"/>
      <c r="E7" s="163"/>
      <c r="F7" s="183"/>
      <c r="G7" s="161"/>
      <c r="H7" s="160"/>
    </row>
    <row r="8" spans="1:8" ht="14.25">
      <c r="A8" s="166" t="s">
        <v>227</v>
      </c>
      <c r="B8" s="165" t="s">
        <v>214</v>
      </c>
      <c r="C8" s="164" t="s">
        <v>213</v>
      </c>
      <c r="D8" s="163" t="s">
        <v>212</v>
      </c>
      <c r="E8" s="163" t="s">
        <v>104</v>
      </c>
      <c r="F8" s="183">
        <v>9.02</v>
      </c>
      <c r="G8" s="161" t="s">
        <v>416</v>
      </c>
      <c r="H8" s="160" t="s">
        <v>107</v>
      </c>
    </row>
    <row r="9" spans="1:8" ht="14.25">
      <c r="A9" s="166" t="s">
        <v>226</v>
      </c>
      <c r="B9" s="165" t="s">
        <v>329</v>
      </c>
      <c r="C9" s="164" t="s">
        <v>328</v>
      </c>
      <c r="D9" s="163" t="s">
        <v>327</v>
      </c>
      <c r="E9" s="163" t="s">
        <v>57</v>
      </c>
      <c r="F9" s="183">
        <v>10.61</v>
      </c>
      <c r="G9" s="161" t="s">
        <v>168</v>
      </c>
      <c r="H9" s="160" t="s">
        <v>59</v>
      </c>
    </row>
    <row r="10" spans="1:8" ht="14.25">
      <c r="A10" s="166" t="s">
        <v>221</v>
      </c>
      <c r="B10" s="165" t="s">
        <v>27</v>
      </c>
      <c r="C10" s="164" t="s">
        <v>130</v>
      </c>
      <c r="D10" s="163" t="s">
        <v>131</v>
      </c>
      <c r="E10" s="163" t="s">
        <v>104</v>
      </c>
      <c r="F10" s="183">
        <v>9.92</v>
      </c>
      <c r="G10" s="161" t="s">
        <v>168</v>
      </c>
      <c r="H10" s="160" t="s">
        <v>129</v>
      </c>
    </row>
    <row r="11" spans="1:9" ht="14.25">
      <c r="A11" s="166" t="s">
        <v>215</v>
      </c>
      <c r="B11" s="165" t="s">
        <v>114</v>
      </c>
      <c r="C11" s="164" t="s">
        <v>115</v>
      </c>
      <c r="D11" s="163">
        <v>37960</v>
      </c>
      <c r="E11" s="163" t="s">
        <v>104</v>
      </c>
      <c r="F11" s="183">
        <v>9.83</v>
      </c>
      <c r="G11" s="161" t="s">
        <v>414</v>
      </c>
      <c r="H11" s="160" t="s">
        <v>116</v>
      </c>
      <c r="I11" s="167" t="s">
        <v>161</v>
      </c>
    </row>
    <row r="12" spans="1:8" ht="14.25">
      <c r="A12" s="181" t="s">
        <v>211</v>
      </c>
      <c r="B12" s="165"/>
      <c r="C12" s="164"/>
      <c r="D12" s="163"/>
      <c r="E12" s="163"/>
      <c r="F12" s="183"/>
      <c r="G12" s="161"/>
      <c r="H12" s="160"/>
    </row>
    <row r="13" spans="1:8" ht="18">
      <c r="A13" s="2"/>
      <c r="B13" s="168" t="s">
        <v>415</v>
      </c>
      <c r="C13" s="3"/>
      <c r="D13" s="3">
        <v>0.84</v>
      </c>
      <c r="E13" s="6"/>
      <c r="F13" s="184">
        <v>2</v>
      </c>
      <c r="G13" s="184" t="s">
        <v>232</v>
      </c>
      <c r="H13" s="7"/>
    </row>
    <row r="14" spans="1:8" ht="14.25">
      <c r="A14" s="166" t="s">
        <v>231</v>
      </c>
      <c r="B14" s="165"/>
      <c r="C14" s="164"/>
      <c r="D14" s="163"/>
      <c r="E14" s="163"/>
      <c r="F14" s="183"/>
      <c r="G14" s="161"/>
      <c r="H14" s="160"/>
    </row>
    <row r="15" spans="1:9" ht="14.25">
      <c r="A15" s="166" t="s">
        <v>227</v>
      </c>
      <c r="B15" s="165"/>
      <c r="C15" s="164"/>
      <c r="D15" s="163"/>
      <c r="E15" s="163"/>
      <c r="F15" s="183"/>
      <c r="G15" s="161"/>
      <c r="H15" s="160"/>
      <c r="I15" s="185"/>
    </row>
    <row r="16" spans="1:9" ht="14.25">
      <c r="A16" s="166" t="s">
        <v>226</v>
      </c>
      <c r="B16" s="165" t="s">
        <v>323</v>
      </c>
      <c r="C16" s="164" t="s">
        <v>322</v>
      </c>
      <c r="D16" s="163" t="s">
        <v>321</v>
      </c>
      <c r="E16" s="163" t="s">
        <v>57</v>
      </c>
      <c r="F16" s="183">
        <v>10.81</v>
      </c>
      <c r="G16" s="161" t="s">
        <v>168</v>
      </c>
      <c r="H16" s="160" t="s">
        <v>59</v>
      </c>
      <c r="I16" s="167" t="s">
        <v>161</v>
      </c>
    </row>
    <row r="17" spans="1:9" ht="14.25">
      <c r="A17" s="166" t="s">
        <v>221</v>
      </c>
      <c r="B17" s="165" t="s">
        <v>326</v>
      </c>
      <c r="C17" s="164" t="s">
        <v>325</v>
      </c>
      <c r="D17" s="163">
        <v>36958</v>
      </c>
      <c r="E17" s="163" t="s">
        <v>104</v>
      </c>
      <c r="F17" s="183">
        <v>9.94</v>
      </c>
      <c r="G17" s="161" t="s">
        <v>414</v>
      </c>
      <c r="H17" s="160" t="s">
        <v>324</v>
      </c>
      <c r="I17" s="167" t="s">
        <v>161</v>
      </c>
    </row>
    <row r="18" spans="1:8" ht="14.25">
      <c r="A18" s="166" t="s">
        <v>215</v>
      </c>
      <c r="B18" s="165"/>
      <c r="C18" s="164"/>
      <c r="D18" s="163"/>
      <c r="E18" s="163"/>
      <c r="F18" s="183"/>
      <c r="G18" s="161"/>
      <c r="H18" s="160"/>
    </row>
    <row r="19" spans="1:8" ht="14.25">
      <c r="A19" s="181" t="s">
        <v>211</v>
      </c>
      <c r="B19" s="165"/>
      <c r="C19" s="164"/>
      <c r="D19" s="163"/>
      <c r="E19" s="163"/>
      <c r="F19" s="183"/>
      <c r="G19" s="161"/>
      <c r="H19" s="160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5.7109375" style="0" customWidth="1"/>
    <col min="3" max="3" width="11.140625" style="0" customWidth="1"/>
    <col min="4" max="4" width="11.00390625" style="0" customWidth="1"/>
    <col min="7" max="7" width="6.00390625" style="0" customWidth="1"/>
    <col min="8" max="8" width="17.421875" style="0" bestFit="1" customWidth="1"/>
    <col min="9" max="9" width="4.28125" style="0" bestFit="1" customWidth="1"/>
  </cols>
  <sheetData>
    <row r="1" spans="1:8" ht="18">
      <c r="A1" s="1" t="s">
        <v>7</v>
      </c>
      <c r="B1" s="2"/>
      <c r="C1" s="2"/>
      <c r="D1" s="3"/>
      <c r="E1" s="4"/>
      <c r="F1" s="3"/>
      <c r="G1" s="3"/>
      <c r="H1" s="3"/>
    </row>
    <row r="2" spans="1:8" ht="15">
      <c r="A2" s="240">
        <v>43470</v>
      </c>
      <c r="B2" s="240"/>
      <c r="C2" s="2"/>
      <c r="D2" s="3"/>
      <c r="F2" s="5" t="s">
        <v>0</v>
      </c>
      <c r="G2" s="3"/>
      <c r="H2" s="3"/>
    </row>
    <row r="3" spans="1:8" ht="14.25">
      <c r="A3" s="176"/>
      <c r="B3" s="176"/>
      <c r="C3" s="176"/>
      <c r="D3" s="176"/>
      <c r="E3" s="176"/>
      <c r="F3" s="176"/>
      <c r="G3" s="176"/>
      <c r="H3" s="176"/>
    </row>
    <row r="4" spans="1:8" ht="18">
      <c r="A4" s="2"/>
      <c r="B4" s="168" t="s">
        <v>330</v>
      </c>
      <c r="C4" s="3"/>
      <c r="D4" s="3">
        <v>0.76</v>
      </c>
      <c r="E4" s="3"/>
      <c r="F4" s="184"/>
      <c r="G4" s="184"/>
      <c r="H4" s="7"/>
    </row>
    <row r="5" spans="1:8" ht="15" thickBot="1">
      <c r="A5" s="8"/>
      <c r="B5" s="175"/>
      <c r="C5" s="8"/>
      <c r="D5" s="8"/>
      <c r="E5" s="8"/>
      <c r="F5" s="8"/>
      <c r="G5" s="8"/>
      <c r="H5" s="9"/>
    </row>
    <row r="6" spans="1:8" ht="15" thickBot="1">
      <c r="A6" s="199" t="s">
        <v>166</v>
      </c>
      <c r="B6" s="200" t="s">
        <v>1</v>
      </c>
      <c r="C6" s="201" t="s">
        <v>2</v>
      </c>
      <c r="D6" s="202" t="s">
        <v>271</v>
      </c>
      <c r="E6" s="202" t="s">
        <v>3</v>
      </c>
      <c r="F6" s="203" t="s">
        <v>270</v>
      </c>
      <c r="G6" s="204" t="s">
        <v>4</v>
      </c>
      <c r="H6" s="205" t="s">
        <v>5</v>
      </c>
    </row>
    <row r="7" spans="1:8" ht="14.25">
      <c r="A7" s="227" t="s">
        <v>231</v>
      </c>
      <c r="B7" s="192" t="s">
        <v>214</v>
      </c>
      <c r="C7" s="193" t="s">
        <v>213</v>
      </c>
      <c r="D7" s="194" t="s">
        <v>212</v>
      </c>
      <c r="E7" s="194" t="s">
        <v>104</v>
      </c>
      <c r="F7" s="196">
        <v>9.02</v>
      </c>
      <c r="G7" s="197" t="s">
        <v>416</v>
      </c>
      <c r="H7" s="198" t="s">
        <v>107</v>
      </c>
    </row>
    <row r="8" spans="1:8" ht="14.25">
      <c r="A8" s="166" t="s">
        <v>227</v>
      </c>
      <c r="B8" s="165" t="s">
        <v>27</v>
      </c>
      <c r="C8" s="164" t="s">
        <v>130</v>
      </c>
      <c r="D8" s="163" t="s">
        <v>131</v>
      </c>
      <c r="E8" s="163" t="s">
        <v>104</v>
      </c>
      <c r="F8" s="183">
        <v>9.92</v>
      </c>
      <c r="G8" s="161" t="s">
        <v>168</v>
      </c>
      <c r="H8" s="160" t="s">
        <v>129</v>
      </c>
    </row>
    <row r="9" spans="1:8" ht="14.25">
      <c r="A9" s="166" t="s">
        <v>226</v>
      </c>
      <c r="B9" s="165" t="s">
        <v>329</v>
      </c>
      <c r="C9" s="164" t="s">
        <v>328</v>
      </c>
      <c r="D9" s="163" t="s">
        <v>327</v>
      </c>
      <c r="E9" s="163" t="s">
        <v>57</v>
      </c>
      <c r="F9" s="183">
        <v>10.61</v>
      </c>
      <c r="G9" s="161" t="s">
        <v>168</v>
      </c>
      <c r="H9" s="160" t="s">
        <v>59</v>
      </c>
    </row>
    <row r="10" spans="1:8" ht="14.25">
      <c r="A10" s="166" t="s">
        <v>274</v>
      </c>
      <c r="B10" s="165" t="s">
        <v>114</v>
      </c>
      <c r="C10" s="164" t="s">
        <v>115</v>
      </c>
      <c r="D10" s="163">
        <v>37960</v>
      </c>
      <c r="E10" s="163" t="s">
        <v>104</v>
      </c>
      <c r="F10" s="183">
        <v>9.83</v>
      </c>
      <c r="G10" s="161" t="s">
        <v>414</v>
      </c>
      <c r="H10" s="160" t="s">
        <v>116</v>
      </c>
    </row>
    <row r="12" spans="1:8" ht="18" thickBot="1">
      <c r="A12" s="2"/>
      <c r="B12" s="168" t="s">
        <v>415</v>
      </c>
      <c r="C12" s="3"/>
      <c r="D12" s="3">
        <v>0.84</v>
      </c>
      <c r="E12" s="3"/>
      <c r="F12" s="184"/>
      <c r="G12" s="184"/>
      <c r="H12" s="7"/>
    </row>
    <row r="13" spans="1:8" ht="15" thickBot="1">
      <c r="A13" s="199" t="s">
        <v>166</v>
      </c>
      <c r="B13" s="200" t="s">
        <v>1</v>
      </c>
      <c r="C13" s="201" t="s">
        <v>2</v>
      </c>
      <c r="D13" s="202" t="s">
        <v>271</v>
      </c>
      <c r="E13" s="202" t="s">
        <v>3</v>
      </c>
      <c r="F13" s="203" t="s">
        <v>270</v>
      </c>
      <c r="G13" s="204" t="s">
        <v>4</v>
      </c>
      <c r="H13" s="205" t="s">
        <v>5</v>
      </c>
    </row>
    <row r="14" spans="1:8" ht="14.25">
      <c r="A14" s="232" t="s">
        <v>274</v>
      </c>
      <c r="B14" s="192" t="s">
        <v>326</v>
      </c>
      <c r="C14" s="193" t="s">
        <v>325</v>
      </c>
      <c r="D14" s="194">
        <v>36958</v>
      </c>
      <c r="E14" s="194" t="s">
        <v>104</v>
      </c>
      <c r="F14" s="196">
        <v>9.94</v>
      </c>
      <c r="G14" s="197" t="s">
        <v>414</v>
      </c>
      <c r="H14" s="198" t="s">
        <v>324</v>
      </c>
    </row>
    <row r="15" spans="1:8" ht="14.25">
      <c r="A15" s="166" t="s">
        <v>274</v>
      </c>
      <c r="B15" s="165" t="s">
        <v>323</v>
      </c>
      <c r="C15" s="164" t="s">
        <v>322</v>
      </c>
      <c r="D15" s="163" t="s">
        <v>321</v>
      </c>
      <c r="E15" s="163" t="s">
        <v>57</v>
      </c>
      <c r="F15" s="183">
        <v>10.81</v>
      </c>
      <c r="G15" s="161" t="s">
        <v>168</v>
      </c>
      <c r="H15" s="160" t="s">
        <v>59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5.7109375" style="0" customWidth="1"/>
    <col min="3" max="3" width="13.00390625" style="0" customWidth="1"/>
    <col min="4" max="4" width="9.8515625" style="0" customWidth="1"/>
    <col min="7" max="7" width="8.421875" style="0" customWidth="1"/>
    <col min="8" max="8" width="21.28125" style="0" customWidth="1"/>
  </cols>
  <sheetData>
    <row r="1" spans="1:8" ht="18">
      <c r="A1" s="1" t="s">
        <v>7</v>
      </c>
      <c r="B1" s="2"/>
      <c r="C1" s="2"/>
      <c r="D1" s="3"/>
      <c r="E1" s="4"/>
      <c r="F1" s="3"/>
      <c r="G1" s="3"/>
      <c r="H1" s="3"/>
    </row>
    <row r="2" spans="1:8" ht="15">
      <c r="A2" s="240">
        <v>43470</v>
      </c>
      <c r="B2" s="240"/>
      <c r="C2" s="2"/>
      <c r="D2" s="3"/>
      <c r="F2" s="5" t="s">
        <v>0</v>
      </c>
      <c r="G2" s="3"/>
      <c r="H2" s="3"/>
    </row>
    <row r="3" spans="1:8" ht="14.25">
      <c r="A3" s="176"/>
      <c r="B3" s="176"/>
      <c r="C3" s="176"/>
      <c r="D3" s="176"/>
      <c r="E3" s="176"/>
      <c r="F3" s="176"/>
      <c r="G3" s="176"/>
      <c r="H3" s="176"/>
    </row>
    <row r="4" spans="1:8" ht="18">
      <c r="A4" s="2"/>
      <c r="B4" s="168" t="s">
        <v>345</v>
      </c>
      <c r="C4" s="3"/>
      <c r="D4" s="3">
        <v>0.914</v>
      </c>
      <c r="E4" s="6"/>
      <c r="F4" s="3"/>
      <c r="G4" s="3"/>
      <c r="H4" s="7"/>
    </row>
    <row r="5" spans="1:8" ht="15" thickBot="1">
      <c r="A5" s="8"/>
      <c r="B5" s="175"/>
      <c r="C5" s="8"/>
      <c r="D5" s="8"/>
      <c r="E5" s="8"/>
      <c r="F5" s="8"/>
      <c r="G5" s="8"/>
      <c r="H5" s="9"/>
    </row>
    <row r="6" spans="1:8" ht="15" thickBot="1">
      <c r="A6" s="199" t="s">
        <v>166</v>
      </c>
      <c r="B6" s="200" t="s">
        <v>1</v>
      </c>
      <c r="C6" s="201" t="s">
        <v>2</v>
      </c>
      <c r="D6" s="202" t="s">
        <v>271</v>
      </c>
      <c r="E6" s="202" t="s">
        <v>3</v>
      </c>
      <c r="F6" s="203" t="s">
        <v>270</v>
      </c>
      <c r="G6" s="204" t="s">
        <v>4</v>
      </c>
      <c r="H6" s="205" t="s">
        <v>5</v>
      </c>
    </row>
    <row r="7" spans="1:8" ht="14.25">
      <c r="A7" s="227" t="s">
        <v>231</v>
      </c>
      <c r="B7" s="192" t="s">
        <v>344</v>
      </c>
      <c r="C7" s="193" t="s">
        <v>343</v>
      </c>
      <c r="D7" s="194" t="s">
        <v>342</v>
      </c>
      <c r="E7" s="194" t="s">
        <v>104</v>
      </c>
      <c r="F7" s="196">
        <v>8.68</v>
      </c>
      <c r="G7" s="197" t="s">
        <v>416</v>
      </c>
      <c r="H7" s="198" t="s">
        <v>132</v>
      </c>
    </row>
    <row r="8" spans="1:8" ht="14.25">
      <c r="A8" s="166" t="s">
        <v>227</v>
      </c>
      <c r="B8" s="165" t="s">
        <v>341</v>
      </c>
      <c r="C8" s="164" t="s">
        <v>340</v>
      </c>
      <c r="D8" s="163" t="s">
        <v>339</v>
      </c>
      <c r="E8" s="163" t="s">
        <v>104</v>
      </c>
      <c r="F8" s="183">
        <v>8.94</v>
      </c>
      <c r="G8" s="161" t="s">
        <v>414</v>
      </c>
      <c r="H8" s="160" t="s">
        <v>132</v>
      </c>
    </row>
    <row r="9" spans="1:8" ht="14.25">
      <c r="A9" s="166" t="s">
        <v>226</v>
      </c>
      <c r="B9" s="165" t="s">
        <v>338</v>
      </c>
      <c r="C9" s="164" t="s">
        <v>337</v>
      </c>
      <c r="D9" s="163" t="s">
        <v>336</v>
      </c>
      <c r="E9" s="163" t="s">
        <v>57</v>
      </c>
      <c r="F9" s="183">
        <v>9.27</v>
      </c>
      <c r="G9" s="161" t="s">
        <v>414</v>
      </c>
      <c r="H9" s="160" t="s">
        <v>59</v>
      </c>
    </row>
    <row r="10" spans="1:8" ht="14.25">
      <c r="A10" s="166" t="s">
        <v>221</v>
      </c>
      <c r="B10" s="165" t="s">
        <v>335</v>
      </c>
      <c r="C10" s="164" t="s">
        <v>80</v>
      </c>
      <c r="D10" s="163" t="s">
        <v>334</v>
      </c>
      <c r="E10" s="163" t="s">
        <v>217</v>
      </c>
      <c r="F10" s="183">
        <v>9.57</v>
      </c>
      <c r="G10" s="161" t="s">
        <v>168</v>
      </c>
      <c r="H10" s="160" t="s">
        <v>257</v>
      </c>
    </row>
    <row r="11" spans="1:8" ht="14.25">
      <c r="A11" s="166"/>
      <c r="B11" s="165" t="s">
        <v>333</v>
      </c>
      <c r="C11" s="164" t="s">
        <v>332</v>
      </c>
      <c r="D11" s="163" t="s">
        <v>331</v>
      </c>
      <c r="E11" s="163" t="s">
        <v>57</v>
      </c>
      <c r="F11" s="183" t="s">
        <v>6</v>
      </c>
      <c r="G11" s="161"/>
      <c r="H11" s="160" t="s">
        <v>69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3"/>
  <sheetViews>
    <sheetView zoomScalePageLayoutView="0" workbookViewId="0" topLeftCell="A1">
      <selection activeCell="P33" sqref="P33"/>
    </sheetView>
  </sheetViews>
  <sheetFormatPr defaultColWidth="9.28125" defaultRowHeight="15" customHeight="1"/>
  <cols>
    <col min="1" max="1" width="5.421875" style="45" customWidth="1"/>
    <col min="2" max="2" width="11.421875" style="45" customWidth="1"/>
    <col min="3" max="3" width="14.421875" style="45" customWidth="1"/>
    <col min="4" max="4" width="12.421875" style="45" customWidth="1"/>
    <col min="5" max="5" width="9.8515625" style="45" customWidth="1"/>
    <col min="6" max="6" width="16.421875" style="133" customWidth="1"/>
    <col min="7" max="15" width="5.140625" style="45" customWidth="1"/>
    <col min="16" max="16" width="9.28125" style="45" customWidth="1"/>
    <col min="17" max="17" width="5.00390625" style="45" customWidth="1"/>
    <col min="18" max="18" width="3.7109375" style="45" bestFit="1" customWidth="1"/>
    <col min="19" max="251" width="12.421875" style="45" customWidth="1"/>
    <col min="252" max="252" width="5.421875" style="45" customWidth="1"/>
    <col min="253" max="16384" width="9.28125" style="45" customWidth="1"/>
  </cols>
  <sheetData>
    <row r="1" spans="1:6" s="120" customFormat="1" ht="15" customHeight="1">
      <c r="A1" s="118" t="s">
        <v>7</v>
      </c>
      <c r="B1" s="119"/>
      <c r="C1" s="119"/>
      <c r="E1" s="121"/>
      <c r="F1" s="122"/>
    </row>
    <row r="2" spans="1:6" s="120" customFormat="1" ht="15" customHeight="1">
      <c r="A2" s="240">
        <v>43470</v>
      </c>
      <c r="B2" s="240"/>
      <c r="C2" s="119"/>
      <c r="E2" s="123" t="s">
        <v>0</v>
      </c>
      <c r="F2" s="122"/>
    </row>
    <row r="3" s="124" customFormat="1" ht="15" customHeight="1">
      <c r="F3" s="125"/>
    </row>
    <row r="4" spans="1:7" s="120" customFormat="1" ht="15" customHeight="1">
      <c r="A4" s="119"/>
      <c r="B4" s="126" t="s">
        <v>208</v>
      </c>
      <c r="E4" s="127"/>
      <c r="F4" s="122"/>
      <c r="G4" s="128"/>
    </row>
    <row r="5" spans="2:7" s="129" customFormat="1" ht="15" customHeight="1">
      <c r="B5" s="130"/>
      <c r="F5" s="131"/>
      <c r="G5" s="132"/>
    </row>
    <row r="6" spans="3:15" ht="15" customHeight="1" thickBot="1">
      <c r="C6" s="45" t="s">
        <v>197</v>
      </c>
      <c r="G6" s="134"/>
      <c r="H6" s="134"/>
      <c r="I6" s="134"/>
      <c r="J6" s="134"/>
      <c r="K6" s="134"/>
      <c r="L6" s="134"/>
      <c r="M6" s="134"/>
      <c r="N6" s="134"/>
      <c r="O6" s="134"/>
    </row>
    <row r="7" spans="1:17" ht="20.25" customHeight="1" thickBot="1">
      <c r="A7" s="135" t="s">
        <v>166</v>
      </c>
      <c r="B7" s="136" t="s">
        <v>1</v>
      </c>
      <c r="C7" s="137" t="s">
        <v>2</v>
      </c>
      <c r="D7" s="138" t="s">
        <v>11</v>
      </c>
      <c r="E7" s="139" t="s">
        <v>3</v>
      </c>
      <c r="F7" s="140" t="s">
        <v>5</v>
      </c>
      <c r="G7" s="141" t="s">
        <v>186</v>
      </c>
      <c r="H7" s="141" t="s">
        <v>187</v>
      </c>
      <c r="I7" s="141" t="s">
        <v>188</v>
      </c>
      <c r="J7" s="141" t="s">
        <v>189</v>
      </c>
      <c r="K7" s="141" t="s">
        <v>190</v>
      </c>
      <c r="L7" s="141" t="s">
        <v>191</v>
      </c>
      <c r="M7" s="141" t="s">
        <v>192</v>
      </c>
      <c r="N7" s="141" t="s">
        <v>198</v>
      </c>
      <c r="O7" s="141" t="s">
        <v>199</v>
      </c>
      <c r="P7" s="138" t="s">
        <v>20</v>
      </c>
      <c r="Q7" s="142" t="s">
        <v>21</v>
      </c>
    </row>
    <row r="8" spans="1:17" ht="21.75" customHeight="1">
      <c r="A8" s="143">
        <v>1</v>
      </c>
      <c r="B8" s="144" t="s">
        <v>38</v>
      </c>
      <c r="C8" s="145" t="s">
        <v>157</v>
      </c>
      <c r="D8" s="146">
        <v>37439</v>
      </c>
      <c r="E8" s="147" t="s">
        <v>153</v>
      </c>
      <c r="F8" s="148" t="s">
        <v>154</v>
      </c>
      <c r="G8" s="143"/>
      <c r="H8" s="143"/>
      <c r="I8" s="143"/>
      <c r="J8" s="143"/>
      <c r="K8" s="143" t="s">
        <v>193</v>
      </c>
      <c r="L8" s="143" t="s">
        <v>193</v>
      </c>
      <c r="M8" s="143" t="s">
        <v>193</v>
      </c>
      <c r="N8" s="143" t="s">
        <v>195</v>
      </c>
      <c r="O8" s="143" t="s">
        <v>200</v>
      </c>
      <c r="P8" s="149" t="s">
        <v>198</v>
      </c>
      <c r="Q8" s="150" t="s">
        <v>201</v>
      </c>
    </row>
    <row r="9" spans="1:17" ht="21.75" customHeight="1">
      <c r="A9" s="151">
        <v>2</v>
      </c>
      <c r="B9" s="152" t="s">
        <v>114</v>
      </c>
      <c r="C9" s="153" t="s">
        <v>115</v>
      </c>
      <c r="D9" s="154">
        <v>37960</v>
      </c>
      <c r="E9" s="155" t="s">
        <v>104</v>
      </c>
      <c r="F9" s="156" t="s">
        <v>116</v>
      </c>
      <c r="G9" s="151"/>
      <c r="H9" s="151"/>
      <c r="I9" s="151"/>
      <c r="J9" s="151"/>
      <c r="K9" s="151" t="s">
        <v>193</v>
      </c>
      <c r="L9" s="151" t="s">
        <v>193</v>
      </c>
      <c r="M9" s="151" t="s">
        <v>195</v>
      </c>
      <c r="N9" s="151" t="s">
        <v>194</v>
      </c>
      <c r="O9" s="151"/>
      <c r="P9" s="157" t="s">
        <v>192</v>
      </c>
      <c r="Q9" s="158" t="s">
        <v>202</v>
      </c>
    </row>
    <row r="10" spans="1:17" ht="21.75" customHeight="1">
      <c r="A10" s="151">
        <v>2</v>
      </c>
      <c r="B10" s="152" t="s">
        <v>40</v>
      </c>
      <c r="C10" s="153" t="s">
        <v>110</v>
      </c>
      <c r="D10" s="154">
        <v>37843</v>
      </c>
      <c r="E10" s="155" t="s">
        <v>104</v>
      </c>
      <c r="F10" s="156" t="s">
        <v>111</v>
      </c>
      <c r="G10" s="151"/>
      <c r="H10" s="151"/>
      <c r="I10" s="151"/>
      <c r="J10" s="151" t="s">
        <v>193</v>
      </c>
      <c r="K10" s="151" t="s">
        <v>193</v>
      </c>
      <c r="L10" s="151" t="s">
        <v>193</v>
      </c>
      <c r="M10" s="151" t="s">
        <v>195</v>
      </c>
      <c r="N10" s="151" t="s">
        <v>194</v>
      </c>
      <c r="O10" s="151"/>
      <c r="P10" s="157" t="s">
        <v>192</v>
      </c>
      <c r="Q10" s="158" t="s">
        <v>202</v>
      </c>
    </row>
    <row r="11" spans="1:17" ht="21.75" customHeight="1">
      <c r="A11" s="151">
        <v>4</v>
      </c>
      <c r="B11" s="152" t="s">
        <v>28</v>
      </c>
      <c r="C11" s="153" t="s">
        <v>134</v>
      </c>
      <c r="D11" s="154">
        <v>37597</v>
      </c>
      <c r="E11" s="155" t="s">
        <v>104</v>
      </c>
      <c r="F11" s="159" t="s">
        <v>132</v>
      </c>
      <c r="G11" s="151" t="s">
        <v>193</v>
      </c>
      <c r="H11" s="151" t="s">
        <v>194</v>
      </c>
      <c r="I11" s="151"/>
      <c r="J11" s="151"/>
      <c r="K11" s="151"/>
      <c r="L11" s="151"/>
      <c r="M11" s="151"/>
      <c r="N11" s="151"/>
      <c r="O11" s="151"/>
      <c r="P11" s="157" t="s">
        <v>186</v>
      </c>
      <c r="Q11" s="158" t="s">
        <v>203</v>
      </c>
    </row>
    <row r="12" spans="1:17" ht="21.75" customHeight="1">
      <c r="A12" s="151">
        <v>5</v>
      </c>
      <c r="B12" s="152" t="s">
        <v>204</v>
      </c>
      <c r="C12" s="153" t="s">
        <v>205</v>
      </c>
      <c r="D12" s="154">
        <v>37683</v>
      </c>
      <c r="E12" s="155" t="s">
        <v>164</v>
      </c>
      <c r="F12" s="156" t="s">
        <v>206</v>
      </c>
      <c r="G12" s="151" t="s">
        <v>194</v>
      </c>
      <c r="H12" s="151"/>
      <c r="I12" s="151"/>
      <c r="J12" s="151"/>
      <c r="K12" s="151"/>
      <c r="L12" s="151"/>
      <c r="M12" s="151"/>
      <c r="N12" s="151"/>
      <c r="O12" s="151"/>
      <c r="P12" s="157" t="s">
        <v>207</v>
      </c>
      <c r="Q12" s="158"/>
    </row>
    <row r="13" spans="1:17" ht="21.75" customHeight="1">
      <c r="A13" s="151" t="s">
        <v>196</v>
      </c>
      <c r="B13" s="152" t="s">
        <v>135</v>
      </c>
      <c r="C13" s="153" t="s">
        <v>136</v>
      </c>
      <c r="D13" s="154">
        <v>37168</v>
      </c>
      <c r="E13" s="155" t="s">
        <v>104</v>
      </c>
      <c r="F13" s="156" t="s">
        <v>137</v>
      </c>
      <c r="G13" s="151"/>
      <c r="H13" s="151"/>
      <c r="I13" s="151" t="s">
        <v>193</v>
      </c>
      <c r="J13" s="151" t="s">
        <v>195</v>
      </c>
      <c r="K13" s="151" t="s">
        <v>195</v>
      </c>
      <c r="L13" s="151" t="s">
        <v>194</v>
      </c>
      <c r="M13" s="151"/>
      <c r="N13" s="151"/>
      <c r="O13" s="151"/>
      <c r="P13" s="157" t="s">
        <v>190</v>
      </c>
      <c r="Q13" s="158" t="s">
        <v>202</v>
      </c>
    </row>
  </sheetData>
  <sheetProtection/>
  <mergeCells count="1">
    <mergeCell ref="A2:B2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L7"/>
  <sheetViews>
    <sheetView zoomScalePageLayoutView="0" workbookViewId="0" topLeftCell="A1">
      <selection activeCell="S22" sqref="S22"/>
    </sheetView>
  </sheetViews>
  <sheetFormatPr defaultColWidth="9.140625" defaultRowHeight="15"/>
  <cols>
    <col min="1" max="1" width="5.7109375" style="0" customWidth="1"/>
    <col min="2" max="2" width="10.7109375" style="0" customWidth="1"/>
    <col min="3" max="3" width="14.28125" style="0" customWidth="1"/>
    <col min="4" max="4" width="11.7109375" style="0" customWidth="1"/>
    <col min="6" max="6" width="18.421875" style="0" customWidth="1"/>
    <col min="7" max="10" width="4.7109375" style="0" customWidth="1"/>
    <col min="11" max="11" width="8.7109375" style="0" customWidth="1"/>
    <col min="12" max="12" width="7.140625" style="0" customWidth="1"/>
    <col min="13" max="13" width="6.8515625" style="0" customWidth="1"/>
    <col min="14" max="14" width="5.140625" style="0" customWidth="1"/>
  </cols>
  <sheetData>
    <row r="1" spans="1:8" ht="18">
      <c r="A1" s="1" t="s">
        <v>7</v>
      </c>
      <c r="B1" s="2"/>
      <c r="C1" s="2"/>
      <c r="D1" s="3"/>
      <c r="E1" s="4"/>
      <c r="F1" s="3"/>
      <c r="G1" s="3"/>
      <c r="H1" s="3"/>
    </row>
    <row r="2" spans="1:8" ht="15">
      <c r="A2" s="240">
        <v>43470</v>
      </c>
      <c r="B2" s="240"/>
      <c r="C2" s="2"/>
      <c r="D2" s="3"/>
      <c r="F2" s="5" t="s">
        <v>0</v>
      </c>
      <c r="G2" s="3"/>
      <c r="H2" s="3"/>
    </row>
    <row r="3" spans="1:12" ht="14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8">
      <c r="A4" s="48"/>
      <c r="B4" s="86" t="s">
        <v>22</v>
      </c>
      <c r="C4" s="50"/>
      <c r="D4" s="50"/>
      <c r="E4" s="51"/>
      <c r="F4" s="50"/>
      <c r="G4" s="52"/>
      <c r="H4" s="50"/>
      <c r="I4" s="50"/>
      <c r="J4" s="50"/>
      <c r="K4" s="50"/>
      <c r="L4" s="50"/>
    </row>
    <row r="5" spans="1:12" ht="15" thickBot="1">
      <c r="A5" s="53"/>
      <c r="B5" s="87"/>
      <c r="C5" s="53"/>
      <c r="D5" s="53"/>
      <c r="E5" s="53"/>
      <c r="F5" s="53"/>
      <c r="G5" s="54"/>
      <c r="H5" s="53"/>
      <c r="I5" s="53"/>
      <c r="J5" s="53"/>
      <c r="K5" s="53"/>
      <c r="L5" s="53"/>
    </row>
    <row r="6" spans="1:12" ht="21.75" customHeight="1" thickBot="1">
      <c r="A6" s="61" t="s">
        <v>166</v>
      </c>
      <c r="B6" s="88" t="s">
        <v>1</v>
      </c>
      <c r="C6" s="89" t="s">
        <v>2</v>
      </c>
      <c r="D6" s="93" t="s">
        <v>11</v>
      </c>
      <c r="E6" s="94" t="s">
        <v>3</v>
      </c>
      <c r="F6" s="90" t="s">
        <v>5</v>
      </c>
      <c r="G6" s="99" t="s">
        <v>175</v>
      </c>
      <c r="H6" s="99" t="s">
        <v>176</v>
      </c>
      <c r="I6" s="99" t="s">
        <v>177</v>
      </c>
      <c r="J6" s="99" t="s">
        <v>178</v>
      </c>
      <c r="K6" s="91" t="s">
        <v>20</v>
      </c>
      <c r="L6" s="92" t="s">
        <v>21</v>
      </c>
    </row>
    <row r="7" spans="1:12" ht="21.75" customHeight="1">
      <c r="A7" s="100">
        <v>1</v>
      </c>
      <c r="B7" s="101" t="s">
        <v>86</v>
      </c>
      <c r="C7" s="102" t="s">
        <v>103</v>
      </c>
      <c r="D7" s="103">
        <v>37816</v>
      </c>
      <c r="E7" s="104" t="s">
        <v>100</v>
      </c>
      <c r="F7" s="105" t="s">
        <v>101</v>
      </c>
      <c r="G7" s="106" t="s">
        <v>172</v>
      </c>
      <c r="H7" s="106" t="s">
        <v>173</v>
      </c>
      <c r="I7" s="106" t="s">
        <v>173</v>
      </c>
      <c r="J7" s="106" t="s">
        <v>174</v>
      </c>
      <c r="K7" s="107" t="s">
        <v>179</v>
      </c>
      <c r="L7" s="108" t="s">
        <v>168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"/>
  <sheetViews>
    <sheetView zoomScalePageLayoutView="0" workbookViewId="0" topLeftCell="A1">
      <selection activeCell="W24" sqref="W24"/>
    </sheetView>
  </sheetViews>
  <sheetFormatPr defaultColWidth="9.140625" defaultRowHeight="15"/>
  <cols>
    <col min="1" max="1" width="5.7109375" style="0" customWidth="1"/>
    <col min="3" max="3" width="14.57421875" style="0" bestFit="1" customWidth="1"/>
    <col min="4" max="4" width="10.7109375" style="0" customWidth="1"/>
    <col min="6" max="6" width="15.140625" style="0" customWidth="1"/>
    <col min="7" max="9" width="6.8515625" style="0" customWidth="1"/>
    <col min="10" max="10" width="5.8515625" style="0" hidden="1" customWidth="1"/>
    <col min="11" max="13" width="6.8515625" style="0" customWidth="1"/>
    <col min="14" max="14" width="9.140625" style="0" customWidth="1"/>
    <col min="15" max="15" width="6.421875" style="0" customWidth="1"/>
  </cols>
  <sheetData>
    <row r="1" spans="1:8" ht="18">
      <c r="A1" s="1" t="s">
        <v>7</v>
      </c>
      <c r="B1" s="2"/>
      <c r="C1" s="2"/>
      <c r="D1" s="3"/>
      <c r="E1" s="4"/>
      <c r="F1" s="3"/>
      <c r="G1" s="3"/>
      <c r="H1" s="3"/>
    </row>
    <row r="2" spans="1:8" ht="15">
      <c r="A2" s="240">
        <v>43470</v>
      </c>
      <c r="B2" s="240"/>
      <c r="C2" s="2"/>
      <c r="D2" s="3"/>
      <c r="F2" s="5" t="s">
        <v>0</v>
      </c>
      <c r="G2" s="3"/>
      <c r="H2" s="3"/>
    </row>
    <row r="3" spans="1:15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8">
      <c r="A4" s="2"/>
      <c r="B4" s="15" t="s">
        <v>9</v>
      </c>
      <c r="C4" s="3"/>
      <c r="D4" s="6"/>
      <c r="E4" s="3"/>
      <c r="F4" s="3"/>
      <c r="G4" s="7"/>
      <c r="H4" s="3"/>
      <c r="I4" s="3"/>
      <c r="J4" s="3"/>
      <c r="K4" s="3"/>
      <c r="L4" s="3"/>
      <c r="M4" s="3"/>
      <c r="N4" s="3"/>
      <c r="O4" s="3"/>
    </row>
    <row r="5" spans="1:15" ht="15" thickBot="1">
      <c r="A5" s="8"/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8"/>
      <c r="O5" s="8"/>
    </row>
    <row r="6" spans="1:15" ht="15" thickBot="1">
      <c r="A6" s="16"/>
      <c r="B6" s="17"/>
      <c r="C6" s="17"/>
      <c r="D6" s="18"/>
      <c r="E6" s="16"/>
      <c r="F6" s="19"/>
      <c r="G6" s="241" t="s">
        <v>10</v>
      </c>
      <c r="H6" s="242"/>
      <c r="I6" s="242"/>
      <c r="J6" s="242"/>
      <c r="K6" s="242"/>
      <c r="L6" s="242"/>
      <c r="M6" s="243"/>
      <c r="N6" s="20"/>
      <c r="O6" s="21"/>
    </row>
    <row r="7" spans="1:15" ht="21.75" customHeight="1" thickBot="1">
      <c r="A7" s="22" t="s">
        <v>166</v>
      </c>
      <c r="B7" s="23" t="s">
        <v>1</v>
      </c>
      <c r="C7" s="24" t="s">
        <v>2</v>
      </c>
      <c r="D7" s="25" t="s">
        <v>11</v>
      </c>
      <c r="E7" s="26" t="s">
        <v>3</v>
      </c>
      <c r="F7" s="27" t="s">
        <v>5</v>
      </c>
      <c r="G7" s="28">
        <v>1</v>
      </c>
      <c r="H7" s="29">
        <v>2</v>
      </c>
      <c r="I7" s="29">
        <v>3</v>
      </c>
      <c r="J7" s="29" t="s">
        <v>8</v>
      </c>
      <c r="K7" s="29">
        <v>4</v>
      </c>
      <c r="L7" s="29">
        <v>5</v>
      </c>
      <c r="M7" s="30">
        <v>6</v>
      </c>
      <c r="N7" s="31" t="s">
        <v>12</v>
      </c>
      <c r="O7" s="32" t="s">
        <v>4</v>
      </c>
    </row>
    <row r="8" spans="1:15" ht="21.75" customHeight="1">
      <c r="A8" s="13">
        <v>1</v>
      </c>
      <c r="B8" s="33" t="s">
        <v>35</v>
      </c>
      <c r="C8" s="34" t="s">
        <v>36</v>
      </c>
      <c r="D8" s="11" t="s">
        <v>37</v>
      </c>
      <c r="E8" s="12" t="s">
        <v>31</v>
      </c>
      <c r="F8" s="35" t="s">
        <v>32</v>
      </c>
      <c r="G8" s="36">
        <v>4.98</v>
      </c>
      <c r="H8" s="36" t="s">
        <v>167</v>
      </c>
      <c r="I8" s="36">
        <v>5.27</v>
      </c>
      <c r="J8" s="37"/>
      <c r="K8" s="36" t="s">
        <v>169</v>
      </c>
      <c r="L8" s="36">
        <v>5.06</v>
      </c>
      <c r="M8" s="36" t="s">
        <v>167</v>
      </c>
      <c r="N8" s="96">
        <f aca="true" t="shared" si="0" ref="N8:N13">MAX(G8:I8,K8:M8)</f>
        <v>5.27</v>
      </c>
      <c r="O8" s="97" t="str">
        <f aca="true" t="shared" si="1" ref="O8:O13">IF(ISBLANK(N8),"",IF(N8&gt;=6,"KSM",IF(N8&gt;=5.6,"I A",IF(N8&gt;=5.15,"II A",IF(N8&gt;=4.6,"III A",IF(N8&gt;=4.2,"I JA",IF(N8&gt;=3.85,"II JA",IF(N8&gt;=3.6,"III JA"))))))))</f>
        <v>II A</v>
      </c>
    </row>
    <row r="9" spans="1:15" ht="21.75" customHeight="1">
      <c r="A9" s="13">
        <v>2</v>
      </c>
      <c r="B9" s="33" t="s">
        <v>138</v>
      </c>
      <c r="C9" s="34" t="s">
        <v>144</v>
      </c>
      <c r="D9" s="11">
        <v>37825</v>
      </c>
      <c r="E9" s="12" t="s">
        <v>104</v>
      </c>
      <c r="F9" s="35" t="s">
        <v>141</v>
      </c>
      <c r="G9" s="36">
        <v>4.9</v>
      </c>
      <c r="H9" s="36" t="s">
        <v>167</v>
      </c>
      <c r="I9" s="36">
        <v>4.92</v>
      </c>
      <c r="J9" s="37"/>
      <c r="K9" s="36">
        <v>4.9</v>
      </c>
      <c r="L9" s="36">
        <v>4.91</v>
      </c>
      <c r="M9" s="36">
        <v>4.95</v>
      </c>
      <c r="N9" s="96">
        <f t="shared" si="0"/>
        <v>4.95</v>
      </c>
      <c r="O9" s="97" t="str">
        <f t="shared" si="1"/>
        <v>III A</v>
      </c>
    </row>
    <row r="10" spans="1:15" ht="21.75" customHeight="1">
      <c r="A10" s="13">
        <v>3</v>
      </c>
      <c r="B10" s="33" t="s">
        <v>159</v>
      </c>
      <c r="C10" s="34" t="s">
        <v>160</v>
      </c>
      <c r="D10" s="11">
        <v>37342</v>
      </c>
      <c r="E10" s="12" t="s">
        <v>153</v>
      </c>
      <c r="F10" s="35" t="s">
        <v>154</v>
      </c>
      <c r="G10" s="36">
        <v>4.17</v>
      </c>
      <c r="H10" s="36">
        <v>4.27</v>
      </c>
      <c r="I10" s="36">
        <v>4.62</v>
      </c>
      <c r="J10" s="37"/>
      <c r="K10" s="36">
        <v>4.49</v>
      </c>
      <c r="L10" s="36">
        <v>4.89</v>
      </c>
      <c r="M10" s="36">
        <v>4.6</v>
      </c>
      <c r="N10" s="96">
        <f t="shared" si="0"/>
        <v>4.89</v>
      </c>
      <c r="O10" s="97" t="str">
        <f t="shared" si="1"/>
        <v>III A</v>
      </c>
    </row>
    <row r="11" spans="1:15" ht="21.75" customHeight="1">
      <c r="A11" s="13">
        <v>4</v>
      </c>
      <c r="B11" s="33" t="s">
        <v>29</v>
      </c>
      <c r="C11" s="34" t="s">
        <v>30</v>
      </c>
      <c r="D11" s="11">
        <v>37938</v>
      </c>
      <c r="E11" s="12" t="s">
        <v>31</v>
      </c>
      <c r="F11" s="35" t="s">
        <v>32</v>
      </c>
      <c r="G11" s="36" t="s">
        <v>167</v>
      </c>
      <c r="H11" s="36">
        <v>3.88</v>
      </c>
      <c r="I11" s="36">
        <v>4.29</v>
      </c>
      <c r="J11" s="37"/>
      <c r="K11" s="36">
        <v>4.24</v>
      </c>
      <c r="L11" s="36">
        <v>4.15</v>
      </c>
      <c r="M11" s="36">
        <v>4.27</v>
      </c>
      <c r="N11" s="96">
        <f t="shared" si="0"/>
        <v>4.29</v>
      </c>
      <c r="O11" s="97" t="str">
        <f t="shared" si="1"/>
        <v>I JA</v>
      </c>
    </row>
    <row r="12" spans="1:15" ht="21.75" customHeight="1">
      <c r="A12" s="13">
        <v>5</v>
      </c>
      <c r="B12" s="33" t="s">
        <v>92</v>
      </c>
      <c r="C12" s="34" t="s">
        <v>93</v>
      </c>
      <c r="D12" s="11" t="s">
        <v>94</v>
      </c>
      <c r="E12" s="12" t="s">
        <v>73</v>
      </c>
      <c r="F12" s="35" t="s">
        <v>74</v>
      </c>
      <c r="G12" s="36">
        <v>4.28</v>
      </c>
      <c r="H12" s="36" t="s">
        <v>169</v>
      </c>
      <c r="I12" s="36" t="s">
        <v>169</v>
      </c>
      <c r="J12" s="36"/>
      <c r="K12" s="36"/>
      <c r="L12" s="36"/>
      <c r="M12" s="36"/>
      <c r="N12" s="96">
        <f t="shared" si="0"/>
        <v>4.28</v>
      </c>
      <c r="O12" s="97" t="str">
        <f t="shared" si="1"/>
        <v>I JA</v>
      </c>
    </row>
    <row r="13" spans="1:15" ht="21.75" customHeight="1">
      <c r="A13" s="13">
        <v>6</v>
      </c>
      <c r="B13" s="33" t="s">
        <v>27</v>
      </c>
      <c r="C13" s="34" t="s">
        <v>33</v>
      </c>
      <c r="D13" s="11" t="s">
        <v>34</v>
      </c>
      <c r="E13" s="12" t="s">
        <v>31</v>
      </c>
      <c r="F13" s="35" t="s">
        <v>32</v>
      </c>
      <c r="G13" s="36" t="s">
        <v>167</v>
      </c>
      <c r="H13" s="36">
        <v>3.78</v>
      </c>
      <c r="I13" s="36">
        <v>4</v>
      </c>
      <c r="J13" s="37"/>
      <c r="K13" s="36">
        <v>3.7</v>
      </c>
      <c r="L13" s="36">
        <v>3.92</v>
      </c>
      <c r="M13" s="36">
        <v>3.82</v>
      </c>
      <c r="N13" s="96">
        <f t="shared" si="0"/>
        <v>4</v>
      </c>
      <c r="O13" s="97" t="str">
        <f t="shared" si="1"/>
        <v>II JA</v>
      </c>
    </row>
    <row r="14" spans="1:15" ht="21.75" customHeight="1">
      <c r="A14" s="13"/>
      <c r="B14" s="33" t="s">
        <v>150</v>
      </c>
      <c r="C14" s="34" t="s">
        <v>151</v>
      </c>
      <c r="D14" s="11">
        <v>37807</v>
      </c>
      <c r="E14" s="12" t="s">
        <v>145</v>
      </c>
      <c r="F14" s="35" t="s">
        <v>146</v>
      </c>
      <c r="G14" s="36" t="s">
        <v>167</v>
      </c>
      <c r="H14" s="36" t="s">
        <v>169</v>
      </c>
      <c r="I14" s="36" t="s">
        <v>167</v>
      </c>
      <c r="J14" s="37"/>
      <c r="K14" s="36" t="s">
        <v>167</v>
      </c>
      <c r="L14" s="36" t="s">
        <v>169</v>
      </c>
      <c r="M14" s="36" t="s">
        <v>169</v>
      </c>
      <c r="N14" s="96">
        <v>0</v>
      </c>
      <c r="O14" s="97"/>
    </row>
    <row r="15" spans="1:15" ht="21.75" customHeight="1">
      <c r="A15" s="13"/>
      <c r="B15" s="33" t="s">
        <v>76</v>
      </c>
      <c r="C15" s="34" t="s">
        <v>77</v>
      </c>
      <c r="D15" s="11" t="s">
        <v>78</v>
      </c>
      <c r="E15" s="12" t="s">
        <v>73</v>
      </c>
      <c r="F15" s="35" t="s">
        <v>74</v>
      </c>
      <c r="G15" s="36"/>
      <c r="H15" s="36"/>
      <c r="I15" s="36"/>
      <c r="J15" s="37"/>
      <c r="K15" s="36"/>
      <c r="L15" s="36"/>
      <c r="M15" s="36"/>
      <c r="N15" s="96" t="s">
        <v>6</v>
      </c>
      <c r="O15" s="97"/>
    </row>
    <row r="16" spans="1:15" ht="21.75" customHeight="1">
      <c r="A16" s="13" t="s">
        <v>171</v>
      </c>
      <c r="B16" s="33" t="s">
        <v>112</v>
      </c>
      <c r="C16" s="34" t="s">
        <v>113</v>
      </c>
      <c r="D16" s="11">
        <v>36436</v>
      </c>
      <c r="E16" s="12" t="s">
        <v>104</v>
      </c>
      <c r="F16" s="35" t="s">
        <v>111</v>
      </c>
      <c r="G16" s="36">
        <v>5.1</v>
      </c>
      <c r="H16" s="36">
        <v>4.88</v>
      </c>
      <c r="I16" s="36">
        <v>5.13</v>
      </c>
      <c r="J16" s="95" t="s">
        <v>161</v>
      </c>
      <c r="K16" s="36"/>
      <c r="L16" s="36"/>
      <c r="M16" s="36"/>
      <c r="N16" s="96">
        <f>MAX(G16:I16,K16:M16)</f>
        <v>5.13</v>
      </c>
      <c r="O16" s="97" t="str">
        <f>IF(ISBLANK(N16),"",IF(N16&gt;=6,"KSM",IF(N16&gt;=5.6,"I A",IF(N16&gt;=5.15,"II A",IF(N16&gt;=4.6,"III A",IF(N16&gt;=4.2,"I JA",IF(N16&gt;=3.85,"II JA",IF(N16&gt;=3.6,"III JA"))))))))</f>
        <v>III A</v>
      </c>
    </row>
    <row r="17" spans="1:15" ht="21.75" customHeight="1">
      <c r="A17" s="13" t="s">
        <v>171</v>
      </c>
      <c r="B17" s="33" t="s">
        <v>27</v>
      </c>
      <c r="C17" s="34" t="s">
        <v>130</v>
      </c>
      <c r="D17" s="11" t="s">
        <v>131</v>
      </c>
      <c r="E17" s="12" t="s">
        <v>104</v>
      </c>
      <c r="F17" s="35" t="s">
        <v>129</v>
      </c>
      <c r="G17" s="36" t="s">
        <v>167</v>
      </c>
      <c r="H17" s="36" t="s">
        <v>167</v>
      </c>
      <c r="I17" s="36" t="s">
        <v>167</v>
      </c>
      <c r="J17" s="95" t="s">
        <v>161</v>
      </c>
      <c r="K17" s="36"/>
      <c r="L17" s="36"/>
      <c r="M17" s="36"/>
      <c r="N17" s="96">
        <f>MAX(G17:I17,K17:M17)</f>
        <v>0</v>
      </c>
      <c r="O17" s="97"/>
    </row>
  </sheetData>
  <sheetProtection/>
  <mergeCells count="2">
    <mergeCell ref="A2:B2"/>
    <mergeCell ref="G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O12"/>
  <sheetViews>
    <sheetView zoomScalePageLayoutView="0" workbookViewId="0" topLeftCell="A1">
      <selection activeCell="AA12" sqref="AA12"/>
    </sheetView>
  </sheetViews>
  <sheetFormatPr defaultColWidth="9.140625" defaultRowHeight="15"/>
  <cols>
    <col min="1" max="1" width="5.7109375" style="0" customWidth="1"/>
    <col min="2" max="2" width="12.140625" style="0" customWidth="1"/>
    <col min="3" max="3" width="11.7109375" style="0" customWidth="1"/>
    <col min="4" max="4" width="11.00390625" style="0" customWidth="1"/>
    <col min="6" max="6" width="12.57421875" style="0" customWidth="1"/>
    <col min="7" max="9" width="6.8515625" style="0" customWidth="1"/>
    <col min="10" max="10" width="5.7109375" style="0" hidden="1" customWidth="1"/>
    <col min="11" max="13" width="6.8515625" style="0" customWidth="1"/>
    <col min="14" max="14" width="10.28125" style="0" customWidth="1"/>
    <col min="15" max="15" width="7.421875" style="0" customWidth="1"/>
  </cols>
  <sheetData>
    <row r="1" spans="1:8" ht="18">
      <c r="A1" s="1" t="s">
        <v>7</v>
      </c>
      <c r="B1" s="2"/>
      <c r="C1" s="2"/>
      <c r="D1" s="3"/>
      <c r="E1" s="4"/>
      <c r="F1" s="3"/>
      <c r="G1" s="3"/>
      <c r="H1" s="3"/>
    </row>
    <row r="2" spans="1:8" ht="15">
      <c r="A2" s="240">
        <v>43470</v>
      </c>
      <c r="B2" s="240"/>
      <c r="C2" s="2"/>
      <c r="D2" s="3"/>
      <c r="F2" s="5" t="s">
        <v>0</v>
      </c>
      <c r="G2" s="3"/>
      <c r="H2" s="3"/>
    </row>
    <row r="3" spans="1:15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8">
      <c r="A4" s="2"/>
      <c r="B4" s="15" t="s">
        <v>13</v>
      </c>
      <c r="C4" s="3"/>
      <c r="D4" s="6"/>
      <c r="E4" s="3"/>
      <c r="F4" s="3"/>
      <c r="G4" s="7"/>
      <c r="H4" s="3"/>
      <c r="I4" s="3"/>
      <c r="J4" s="3"/>
      <c r="K4" s="3"/>
      <c r="L4" s="3"/>
      <c r="M4" s="3"/>
      <c r="N4" s="3"/>
      <c r="O4" s="3"/>
    </row>
    <row r="5" spans="1:15" ht="15" thickBot="1">
      <c r="A5" s="8"/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8"/>
      <c r="O5" s="8"/>
    </row>
    <row r="6" spans="1:15" ht="15" thickBot="1">
      <c r="A6" s="16"/>
      <c r="B6" s="17"/>
      <c r="C6" s="17"/>
      <c r="D6" s="18"/>
      <c r="E6" s="16"/>
      <c r="F6" s="19"/>
      <c r="G6" s="241" t="s">
        <v>10</v>
      </c>
      <c r="H6" s="242"/>
      <c r="I6" s="242"/>
      <c r="J6" s="242"/>
      <c r="K6" s="242"/>
      <c r="L6" s="242"/>
      <c r="M6" s="243"/>
      <c r="N6" s="20"/>
      <c r="O6" s="21"/>
    </row>
    <row r="7" spans="1:15" ht="16.5" customHeight="1" thickBot="1">
      <c r="A7" s="22" t="s">
        <v>166</v>
      </c>
      <c r="B7" s="23" t="s">
        <v>1</v>
      </c>
      <c r="C7" s="24" t="s">
        <v>2</v>
      </c>
      <c r="D7" s="25" t="s">
        <v>11</v>
      </c>
      <c r="E7" s="26" t="s">
        <v>3</v>
      </c>
      <c r="F7" s="27" t="s">
        <v>5</v>
      </c>
      <c r="G7" s="28">
        <v>1</v>
      </c>
      <c r="H7" s="29">
        <v>2</v>
      </c>
      <c r="I7" s="29">
        <v>3</v>
      </c>
      <c r="J7" s="29" t="s">
        <v>8</v>
      </c>
      <c r="K7" s="29">
        <v>4</v>
      </c>
      <c r="L7" s="29">
        <v>5</v>
      </c>
      <c r="M7" s="30">
        <v>6</v>
      </c>
      <c r="N7" s="31" t="s">
        <v>12</v>
      </c>
      <c r="O7" s="38" t="s">
        <v>4</v>
      </c>
    </row>
    <row r="8" spans="1:15" ht="21.75" customHeight="1">
      <c r="A8" s="13">
        <v>1</v>
      </c>
      <c r="B8" s="33" t="s">
        <v>79</v>
      </c>
      <c r="C8" s="34" t="s">
        <v>80</v>
      </c>
      <c r="D8" s="11" t="s">
        <v>81</v>
      </c>
      <c r="E8" s="12" t="s">
        <v>73</v>
      </c>
      <c r="F8" s="35" t="s">
        <v>74</v>
      </c>
      <c r="G8" s="36">
        <v>6.07</v>
      </c>
      <c r="H8" s="36">
        <v>6.04</v>
      </c>
      <c r="I8" s="36">
        <v>6.17</v>
      </c>
      <c r="J8" s="36"/>
      <c r="K8" s="36">
        <v>6.08</v>
      </c>
      <c r="L8" s="36" t="s">
        <v>167</v>
      </c>
      <c r="M8" s="36" t="s">
        <v>167</v>
      </c>
      <c r="N8" s="96">
        <f>MAX(G8:I8,K8:M8)</f>
        <v>6.17</v>
      </c>
      <c r="O8" s="97" t="str">
        <f>IF(ISBLANK(N8),"",IF(N8&gt;=7.2,"KSM",IF(N8&gt;=6.7,"I A",IF(N8&gt;=6.2,"II A",IF(N8&gt;=5.6,"III A",IF(N8&gt;=5,"I JA",IF(N8&gt;=4.45,"II JA",IF(N8&gt;=4,"III JA"))))))))</f>
        <v>III A</v>
      </c>
    </row>
    <row r="9" spans="1:15" ht="21.75" customHeight="1">
      <c r="A9" s="13">
        <v>2</v>
      </c>
      <c r="B9" s="33" t="s">
        <v>89</v>
      </c>
      <c r="C9" s="34" t="s">
        <v>90</v>
      </c>
      <c r="D9" s="11" t="s">
        <v>91</v>
      </c>
      <c r="E9" s="12" t="s">
        <v>73</v>
      </c>
      <c r="F9" s="35" t="s">
        <v>74</v>
      </c>
      <c r="G9" s="36">
        <v>5.68</v>
      </c>
      <c r="H9" s="36">
        <v>5.41</v>
      </c>
      <c r="I9" s="36">
        <v>5.68</v>
      </c>
      <c r="J9" s="36"/>
      <c r="K9" s="36">
        <v>5.78</v>
      </c>
      <c r="L9" s="36">
        <v>5.53</v>
      </c>
      <c r="M9" s="36">
        <v>5</v>
      </c>
      <c r="N9" s="96">
        <f>MAX(G9:I9,K9:M9)</f>
        <v>5.78</v>
      </c>
      <c r="O9" s="97" t="str">
        <f>IF(ISBLANK(N9),"",IF(N9&gt;=7.2,"KSM",IF(N9&gt;=6.7,"I A",IF(N9&gt;=6.2,"II A",IF(N9&gt;=5.6,"III A",IF(N9&gt;=5,"I JA",IF(N9&gt;=4.45,"II JA",IF(N9&gt;=4,"III JA"))))))))</f>
        <v>III A</v>
      </c>
    </row>
    <row r="10" spans="1:15" ht="21.75" customHeight="1">
      <c r="A10" s="13" t="s">
        <v>171</v>
      </c>
      <c r="B10" s="33" t="s">
        <v>147</v>
      </c>
      <c r="C10" s="34" t="s">
        <v>148</v>
      </c>
      <c r="D10" s="11">
        <v>37715</v>
      </c>
      <c r="E10" s="12" t="s">
        <v>145</v>
      </c>
      <c r="F10" s="35" t="s">
        <v>149</v>
      </c>
      <c r="G10" s="36"/>
      <c r="H10" s="36"/>
      <c r="I10" s="36"/>
      <c r="J10" s="95" t="s">
        <v>161</v>
      </c>
      <c r="K10" s="36"/>
      <c r="L10" s="36"/>
      <c r="M10" s="36"/>
      <c r="N10" s="96" t="s">
        <v>6</v>
      </c>
      <c r="O10" s="97"/>
    </row>
    <row r="11" spans="1:15" ht="21.75" customHeight="1">
      <c r="A11" s="13"/>
      <c r="B11" s="33" t="s">
        <v>86</v>
      </c>
      <c r="C11" s="34" t="s">
        <v>87</v>
      </c>
      <c r="D11" s="11" t="s">
        <v>88</v>
      </c>
      <c r="E11" s="12" t="s">
        <v>73</v>
      </c>
      <c r="F11" s="35" t="s">
        <v>74</v>
      </c>
      <c r="G11" s="36"/>
      <c r="H11" s="36"/>
      <c r="I11" s="36"/>
      <c r="J11" s="36"/>
      <c r="K11" s="36"/>
      <c r="L11" s="36"/>
      <c r="M11" s="36"/>
      <c r="N11" s="96" t="s">
        <v>6</v>
      </c>
      <c r="O11" s="97"/>
    </row>
    <row r="12" ht="14.25">
      <c r="N12" s="98"/>
    </row>
  </sheetData>
  <sheetProtection/>
  <mergeCells count="2">
    <mergeCell ref="A2:B2"/>
    <mergeCell ref="G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"/>
  <sheetViews>
    <sheetView zoomScalePageLayoutView="0" workbookViewId="0" topLeftCell="A1">
      <selection activeCell="T28" sqref="T28"/>
    </sheetView>
  </sheetViews>
  <sheetFormatPr defaultColWidth="9.140625" defaultRowHeight="15"/>
  <cols>
    <col min="1" max="1" width="5.7109375" style="0" customWidth="1"/>
    <col min="2" max="2" width="12.140625" style="0" customWidth="1"/>
    <col min="3" max="3" width="16.28125" style="0" customWidth="1"/>
    <col min="4" max="4" width="10.8515625" style="0" customWidth="1"/>
    <col min="6" max="6" width="15.8515625" style="0" customWidth="1"/>
    <col min="7" max="9" width="6.8515625" style="0" customWidth="1"/>
    <col min="10" max="10" width="5.57421875" style="0" hidden="1" customWidth="1"/>
    <col min="11" max="13" width="6.8515625" style="0" customWidth="1"/>
    <col min="14" max="14" width="10.7109375" style="0" customWidth="1"/>
    <col min="15" max="15" width="7.28125" style="0" customWidth="1"/>
  </cols>
  <sheetData>
    <row r="1" spans="1:8" ht="18">
      <c r="A1" s="1" t="s">
        <v>7</v>
      </c>
      <c r="B1" s="2"/>
      <c r="C1" s="2"/>
      <c r="D1" s="3"/>
      <c r="E1" s="4"/>
      <c r="F1" s="3"/>
      <c r="G1" s="3"/>
      <c r="H1" s="3"/>
    </row>
    <row r="2" spans="1:8" ht="15">
      <c r="A2" s="240">
        <v>43470</v>
      </c>
      <c r="B2" s="240"/>
      <c r="C2" s="2"/>
      <c r="D2" s="3"/>
      <c r="F2" s="5" t="s">
        <v>0</v>
      </c>
      <c r="G2" s="3"/>
      <c r="H2" s="3"/>
    </row>
    <row r="3" spans="1:15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9"/>
      <c r="O3" s="14"/>
    </row>
    <row r="4" spans="1:15" ht="18">
      <c r="A4" s="2"/>
      <c r="B4" s="15" t="s">
        <v>14</v>
      </c>
      <c r="C4" s="3"/>
      <c r="D4" s="6"/>
      <c r="E4" s="3"/>
      <c r="F4" s="3"/>
      <c r="G4" s="7"/>
      <c r="H4" s="3"/>
      <c r="I4" s="3"/>
      <c r="J4" s="3"/>
      <c r="K4" s="3"/>
      <c r="L4" s="3"/>
      <c r="M4" s="3"/>
      <c r="N4" s="40"/>
      <c r="O4" s="3"/>
    </row>
    <row r="5" spans="1:15" ht="15" thickBot="1">
      <c r="A5" s="8"/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41"/>
      <c r="O5" s="8"/>
    </row>
    <row r="6" spans="1:15" ht="15" thickBot="1">
      <c r="A6" s="16"/>
      <c r="B6" s="17"/>
      <c r="C6" s="17"/>
      <c r="D6" s="18"/>
      <c r="E6" s="16"/>
      <c r="F6" s="19"/>
      <c r="G6" s="241" t="s">
        <v>10</v>
      </c>
      <c r="H6" s="242"/>
      <c r="I6" s="242"/>
      <c r="J6" s="242"/>
      <c r="K6" s="242"/>
      <c r="L6" s="242"/>
      <c r="M6" s="243"/>
      <c r="N6" s="42"/>
      <c r="O6" s="21"/>
    </row>
    <row r="7" spans="1:15" ht="21.75" customHeight="1" thickBot="1">
      <c r="A7" s="22" t="s">
        <v>166</v>
      </c>
      <c r="B7" s="23" t="s">
        <v>1</v>
      </c>
      <c r="C7" s="24" t="s">
        <v>2</v>
      </c>
      <c r="D7" s="25" t="s">
        <v>11</v>
      </c>
      <c r="E7" s="26" t="s">
        <v>3</v>
      </c>
      <c r="F7" s="27" t="s">
        <v>5</v>
      </c>
      <c r="G7" s="28">
        <v>1</v>
      </c>
      <c r="H7" s="29">
        <v>2</v>
      </c>
      <c r="I7" s="29">
        <v>3</v>
      </c>
      <c r="J7" s="29" t="s">
        <v>8</v>
      </c>
      <c r="K7" s="29">
        <v>4</v>
      </c>
      <c r="L7" s="29">
        <v>5</v>
      </c>
      <c r="M7" s="30">
        <v>6</v>
      </c>
      <c r="N7" s="31" t="s">
        <v>12</v>
      </c>
      <c r="O7" s="38" t="s">
        <v>4</v>
      </c>
    </row>
    <row r="8" spans="1:15" ht="21.75" customHeight="1">
      <c r="A8" s="13">
        <v>1</v>
      </c>
      <c r="B8" s="115" t="s">
        <v>133</v>
      </c>
      <c r="C8" s="113" t="s">
        <v>158</v>
      </c>
      <c r="D8" s="44">
        <v>37417</v>
      </c>
      <c r="E8" s="43" t="s">
        <v>153</v>
      </c>
      <c r="F8" s="10" t="s">
        <v>154</v>
      </c>
      <c r="G8" s="36" t="s">
        <v>167</v>
      </c>
      <c r="H8" s="36">
        <v>10.64</v>
      </c>
      <c r="I8" s="36">
        <v>10.64</v>
      </c>
      <c r="J8" s="36"/>
      <c r="K8" s="36">
        <v>10.39</v>
      </c>
      <c r="L8" s="36" t="s">
        <v>167</v>
      </c>
      <c r="M8" s="117" t="s">
        <v>169</v>
      </c>
      <c r="N8" s="96">
        <f>MAX(G8:I8,K8:M8)</f>
        <v>10.64</v>
      </c>
      <c r="O8" s="97" t="str">
        <f>IF(ISBLANK(N8),"",IF(N8&gt;=12.8,"KSM",IF(N8&gt;=12,"I A",IF(N8&gt;=11.2,"II A",IF(N8&gt;=10.4,"III A",IF(N8&gt;=9.65,"I JA",IF(N8&gt;=9,"II JA",IF(N8&gt;=8.5,"III JA"))))))))</f>
        <v>III A</v>
      </c>
    </row>
    <row r="9" spans="1:15" ht="21.75" customHeight="1">
      <c r="A9" s="13">
        <v>2</v>
      </c>
      <c r="B9" s="115" t="s">
        <v>25</v>
      </c>
      <c r="C9" s="113" t="s">
        <v>26</v>
      </c>
      <c r="D9" s="44">
        <v>37420</v>
      </c>
      <c r="E9" s="43" t="s">
        <v>23</v>
      </c>
      <c r="F9" s="10" t="s">
        <v>24</v>
      </c>
      <c r="G9" s="36">
        <v>9.71</v>
      </c>
      <c r="H9" s="36">
        <v>10</v>
      </c>
      <c r="I9" s="36">
        <v>10.04</v>
      </c>
      <c r="J9" s="36"/>
      <c r="K9" s="36" t="s">
        <v>167</v>
      </c>
      <c r="L9" s="36">
        <v>9.44</v>
      </c>
      <c r="M9" s="36" t="s">
        <v>167</v>
      </c>
      <c r="N9" s="96">
        <f>MAX(G9:I9,K9:M9)</f>
        <v>10.04</v>
      </c>
      <c r="O9" s="97" t="str">
        <f>IF(ISBLANK(N9),"",IF(N9&gt;=12.8,"KSM",IF(N9&gt;=12,"I A",IF(N9&gt;=11.2,"II A",IF(N9&gt;=10.4,"III A",IF(N9&gt;=9.65,"I JA",IF(N9&gt;=9,"II JA",IF(N9&gt;=8.5,"III JA"))))))))</f>
        <v>I JA</v>
      </c>
    </row>
    <row r="10" spans="1:15" ht="21.75" customHeight="1">
      <c r="A10" s="13"/>
      <c r="B10" s="115" t="s">
        <v>70</v>
      </c>
      <c r="C10" s="113" t="s">
        <v>71</v>
      </c>
      <c r="D10" s="44" t="s">
        <v>72</v>
      </c>
      <c r="E10" s="43" t="s">
        <v>57</v>
      </c>
      <c r="F10" s="10" t="s">
        <v>69</v>
      </c>
      <c r="G10" s="36"/>
      <c r="H10" s="36"/>
      <c r="I10" s="36"/>
      <c r="J10" s="36"/>
      <c r="K10" s="36"/>
      <c r="L10" s="36"/>
      <c r="M10" s="36"/>
      <c r="N10" s="96" t="s">
        <v>6</v>
      </c>
      <c r="O10" s="97"/>
    </row>
    <row r="11" spans="1:15" ht="21.75" customHeight="1">
      <c r="A11" s="13"/>
      <c r="B11" s="115" t="s">
        <v>108</v>
      </c>
      <c r="C11" s="113" t="s">
        <v>109</v>
      </c>
      <c r="D11" s="44">
        <v>37657</v>
      </c>
      <c r="E11" s="43" t="s">
        <v>104</v>
      </c>
      <c r="F11" s="10" t="s">
        <v>107</v>
      </c>
      <c r="G11" s="36"/>
      <c r="H11" s="36"/>
      <c r="I11" s="36"/>
      <c r="J11" s="36"/>
      <c r="K11" s="36"/>
      <c r="L11" s="36"/>
      <c r="M11" s="36"/>
      <c r="N11" s="96" t="s">
        <v>6</v>
      </c>
      <c r="O11" s="97"/>
    </row>
    <row r="12" spans="1:15" ht="21.75" customHeight="1">
      <c r="A12" s="13" t="s">
        <v>171</v>
      </c>
      <c r="B12" s="116" t="s">
        <v>61</v>
      </c>
      <c r="C12" s="114" t="s">
        <v>67</v>
      </c>
      <c r="D12" s="44" t="s">
        <v>68</v>
      </c>
      <c r="E12" s="43" t="s">
        <v>57</v>
      </c>
      <c r="F12" s="10" t="s">
        <v>59</v>
      </c>
      <c r="G12" s="36" t="s">
        <v>167</v>
      </c>
      <c r="H12" s="36" t="s">
        <v>167</v>
      </c>
      <c r="I12" s="36">
        <v>11.79</v>
      </c>
      <c r="J12" s="95" t="s">
        <v>161</v>
      </c>
      <c r="K12" s="36"/>
      <c r="L12" s="36"/>
      <c r="M12" s="36"/>
      <c r="N12" s="96">
        <f>MAX(G12:I12,K12:M12)</f>
        <v>11.79</v>
      </c>
      <c r="O12" s="97" t="str">
        <f>IF(ISBLANK(N12),"",IF(N12&gt;=12.8,"KSM",IF(N12&gt;=12,"I A",IF(N12&gt;=11.2,"II A",IF(N12&gt;=10.4,"III A",IF(N12&gt;=9.65,"I JA",IF(N12&gt;=9,"II JA",IF(N12&gt;=8.5,"III JA"))))))))</f>
        <v>II A</v>
      </c>
    </row>
  </sheetData>
  <sheetProtection/>
  <mergeCells count="2">
    <mergeCell ref="A2:B2"/>
    <mergeCell ref="G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O12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5.7109375" style="0" customWidth="1"/>
    <col min="2" max="2" width="12.140625" style="0" customWidth="1"/>
    <col min="3" max="3" width="16.28125" style="0" customWidth="1"/>
    <col min="4" max="4" width="11.7109375" style="0" customWidth="1"/>
    <col min="6" max="6" width="15.8515625" style="0" customWidth="1"/>
    <col min="7" max="9" width="6.8515625" style="0" customWidth="1"/>
    <col min="10" max="10" width="6.8515625" style="0" hidden="1" customWidth="1"/>
    <col min="11" max="13" width="6.8515625" style="0" customWidth="1"/>
    <col min="14" max="14" width="8.8515625" style="0" customWidth="1"/>
    <col min="15" max="15" width="7.28125" style="0" customWidth="1"/>
  </cols>
  <sheetData>
    <row r="1" spans="1:8" ht="18">
      <c r="A1" s="1" t="s">
        <v>7</v>
      </c>
      <c r="B1" s="2"/>
      <c r="C1" s="2"/>
      <c r="D1" s="3"/>
      <c r="E1" s="4"/>
      <c r="F1" s="3"/>
      <c r="G1" s="3"/>
      <c r="H1" s="3"/>
    </row>
    <row r="2" spans="1:8" ht="15">
      <c r="A2" s="240">
        <v>43470</v>
      </c>
      <c r="B2" s="240"/>
      <c r="C2" s="2"/>
      <c r="D2" s="3"/>
      <c r="F2" s="5" t="s">
        <v>0</v>
      </c>
      <c r="G2" s="3"/>
      <c r="H2" s="3"/>
    </row>
    <row r="3" spans="1:15" ht="14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5"/>
    </row>
    <row r="4" spans="1:15" ht="18">
      <c r="A4" s="2"/>
      <c r="B4" s="15" t="s">
        <v>15</v>
      </c>
      <c r="C4" s="3"/>
      <c r="D4" s="6"/>
      <c r="E4" s="3"/>
      <c r="F4" s="3"/>
      <c r="G4" s="7"/>
      <c r="H4" s="3"/>
      <c r="I4" s="3"/>
      <c r="J4" s="3"/>
      <c r="K4" s="3"/>
      <c r="L4" s="3"/>
      <c r="M4" s="3"/>
      <c r="N4" s="40"/>
      <c r="O4" s="3"/>
    </row>
    <row r="5" spans="1:15" ht="15" thickBot="1">
      <c r="A5" s="8"/>
      <c r="B5" s="8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41"/>
      <c r="O5" s="8"/>
    </row>
    <row r="6" spans="1:15" ht="15" thickBot="1">
      <c r="A6" s="16"/>
      <c r="B6" s="17"/>
      <c r="C6" s="17"/>
      <c r="D6" s="18"/>
      <c r="E6" s="16"/>
      <c r="F6" s="19"/>
      <c r="G6" s="241" t="s">
        <v>10</v>
      </c>
      <c r="H6" s="242"/>
      <c r="I6" s="242"/>
      <c r="J6" s="242"/>
      <c r="K6" s="242"/>
      <c r="L6" s="242"/>
      <c r="M6" s="243"/>
      <c r="N6" s="42"/>
      <c r="O6" s="21"/>
    </row>
    <row r="7" spans="1:15" ht="21.75" customHeight="1" thickBot="1">
      <c r="A7" s="22" t="s">
        <v>166</v>
      </c>
      <c r="B7" s="23" t="s">
        <v>1</v>
      </c>
      <c r="C7" s="24" t="s">
        <v>2</v>
      </c>
      <c r="D7" s="25" t="s">
        <v>11</v>
      </c>
      <c r="E7" s="26" t="s">
        <v>3</v>
      </c>
      <c r="F7" s="27" t="s">
        <v>5</v>
      </c>
      <c r="G7" s="28">
        <v>1</v>
      </c>
      <c r="H7" s="29">
        <v>2</v>
      </c>
      <c r="I7" s="29">
        <v>3</v>
      </c>
      <c r="J7" s="29" t="s">
        <v>8</v>
      </c>
      <c r="K7" s="29">
        <v>4</v>
      </c>
      <c r="L7" s="29">
        <v>5</v>
      </c>
      <c r="M7" s="30">
        <v>6</v>
      </c>
      <c r="N7" s="31" t="s">
        <v>12</v>
      </c>
      <c r="O7" s="38" t="s">
        <v>4</v>
      </c>
    </row>
    <row r="8" spans="1:15" ht="21.75" customHeight="1">
      <c r="A8" s="13">
        <v>1</v>
      </c>
      <c r="B8" s="33" t="s">
        <v>44</v>
      </c>
      <c r="C8" s="34" t="s">
        <v>45</v>
      </c>
      <c r="D8" s="11" t="s">
        <v>46</v>
      </c>
      <c r="E8" s="12" t="s">
        <v>31</v>
      </c>
      <c r="F8" s="35" t="s">
        <v>43</v>
      </c>
      <c r="G8" s="36" t="s">
        <v>167</v>
      </c>
      <c r="H8" s="36" t="s">
        <v>167</v>
      </c>
      <c r="I8" s="36">
        <v>12.64</v>
      </c>
      <c r="J8" s="36"/>
      <c r="K8" s="36" t="s">
        <v>167</v>
      </c>
      <c r="L8" s="36" t="s">
        <v>167</v>
      </c>
      <c r="M8" s="36" t="s">
        <v>167</v>
      </c>
      <c r="N8" s="96">
        <f>MAX(G8:I8,K8:M8)</f>
        <v>12.64</v>
      </c>
      <c r="O8" s="97" t="s">
        <v>168</v>
      </c>
    </row>
    <row r="9" spans="1:15" ht="21.75" customHeight="1">
      <c r="A9" s="13">
        <v>2</v>
      </c>
      <c r="B9" s="33" t="s">
        <v>64</v>
      </c>
      <c r="C9" s="34" t="s">
        <v>65</v>
      </c>
      <c r="D9" s="11" t="s">
        <v>66</v>
      </c>
      <c r="E9" s="12" t="s">
        <v>57</v>
      </c>
      <c r="F9" s="35" t="s">
        <v>59</v>
      </c>
      <c r="G9" s="36">
        <v>12.63</v>
      </c>
      <c r="H9" s="36">
        <v>12.39</v>
      </c>
      <c r="I9" s="36" t="s">
        <v>167</v>
      </c>
      <c r="J9" s="36"/>
      <c r="K9" s="36" t="s">
        <v>167</v>
      </c>
      <c r="L9" s="36" t="s">
        <v>167</v>
      </c>
      <c r="M9" s="36" t="s">
        <v>167</v>
      </c>
      <c r="N9" s="96">
        <f>MAX(G9:I9,K9:M9)</f>
        <v>12.63</v>
      </c>
      <c r="O9" s="97" t="s">
        <v>168</v>
      </c>
    </row>
    <row r="10" spans="1:15" ht="21.75" customHeight="1">
      <c r="A10" s="13">
        <v>3</v>
      </c>
      <c r="B10" s="33" t="s">
        <v>47</v>
      </c>
      <c r="C10" s="34" t="s">
        <v>48</v>
      </c>
      <c r="D10" s="11" t="s">
        <v>49</v>
      </c>
      <c r="E10" s="12" t="s">
        <v>31</v>
      </c>
      <c r="F10" s="35" t="s">
        <v>43</v>
      </c>
      <c r="G10" s="36">
        <v>10.87</v>
      </c>
      <c r="H10" s="36">
        <v>11.31</v>
      </c>
      <c r="I10" s="36">
        <v>10.36</v>
      </c>
      <c r="J10" s="36"/>
      <c r="K10" s="36">
        <v>11.34</v>
      </c>
      <c r="L10" s="36" t="s">
        <v>169</v>
      </c>
      <c r="M10" s="36">
        <v>11.76</v>
      </c>
      <c r="N10" s="96">
        <f>MAX(G10:I10,K10:M10)</f>
        <v>11.76</v>
      </c>
      <c r="O10" s="97" t="s">
        <v>170</v>
      </c>
    </row>
    <row r="11" spans="1:15" ht="21.75" customHeight="1">
      <c r="A11" s="13" t="s">
        <v>171</v>
      </c>
      <c r="B11" s="33" t="s">
        <v>155</v>
      </c>
      <c r="C11" s="34" t="s">
        <v>156</v>
      </c>
      <c r="D11" s="11">
        <v>37731</v>
      </c>
      <c r="E11" s="12" t="s">
        <v>153</v>
      </c>
      <c r="F11" s="35" t="s">
        <v>154</v>
      </c>
      <c r="G11" s="36" t="s">
        <v>167</v>
      </c>
      <c r="H11" s="36">
        <v>10.63</v>
      </c>
      <c r="I11" s="36">
        <v>11.5</v>
      </c>
      <c r="J11" s="36"/>
      <c r="K11" s="36" t="s">
        <v>169</v>
      </c>
      <c r="L11" s="36" t="s">
        <v>169</v>
      </c>
      <c r="M11" s="36" t="s">
        <v>169</v>
      </c>
      <c r="N11" s="96">
        <f>MAX(G11:I11,K11:M11)</f>
        <v>11.5</v>
      </c>
      <c r="O11" s="97" t="s">
        <v>170</v>
      </c>
    </row>
    <row r="12" ht="14.25">
      <c r="N12" s="98"/>
    </row>
  </sheetData>
  <sheetProtection/>
  <mergeCells count="2">
    <mergeCell ref="A2:B2"/>
    <mergeCell ref="G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8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5.7109375" style="0" customWidth="1"/>
    <col min="3" max="3" width="13.421875" style="0" customWidth="1"/>
    <col min="4" max="4" width="10.57421875" style="0" customWidth="1"/>
    <col min="8" max="8" width="8.421875" style="0" customWidth="1"/>
    <col min="9" max="9" width="19.421875" style="0" customWidth="1"/>
  </cols>
  <sheetData>
    <row r="1" spans="1:9" ht="18">
      <c r="A1" s="1" t="s">
        <v>7</v>
      </c>
      <c r="B1" s="2"/>
      <c r="C1" s="2"/>
      <c r="D1" s="3"/>
      <c r="E1" s="4"/>
      <c r="F1" s="3"/>
      <c r="G1" s="3"/>
      <c r="H1" s="3"/>
      <c r="I1" s="3"/>
    </row>
    <row r="2" spans="1:9" ht="15">
      <c r="A2" s="240">
        <v>43470</v>
      </c>
      <c r="B2" s="240"/>
      <c r="C2" s="2"/>
      <c r="D2" s="3"/>
      <c r="F2" s="5" t="s">
        <v>0</v>
      </c>
      <c r="G2" s="5"/>
      <c r="H2" s="3"/>
      <c r="I2" s="3"/>
    </row>
    <row r="3" spans="1:9" ht="14.25">
      <c r="A3" s="176"/>
      <c r="B3" s="176"/>
      <c r="C3" s="176"/>
      <c r="D3" s="176"/>
      <c r="E3" s="176"/>
      <c r="F3" s="176"/>
      <c r="G3" s="176"/>
      <c r="H3" s="176"/>
      <c r="I3" s="176"/>
    </row>
    <row r="4" spans="1:9" ht="18">
      <c r="A4" s="2"/>
      <c r="B4" s="168" t="s">
        <v>273</v>
      </c>
      <c r="C4" s="3"/>
      <c r="D4" s="3"/>
      <c r="E4" s="6"/>
      <c r="F4" s="7"/>
      <c r="G4" s="7"/>
      <c r="H4" s="3"/>
      <c r="I4" s="3"/>
    </row>
    <row r="5" spans="1:9" ht="15" thickBot="1">
      <c r="A5" s="8"/>
      <c r="B5" s="175"/>
      <c r="C5" s="8"/>
      <c r="D5" s="8"/>
      <c r="E5" s="8"/>
      <c r="F5" s="8"/>
      <c r="G5" s="8"/>
      <c r="H5" s="8"/>
      <c r="I5" s="9"/>
    </row>
    <row r="6" spans="1:9" ht="15" thickBot="1">
      <c r="A6" s="199" t="s">
        <v>166</v>
      </c>
      <c r="B6" s="200" t="s">
        <v>1</v>
      </c>
      <c r="C6" s="201" t="s">
        <v>2</v>
      </c>
      <c r="D6" s="202" t="s">
        <v>271</v>
      </c>
      <c r="E6" s="202" t="s">
        <v>3</v>
      </c>
      <c r="F6" s="203" t="s">
        <v>270</v>
      </c>
      <c r="G6" s="203" t="s">
        <v>275</v>
      </c>
      <c r="H6" s="204" t="s">
        <v>4</v>
      </c>
      <c r="I6" s="205" t="s">
        <v>5</v>
      </c>
    </row>
    <row r="7" spans="1:9" ht="21.75" customHeight="1">
      <c r="A7" s="191">
        <v>1</v>
      </c>
      <c r="B7" s="192" t="s">
        <v>214</v>
      </c>
      <c r="C7" s="193" t="s">
        <v>238</v>
      </c>
      <c r="D7" s="194">
        <v>37287</v>
      </c>
      <c r="E7" s="194" t="s">
        <v>153</v>
      </c>
      <c r="F7" s="195">
        <v>8.27</v>
      </c>
      <c r="G7" s="196">
        <v>8.21</v>
      </c>
      <c r="H7" s="197" t="str">
        <f aca="true" t="shared" si="0" ref="H7:H25">IF(ISBLANK(F7),"",IF(F7&lt;=7.7,"KSM",IF(F7&lt;=8,"I A",IF(F7&lt;=8.44,"II A",IF(F7&lt;=9.04,"III A",IF(F7&lt;=9.64,"I JA",IF(F7&lt;=10.04,"II JA",IF(F7&lt;=10.34,"III JA"))))))))</f>
        <v>II A</v>
      </c>
      <c r="I7" s="198" t="s">
        <v>234</v>
      </c>
    </row>
    <row r="8" spans="1:9" ht="21.75" customHeight="1">
      <c r="A8" s="177">
        <v>2</v>
      </c>
      <c r="B8" s="165" t="s">
        <v>249</v>
      </c>
      <c r="C8" s="164" t="s">
        <v>248</v>
      </c>
      <c r="D8" s="163" t="s">
        <v>247</v>
      </c>
      <c r="E8" s="163" t="s">
        <v>104</v>
      </c>
      <c r="F8" s="162">
        <v>8.52</v>
      </c>
      <c r="G8" s="183">
        <v>8.48</v>
      </c>
      <c r="H8" s="161" t="str">
        <f t="shared" si="0"/>
        <v>III A</v>
      </c>
      <c r="I8" s="160" t="s">
        <v>116</v>
      </c>
    </row>
    <row r="9" spans="1:9" ht="21.75" customHeight="1">
      <c r="A9" s="177">
        <v>3</v>
      </c>
      <c r="B9" s="165" t="s">
        <v>269</v>
      </c>
      <c r="C9" s="164" t="s">
        <v>268</v>
      </c>
      <c r="D9" s="163" t="s">
        <v>267</v>
      </c>
      <c r="E9" s="163" t="s">
        <v>145</v>
      </c>
      <c r="F9" s="162">
        <v>8.66</v>
      </c>
      <c r="G9" s="183">
        <v>8.61</v>
      </c>
      <c r="H9" s="161" t="str">
        <f t="shared" si="0"/>
        <v>III A</v>
      </c>
      <c r="I9" s="160" t="s">
        <v>146</v>
      </c>
    </row>
    <row r="10" spans="1:9" ht="21.75" customHeight="1">
      <c r="A10" s="177">
        <v>4</v>
      </c>
      <c r="B10" s="165" t="s">
        <v>40</v>
      </c>
      <c r="C10" s="164" t="s">
        <v>240</v>
      </c>
      <c r="D10" s="163">
        <v>37797</v>
      </c>
      <c r="E10" s="163" t="s">
        <v>223</v>
      </c>
      <c r="F10" s="183">
        <v>8.64</v>
      </c>
      <c r="G10" s="162">
        <v>8.65</v>
      </c>
      <c r="H10" s="161" t="str">
        <f t="shared" si="0"/>
        <v>III A</v>
      </c>
      <c r="I10" s="160" t="s">
        <v>239</v>
      </c>
    </row>
    <row r="11" spans="1:9" ht="21.75" customHeight="1">
      <c r="A11" s="177">
        <v>5</v>
      </c>
      <c r="B11" s="165" t="s">
        <v>150</v>
      </c>
      <c r="C11" s="164" t="s">
        <v>235</v>
      </c>
      <c r="D11" s="163">
        <v>37485</v>
      </c>
      <c r="E11" s="163" t="s">
        <v>153</v>
      </c>
      <c r="F11" s="162">
        <v>8.83</v>
      </c>
      <c r="G11" s="183">
        <v>8.74</v>
      </c>
      <c r="H11" s="161" t="str">
        <f t="shared" si="0"/>
        <v>III A</v>
      </c>
      <c r="I11" s="160" t="s">
        <v>234</v>
      </c>
    </row>
    <row r="12" spans="1:9" ht="21.75" customHeight="1">
      <c r="A12" s="177">
        <v>6</v>
      </c>
      <c r="B12" s="165" t="s">
        <v>243</v>
      </c>
      <c r="C12" s="164" t="s">
        <v>242</v>
      </c>
      <c r="D12" s="163">
        <v>37868</v>
      </c>
      <c r="E12" s="163" t="s">
        <v>104</v>
      </c>
      <c r="F12" s="183">
        <v>8.76</v>
      </c>
      <c r="G12" s="162">
        <v>8.89</v>
      </c>
      <c r="H12" s="161" t="str">
        <f t="shared" si="0"/>
        <v>III A</v>
      </c>
      <c r="I12" s="160" t="s">
        <v>111</v>
      </c>
    </row>
    <row r="13" spans="1:9" ht="21.75" customHeight="1">
      <c r="A13" s="177">
        <v>7</v>
      </c>
      <c r="B13" s="165" t="s">
        <v>214</v>
      </c>
      <c r="C13" s="164" t="s">
        <v>237</v>
      </c>
      <c r="D13" s="163" t="s">
        <v>236</v>
      </c>
      <c r="E13" s="163" t="s">
        <v>31</v>
      </c>
      <c r="F13" s="183">
        <v>8.83</v>
      </c>
      <c r="G13" s="162"/>
      <c r="H13" s="161" t="str">
        <f t="shared" si="0"/>
        <v>III A</v>
      </c>
      <c r="I13" s="160" t="s">
        <v>32</v>
      </c>
    </row>
    <row r="14" spans="1:9" ht="21.75" customHeight="1">
      <c r="A14" s="177">
        <v>8</v>
      </c>
      <c r="B14" s="165" t="s">
        <v>261</v>
      </c>
      <c r="C14" s="164" t="s">
        <v>260</v>
      </c>
      <c r="D14" s="163">
        <v>37933</v>
      </c>
      <c r="E14" s="163" t="s">
        <v>104</v>
      </c>
      <c r="F14" s="183">
        <v>8.84</v>
      </c>
      <c r="G14" s="162"/>
      <c r="H14" s="161" t="str">
        <f t="shared" si="0"/>
        <v>III A</v>
      </c>
      <c r="I14" s="160" t="s">
        <v>107</v>
      </c>
    </row>
    <row r="15" spans="1:9" ht="21.75" customHeight="1">
      <c r="A15" s="177">
        <v>9</v>
      </c>
      <c r="B15" s="165" t="s">
        <v>256</v>
      </c>
      <c r="C15" s="164" t="s">
        <v>255</v>
      </c>
      <c r="D15" s="163">
        <v>37340</v>
      </c>
      <c r="E15" s="163" t="s">
        <v>254</v>
      </c>
      <c r="F15" s="183">
        <v>8.84</v>
      </c>
      <c r="G15" s="162"/>
      <c r="H15" s="161" t="str">
        <f t="shared" si="0"/>
        <v>III A</v>
      </c>
      <c r="I15" s="169" t="s">
        <v>253</v>
      </c>
    </row>
    <row r="16" spans="1:9" ht="21.75" customHeight="1">
      <c r="A16" s="177">
        <v>10</v>
      </c>
      <c r="B16" s="165" t="s">
        <v>214</v>
      </c>
      <c r="C16" s="164" t="s">
        <v>241</v>
      </c>
      <c r="D16" s="163">
        <v>37832</v>
      </c>
      <c r="E16" s="163" t="s">
        <v>153</v>
      </c>
      <c r="F16" s="183">
        <v>9.2</v>
      </c>
      <c r="G16" s="162"/>
      <c r="H16" s="161" t="str">
        <f t="shared" si="0"/>
        <v>I JA</v>
      </c>
      <c r="I16" s="160" t="s">
        <v>234</v>
      </c>
    </row>
    <row r="17" spans="1:9" ht="21.75" customHeight="1">
      <c r="A17" s="177">
        <v>11</v>
      </c>
      <c r="B17" s="165" t="s">
        <v>204</v>
      </c>
      <c r="C17" s="164" t="s">
        <v>259</v>
      </c>
      <c r="D17" s="163">
        <v>37766</v>
      </c>
      <c r="E17" s="163" t="s">
        <v>145</v>
      </c>
      <c r="F17" s="183">
        <v>9.28</v>
      </c>
      <c r="G17" s="162"/>
      <c r="H17" s="161" t="str">
        <f t="shared" si="0"/>
        <v>I JA</v>
      </c>
      <c r="I17" s="160" t="s">
        <v>146</v>
      </c>
    </row>
    <row r="18" spans="1:9" ht="21.75" customHeight="1">
      <c r="A18" s="177">
        <v>12</v>
      </c>
      <c r="B18" s="165" t="s">
        <v>266</v>
      </c>
      <c r="C18" s="164" t="s">
        <v>265</v>
      </c>
      <c r="D18" s="163" t="s">
        <v>264</v>
      </c>
      <c r="E18" s="163" t="s">
        <v>263</v>
      </c>
      <c r="F18" s="183">
        <v>9.3</v>
      </c>
      <c r="G18" s="162"/>
      <c r="H18" s="161" t="str">
        <f t="shared" si="0"/>
        <v>I JA</v>
      </c>
      <c r="I18" s="160" t="s">
        <v>262</v>
      </c>
    </row>
    <row r="19" spans="1:9" ht="21.75" customHeight="1">
      <c r="A19" s="177">
        <v>13</v>
      </c>
      <c r="B19" s="165" t="s">
        <v>246</v>
      </c>
      <c r="C19" s="164" t="s">
        <v>245</v>
      </c>
      <c r="D19" s="163" t="s">
        <v>244</v>
      </c>
      <c r="E19" s="163" t="s">
        <v>217</v>
      </c>
      <c r="F19" s="183">
        <v>9.76</v>
      </c>
      <c r="G19" s="162"/>
      <c r="H19" s="161" t="str">
        <f t="shared" si="0"/>
        <v>II JA</v>
      </c>
      <c r="I19" s="160" t="s">
        <v>216</v>
      </c>
    </row>
    <row r="20" spans="1:9" ht="21.75" customHeight="1">
      <c r="A20" s="177">
        <v>14</v>
      </c>
      <c r="B20" s="165" t="s">
        <v>230</v>
      </c>
      <c r="C20" s="164" t="s">
        <v>205</v>
      </c>
      <c r="D20" s="163" t="s">
        <v>258</v>
      </c>
      <c r="E20" s="163" t="s">
        <v>217</v>
      </c>
      <c r="F20" s="183">
        <v>9.82</v>
      </c>
      <c r="G20" s="162"/>
      <c r="H20" s="161" t="str">
        <f t="shared" si="0"/>
        <v>II JA</v>
      </c>
      <c r="I20" s="160" t="s">
        <v>257</v>
      </c>
    </row>
    <row r="21" spans="1:9" ht="21.75" customHeight="1">
      <c r="A21" s="166" t="s">
        <v>274</v>
      </c>
      <c r="B21" s="165" t="s">
        <v>214</v>
      </c>
      <c r="C21" s="164" t="s">
        <v>213</v>
      </c>
      <c r="D21" s="163" t="s">
        <v>212</v>
      </c>
      <c r="E21" s="163" t="s">
        <v>104</v>
      </c>
      <c r="F21" s="183">
        <v>8.08</v>
      </c>
      <c r="G21" s="162"/>
      <c r="H21" s="161" t="str">
        <f t="shared" si="0"/>
        <v>II A</v>
      </c>
      <c r="I21" s="160" t="s">
        <v>107</v>
      </c>
    </row>
    <row r="22" spans="1:9" ht="21.75" customHeight="1">
      <c r="A22" s="166" t="s">
        <v>274</v>
      </c>
      <c r="B22" s="165" t="s">
        <v>204</v>
      </c>
      <c r="C22" s="164" t="s">
        <v>210</v>
      </c>
      <c r="D22" s="163">
        <v>36710</v>
      </c>
      <c r="E22" s="163" t="s">
        <v>104</v>
      </c>
      <c r="F22" s="183">
        <v>8.51</v>
      </c>
      <c r="G22" s="162"/>
      <c r="H22" s="161" t="str">
        <f t="shared" si="0"/>
        <v>III A</v>
      </c>
      <c r="I22" s="160" t="s">
        <v>209</v>
      </c>
    </row>
    <row r="23" spans="1:9" ht="21.75" customHeight="1">
      <c r="A23" s="166" t="s">
        <v>274</v>
      </c>
      <c r="B23" s="165" t="s">
        <v>225</v>
      </c>
      <c r="C23" s="164" t="s">
        <v>224</v>
      </c>
      <c r="D23" s="163">
        <v>37966</v>
      </c>
      <c r="E23" s="163" t="s">
        <v>223</v>
      </c>
      <c r="F23" s="183">
        <v>8.93</v>
      </c>
      <c r="G23" s="162"/>
      <c r="H23" s="161" t="str">
        <f t="shared" si="0"/>
        <v>III A</v>
      </c>
      <c r="I23" s="160" t="s">
        <v>222</v>
      </c>
    </row>
    <row r="24" spans="1:9" ht="21.75" customHeight="1">
      <c r="A24" s="166" t="s">
        <v>274</v>
      </c>
      <c r="B24" s="165" t="s">
        <v>150</v>
      </c>
      <c r="C24" s="164" t="s">
        <v>151</v>
      </c>
      <c r="D24" s="163">
        <v>37807</v>
      </c>
      <c r="E24" s="163" t="s">
        <v>145</v>
      </c>
      <c r="F24" s="183">
        <v>9.11</v>
      </c>
      <c r="G24" s="162"/>
      <c r="H24" s="161" t="str">
        <f t="shared" si="0"/>
        <v>I JA</v>
      </c>
      <c r="I24" s="160" t="s">
        <v>146</v>
      </c>
    </row>
    <row r="25" spans="1:9" ht="21.75" customHeight="1">
      <c r="A25" s="166" t="s">
        <v>274</v>
      </c>
      <c r="B25" s="165" t="s">
        <v>220</v>
      </c>
      <c r="C25" s="164" t="s">
        <v>219</v>
      </c>
      <c r="D25" s="163" t="s">
        <v>218</v>
      </c>
      <c r="E25" s="163" t="s">
        <v>217</v>
      </c>
      <c r="F25" s="183">
        <v>10.14</v>
      </c>
      <c r="G25" s="162"/>
      <c r="H25" s="161" t="str">
        <f t="shared" si="0"/>
        <v>III JA</v>
      </c>
      <c r="I25" s="160" t="s">
        <v>216</v>
      </c>
    </row>
    <row r="26" spans="1:9" ht="21.75" customHeight="1">
      <c r="A26" s="166" t="s">
        <v>274</v>
      </c>
      <c r="B26" s="165" t="s">
        <v>230</v>
      </c>
      <c r="C26" s="164" t="s">
        <v>229</v>
      </c>
      <c r="D26" s="163" t="s">
        <v>228</v>
      </c>
      <c r="E26" s="163" t="s">
        <v>217</v>
      </c>
      <c r="F26" s="183">
        <v>11.07</v>
      </c>
      <c r="G26" s="162"/>
      <c r="H26" s="161" t="s">
        <v>413</v>
      </c>
      <c r="I26" s="160" t="s">
        <v>216</v>
      </c>
    </row>
    <row r="27" spans="1:9" ht="21.75" customHeight="1">
      <c r="A27" s="177"/>
      <c r="B27" s="165" t="s">
        <v>246</v>
      </c>
      <c r="C27" s="164" t="s">
        <v>252</v>
      </c>
      <c r="D27" s="163" t="s">
        <v>251</v>
      </c>
      <c r="E27" s="163" t="s">
        <v>145</v>
      </c>
      <c r="F27" s="183" t="s">
        <v>6</v>
      </c>
      <c r="G27" s="162"/>
      <c r="H27" s="161"/>
      <c r="I27" s="160" t="s">
        <v>146</v>
      </c>
    </row>
    <row r="28" spans="1:9" ht="21.75" customHeight="1">
      <c r="A28" s="177"/>
      <c r="B28" s="165" t="s">
        <v>246</v>
      </c>
      <c r="C28" s="164" t="s">
        <v>250</v>
      </c>
      <c r="D28" s="163">
        <v>37663</v>
      </c>
      <c r="E28" s="163" t="s">
        <v>153</v>
      </c>
      <c r="F28" s="183" t="s">
        <v>6</v>
      </c>
      <c r="G28" s="162"/>
      <c r="H28" s="161"/>
      <c r="I28" s="160" t="s">
        <v>154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"/>
  <sheetViews>
    <sheetView zoomScalePageLayoutView="0" workbookViewId="0" topLeftCell="A1">
      <selection activeCell="S26" sqref="S26"/>
    </sheetView>
  </sheetViews>
  <sheetFormatPr defaultColWidth="9.140625" defaultRowHeight="15"/>
  <cols>
    <col min="1" max="1" width="5.7109375" style="0" customWidth="1"/>
    <col min="2" max="2" width="13.7109375" style="0" customWidth="1"/>
    <col min="3" max="3" width="16.57421875" style="0" customWidth="1"/>
    <col min="4" max="5" width="10.7109375" style="0" customWidth="1"/>
    <col min="6" max="6" width="11.7109375" style="0" customWidth="1"/>
    <col min="7" max="9" width="6.8515625" style="0" customWidth="1"/>
    <col min="10" max="10" width="6.8515625" style="0" hidden="1" customWidth="1"/>
    <col min="11" max="13" width="6.8515625" style="0" customWidth="1"/>
    <col min="14" max="14" width="9.140625" style="0" customWidth="1"/>
    <col min="15" max="15" width="8.7109375" style="0" customWidth="1"/>
  </cols>
  <sheetData>
    <row r="1" spans="1:8" ht="18">
      <c r="A1" s="109" t="s">
        <v>7</v>
      </c>
      <c r="B1" s="48"/>
      <c r="C1" s="48"/>
      <c r="D1" s="50"/>
      <c r="E1" s="110"/>
      <c r="F1" s="50"/>
      <c r="G1" s="50"/>
      <c r="H1" s="50"/>
    </row>
    <row r="2" spans="1:8" ht="15">
      <c r="A2" s="244">
        <v>43470</v>
      </c>
      <c r="B2" s="244"/>
      <c r="C2" s="48"/>
      <c r="D2" s="50"/>
      <c r="F2" s="111" t="s">
        <v>0</v>
      </c>
      <c r="G2" s="50"/>
      <c r="H2" s="50"/>
    </row>
    <row r="3" spans="1:15" ht="14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8">
      <c r="A4" s="48"/>
      <c r="B4" s="49" t="s">
        <v>16</v>
      </c>
      <c r="C4" s="50"/>
      <c r="D4" s="51" t="s">
        <v>17</v>
      </c>
      <c r="E4" s="50"/>
      <c r="F4" s="50"/>
      <c r="G4" s="52"/>
      <c r="H4" s="50"/>
      <c r="I4" s="50"/>
      <c r="J4" s="50"/>
      <c r="K4" s="50"/>
      <c r="L4" s="50"/>
      <c r="M4" s="50"/>
      <c r="N4" s="50"/>
      <c r="O4" s="50"/>
    </row>
    <row r="5" spans="1:15" ht="15" thickBot="1">
      <c r="A5" s="53"/>
      <c r="B5" s="53"/>
      <c r="C5" s="53"/>
      <c r="D5" s="53"/>
      <c r="E5" s="53"/>
      <c r="F5" s="53"/>
      <c r="G5" s="54"/>
      <c r="H5" s="53"/>
      <c r="I5" s="53"/>
      <c r="J5" s="53"/>
      <c r="K5" s="53"/>
      <c r="L5" s="53"/>
      <c r="M5" s="53"/>
      <c r="N5" s="53"/>
      <c r="O5" s="53"/>
    </row>
    <row r="6" spans="1:15" ht="15" thickBot="1">
      <c r="A6" s="55"/>
      <c r="B6" s="56"/>
      <c r="C6" s="56"/>
      <c r="D6" s="57"/>
      <c r="E6" s="55"/>
      <c r="F6" s="58"/>
      <c r="G6" s="245" t="s">
        <v>10</v>
      </c>
      <c r="H6" s="246"/>
      <c r="I6" s="246"/>
      <c r="J6" s="246"/>
      <c r="K6" s="246"/>
      <c r="L6" s="246"/>
      <c r="M6" s="247"/>
      <c r="N6" s="59"/>
      <c r="O6" s="60"/>
    </row>
    <row r="7" spans="1:15" ht="15" thickBot="1">
      <c r="A7" s="61" t="s">
        <v>166</v>
      </c>
      <c r="B7" s="62" t="s">
        <v>1</v>
      </c>
      <c r="C7" s="63" t="s">
        <v>2</v>
      </c>
      <c r="D7" s="64" t="s">
        <v>11</v>
      </c>
      <c r="E7" s="65" t="s">
        <v>3</v>
      </c>
      <c r="F7" s="66" t="s">
        <v>5</v>
      </c>
      <c r="G7" s="67">
        <v>1</v>
      </c>
      <c r="H7" s="68">
        <v>2</v>
      </c>
      <c r="I7" s="68">
        <v>3</v>
      </c>
      <c r="J7" s="68" t="s">
        <v>8</v>
      </c>
      <c r="K7" s="68">
        <v>4</v>
      </c>
      <c r="L7" s="68">
        <v>5</v>
      </c>
      <c r="M7" s="69">
        <v>6</v>
      </c>
      <c r="N7" s="70" t="s">
        <v>12</v>
      </c>
      <c r="O7" s="71" t="s">
        <v>4</v>
      </c>
    </row>
    <row r="8" spans="1:15" ht="21.75" customHeight="1">
      <c r="A8" s="72">
        <v>1</v>
      </c>
      <c r="B8" s="73" t="s">
        <v>142</v>
      </c>
      <c r="C8" s="74" t="s">
        <v>143</v>
      </c>
      <c r="D8" s="75">
        <v>37393</v>
      </c>
      <c r="E8" s="76" t="s">
        <v>104</v>
      </c>
      <c r="F8" s="77" t="s">
        <v>141</v>
      </c>
      <c r="G8" s="78">
        <v>10.9</v>
      </c>
      <c r="H8" s="78">
        <v>11.97</v>
      </c>
      <c r="I8" s="78">
        <v>12.07</v>
      </c>
      <c r="J8" s="78"/>
      <c r="K8" s="78" t="s">
        <v>180</v>
      </c>
      <c r="L8" s="78">
        <v>11.95</v>
      </c>
      <c r="M8" s="78" t="s">
        <v>180</v>
      </c>
      <c r="N8" s="112">
        <f>MAX(G8:I8,K8:M8)</f>
        <v>12.07</v>
      </c>
      <c r="O8" s="79" t="str">
        <f>IF(ISBLANK(N8),"",IF(N8&gt;=15.2,"KSM",IF(N8&gt;=13.2,"I A",IF(N8&gt;=11,"II A",IF(N8&gt;=9.5,"III A",IF(N8&gt;=8,"I JA",IF(N8&gt;=7.2,"II JA",IF(N8&gt;=6.5,"III JA"))))))))</f>
        <v>II A</v>
      </c>
    </row>
    <row r="9" spans="1:15" ht="21.75" customHeight="1">
      <c r="A9" s="72">
        <v>2</v>
      </c>
      <c r="B9" s="73" t="s">
        <v>61</v>
      </c>
      <c r="C9" s="74" t="s">
        <v>62</v>
      </c>
      <c r="D9" s="75" t="s">
        <v>63</v>
      </c>
      <c r="E9" s="76" t="s">
        <v>57</v>
      </c>
      <c r="F9" s="77" t="s">
        <v>59</v>
      </c>
      <c r="G9" s="78">
        <v>11.27</v>
      </c>
      <c r="H9" s="78">
        <v>11.54</v>
      </c>
      <c r="I9" s="78">
        <v>11.44</v>
      </c>
      <c r="J9" s="78"/>
      <c r="K9" s="78">
        <v>11.32</v>
      </c>
      <c r="L9" s="78">
        <v>11.66</v>
      </c>
      <c r="M9" s="78">
        <v>11.53</v>
      </c>
      <c r="N9" s="112">
        <f>MAX(G9:I9,K9:M9)</f>
        <v>11.66</v>
      </c>
      <c r="O9" s="79" t="str">
        <f>IF(ISBLANK(N9),"",IF(N9&gt;=15.2,"KSM",IF(N9&gt;=13.2,"I A",IF(N9&gt;=11,"II A",IF(N9&gt;=9.5,"III A",IF(N9&gt;=8,"I JA",IF(N9&gt;=7.2,"II JA",IF(N9&gt;=6.5,"III JA"))))))))</f>
        <v>II A</v>
      </c>
    </row>
    <row r="10" spans="1:15" ht="21.75" customHeight="1">
      <c r="A10" s="72">
        <v>3</v>
      </c>
      <c r="B10" s="73" t="s">
        <v>41</v>
      </c>
      <c r="C10" s="74" t="s">
        <v>125</v>
      </c>
      <c r="D10" s="75">
        <v>37915</v>
      </c>
      <c r="E10" s="76" t="s">
        <v>119</v>
      </c>
      <c r="F10" s="77" t="s">
        <v>126</v>
      </c>
      <c r="G10" s="78">
        <v>8.34</v>
      </c>
      <c r="H10" s="78">
        <v>9.17</v>
      </c>
      <c r="I10" s="78">
        <v>8.2</v>
      </c>
      <c r="J10" s="78"/>
      <c r="K10" s="78">
        <v>7.64</v>
      </c>
      <c r="L10" s="78" t="s">
        <v>180</v>
      </c>
      <c r="M10" s="78">
        <v>8</v>
      </c>
      <c r="N10" s="112">
        <f>MAX(G10:I10,K10:M10)</f>
        <v>9.17</v>
      </c>
      <c r="O10" s="79" t="str">
        <f>IF(ISBLANK(N10),"",IF(N10&gt;=15.2,"KSM",IF(N10&gt;=13.2,"I A",IF(N10&gt;=11,"II A",IF(N10&gt;=9.5,"III A",IF(N10&gt;=8,"I JA",IF(N10&gt;=7.2,"II JA",IF(N10&gt;=6.5,"III JA"))))))))</f>
        <v>I JA</v>
      </c>
    </row>
    <row r="11" spans="1:15" ht="21.75" customHeight="1">
      <c r="A11" s="72">
        <v>4</v>
      </c>
      <c r="B11" s="73" t="s">
        <v>117</v>
      </c>
      <c r="C11" s="74" t="s">
        <v>118</v>
      </c>
      <c r="D11" s="75">
        <v>37656</v>
      </c>
      <c r="E11" s="76" t="s">
        <v>104</v>
      </c>
      <c r="F11" s="77" t="s">
        <v>116</v>
      </c>
      <c r="G11" s="78">
        <v>9.04</v>
      </c>
      <c r="H11" s="78" t="s">
        <v>180</v>
      </c>
      <c r="I11" s="78">
        <v>8.56</v>
      </c>
      <c r="J11" s="78"/>
      <c r="K11" s="78" t="s">
        <v>180</v>
      </c>
      <c r="L11" s="78">
        <v>7.75</v>
      </c>
      <c r="M11" s="78">
        <v>7.82</v>
      </c>
      <c r="N11" s="112">
        <f>MAX(G11:I11,K11:M11)</f>
        <v>9.04</v>
      </c>
      <c r="O11" s="79" t="str">
        <f>IF(ISBLANK(N11),"",IF(N11&gt;=15.2,"KSM",IF(N11&gt;=13.2,"I A",IF(N11&gt;=11,"II A",IF(N11&gt;=9.5,"III A",IF(N11&gt;=8,"I JA",IF(N11&gt;=7.2,"II JA",IF(N11&gt;=6.5,"III JA"))))))))</f>
        <v>I JA</v>
      </c>
    </row>
    <row r="12" spans="1:15" ht="21.75" customHeight="1">
      <c r="A12" s="72">
        <v>5</v>
      </c>
      <c r="B12" s="73" t="s">
        <v>162</v>
      </c>
      <c r="C12" s="74" t="s">
        <v>163</v>
      </c>
      <c r="D12" s="75">
        <v>37958</v>
      </c>
      <c r="E12" s="76" t="s">
        <v>164</v>
      </c>
      <c r="F12" s="77" t="s">
        <v>165</v>
      </c>
      <c r="G12" s="78">
        <v>6.63</v>
      </c>
      <c r="H12" s="78">
        <v>7.2</v>
      </c>
      <c r="I12" s="78">
        <v>7.15</v>
      </c>
      <c r="J12" s="78"/>
      <c r="K12" s="78">
        <v>6.97</v>
      </c>
      <c r="L12" s="78">
        <v>7.43</v>
      </c>
      <c r="M12" s="78">
        <v>7.36</v>
      </c>
      <c r="N12" s="112">
        <f>MAX(G12:I12,K12:M12)</f>
        <v>7.43</v>
      </c>
      <c r="O12" s="79" t="str">
        <f>IF(ISBLANK(N12),"",IF(N12&gt;=15.2,"KSM",IF(N12&gt;=13.2,"I A",IF(N12&gt;=11,"II A",IF(N12&gt;=9.5,"III A",IF(N12&gt;=8,"I JA",IF(N12&gt;=7.2,"II JA",IF(N12&gt;=6.5,"III JA"))))))))</f>
        <v>II JA</v>
      </c>
    </row>
    <row r="13" spans="1:15" ht="21.75" customHeight="1">
      <c r="A13" s="72"/>
      <c r="B13" s="73" t="s">
        <v>97</v>
      </c>
      <c r="C13" s="74" t="s">
        <v>98</v>
      </c>
      <c r="D13" s="75" t="s">
        <v>99</v>
      </c>
      <c r="E13" s="76" t="s">
        <v>95</v>
      </c>
      <c r="F13" s="77" t="s">
        <v>96</v>
      </c>
      <c r="G13" s="78"/>
      <c r="H13" s="78"/>
      <c r="I13" s="78"/>
      <c r="J13" s="78"/>
      <c r="K13" s="78"/>
      <c r="L13" s="78"/>
      <c r="M13" s="78"/>
      <c r="N13" s="112" t="s">
        <v>6</v>
      </c>
      <c r="O13" s="79"/>
    </row>
    <row r="14" spans="1:15" ht="21.75" customHeight="1">
      <c r="A14" s="72"/>
      <c r="B14" s="73" t="s">
        <v>55</v>
      </c>
      <c r="C14" s="74" t="s">
        <v>56</v>
      </c>
      <c r="D14" s="75">
        <v>37268</v>
      </c>
      <c r="E14" s="76" t="s">
        <v>57</v>
      </c>
      <c r="F14" s="77" t="s">
        <v>58</v>
      </c>
      <c r="G14" s="78"/>
      <c r="H14" s="78"/>
      <c r="I14" s="78"/>
      <c r="J14" s="78"/>
      <c r="K14" s="78"/>
      <c r="L14" s="78"/>
      <c r="M14" s="78"/>
      <c r="N14" s="112" t="s">
        <v>6</v>
      </c>
      <c r="O14" s="79"/>
    </row>
  </sheetData>
  <sheetProtection/>
  <mergeCells count="2">
    <mergeCell ref="A2:B2"/>
    <mergeCell ref="G6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8"/>
  <sheetViews>
    <sheetView tabSelected="1" zoomScalePageLayoutView="0" workbookViewId="0" topLeftCell="A1">
      <selection activeCell="S18" sqref="S18"/>
    </sheetView>
  </sheetViews>
  <sheetFormatPr defaultColWidth="9.140625" defaultRowHeight="15"/>
  <cols>
    <col min="1" max="1" width="5.7109375" style="0" customWidth="1"/>
    <col min="2" max="2" width="12.140625" style="0" customWidth="1"/>
    <col min="3" max="3" width="16.28125" style="0" customWidth="1"/>
    <col min="4" max="4" width="10.8515625" style="0" customWidth="1"/>
    <col min="5" max="5" width="12.57421875" style="0" customWidth="1"/>
    <col min="6" max="6" width="15.8515625" style="0" customWidth="1"/>
    <col min="7" max="9" width="6.8515625" style="0" customWidth="1"/>
    <col min="10" max="10" width="5.8515625" style="0" hidden="1" customWidth="1"/>
    <col min="11" max="13" width="6.8515625" style="0" customWidth="1"/>
    <col min="14" max="14" width="9.140625" style="0" customWidth="1"/>
    <col min="15" max="15" width="8.7109375" style="0" customWidth="1"/>
  </cols>
  <sheetData>
    <row r="1" spans="1:8" ht="18">
      <c r="A1" s="109" t="s">
        <v>7</v>
      </c>
      <c r="B1" s="48"/>
      <c r="C1" s="48"/>
      <c r="D1" s="50"/>
      <c r="E1" s="110"/>
      <c r="F1" s="50"/>
      <c r="G1" s="50"/>
      <c r="H1" s="50"/>
    </row>
    <row r="2" spans="1:8" ht="15">
      <c r="A2" s="244">
        <v>43470</v>
      </c>
      <c r="B2" s="244"/>
      <c r="C2" s="48"/>
      <c r="D2" s="50"/>
      <c r="F2" s="111" t="s">
        <v>0</v>
      </c>
      <c r="G2" s="50"/>
      <c r="H2" s="50"/>
    </row>
    <row r="3" spans="1:15" ht="14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8">
      <c r="A4" s="48"/>
      <c r="B4" s="49" t="s">
        <v>18</v>
      </c>
      <c r="C4" s="50"/>
      <c r="D4" s="51" t="s">
        <v>19</v>
      </c>
      <c r="E4" s="50"/>
      <c r="F4" s="50"/>
      <c r="G4" s="52"/>
      <c r="H4" s="50"/>
      <c r="I4" s="50"/>
      <c r="J4" s="50"/>
      <c r="K4" s="50"/>
      <c r="L4" s="50"/>
      <c r="M4" s="50"/>
      <c r="N4" s="50"/>
      <c r="O4" s="50"/>
    </row>
    <row r="5" spans="1:15" ht="15" thickBot="1">
      <c r="A5" s="53"/>
      <c r="B5" s="53"/>
      <c r="C5" s="53"/>
      <c r="D5" s="53"/>
      <c r="E5" s="53"/>
      <c r="F5" s="53"/>
      <c r="G5" s="54"/>
      <c r="H5" s="53"/>
      <c r="I5" s="53"/>
      <c r="J5" s="53"/>
      <c r="K5" s="53"/>
      <c r="L5" s="53"/>
      <c r="M5" s="53"/>
      <c r="N5" s="53"/>
      <c r="O5" s="53"/>
    </row>
    <row r="6" spans="1:15" ht="15" thickBot="1">
      <c r="A6" s="55"/>
      <c r="B6" s="56"/>
      <c r="C6" s="56"/>
      <c r="D6" s="57"/>
      <c r="E6" s="55"/>
      <c r="F6" s="58"/>
      <c r="G6" s="245" t="s">
        <v>10</v>
      </c>
      <c r="H6" s="246"/>
      <c r="I6" s="246"/>
      <c r="J6" s="246"/>
      <c r="K6" s="246"/>
      <c r="L6" s="246"/>
      <c r="M6" s="247"/>
      <c r="N6" s="59"/>
      <c r="O6" s="60"/>
    </row>
    <row r="7" spans="1:15" ht="15" thickBot="1">
      <c r="A7" s="61" t="s">
        <v>181</v>
      </c>
      <c r="B7" s="62" t="s">
        <v>1</v>
      </c>
      <c r="C7" s="63" t="s">
        <v>2</v>
      </c>
      <c r="D7" s="64" t="s">
        <v>11</v>
      </c>
      <c r="E7" s="65" t="s">
        <v>3</v>
      </c>
      <c r="F7" s="66" t="s">
        <v>5</v>
      </c>
      <c r="G7" s="67">
        <v>1</v>
      </c>
      <c r="H7" s="68">
        <v>2</v>
      </c>
      <c r="I7" s="68">
        <v>3</v>
      </c>
      <c r="J7" s="68" t="s">
        <v>8</v>
      </c>
      <c r="K7" s="68">
        <v>4</v>
      </c>
      <c r="L7" s="68">
        <v>5</v>
      </c>
      <c r="M7" s="69">
        <v>6</v>
      </c>
      <c r="N7" s="70" t="s">
        <v>12</v>
      </c>
      <c r="O7" s="71" t="s">
        <v>4</v>
      </c>
    </row>
    <row r="8" spans="1:15" ht="21.75" customHeight="1">
      <c r="A8" s="72">
        <v>1</v>
      </c>
      <c r="B8" s="80" t="s">
        <v>39</v>
      </c>
      <c r="C8" s="81" t="s">
        <v>82</v>
      </c>
      <c r="D8" s="82" t="s">
        <v>83</v>
      </c>
      <c r="E8" s="83" t="s">
        <v>73</v>
      </c>
      <c r="F8" s="84" t="s">
        <v>75</v>
      </c>
      <c r="G8" s="85">
        <v>14.91</v>
      </c>
      <c r="H8" s="85">
        <v>15.16</v>
      </c>
      <c r="I8" s="85">
        <v>14.83</v>
      </c>
      <c r="J8" s="85"/>
      <c r="K8" s="85">
        <v>14.62</v>
      </c>
      <c r="L8" s="85">
        <v>15.33</v>
      </c>
      <c r="M8" s="85" t="s">
        <v>182</v>
      </c>
      <c r="N8" s="112">
        <f aca="true" t="shared" si="0" ref="N8:N17">MAX(G8:I8,K8:M8)</f>
        <v>15.33</v>
      </c>
      <c r="O8" s="79" t="str">
        <f aca="true" t="shared" si="1" ref="O8:O17">IF(ISBLANK(N8),"",IF(N8&lt;9.5,"",IF(N8&gt;=18.2,"KSM",IF(N8&gt;=16.5,"I A",IF(N8&gt;=14.4,"II A",IF(N8&gt;=12.3,"III A",IF(N8&gt;=10.7,"I JA",IF(N8&gt;=9.5,"II JA"))))))))</f>
        <v>II A</v>
      </c>
    </row>
    <row r="9" spans="1:15" ht="21.75" customHeight="1">
      <c r="A9" s="72">
        <v>2</v>
      </c>
      <c r="B9" s="80" t="s">
        <v>44</v>
      </c>
      <c r="C9" s="81" t="s">
        <v>106</v>
      </c>
      <c r="D9" s="82">
        <v>37925</v>
      </c>
      <c r="E9" s="83" t="s">
        <v>104</v>
      </c>
      <c r="F9" s="84" t="s">
        <v>105</v>
      </c>
      <c r="G9" s="78" t="s">
        <v>182</v>
      </c>
      <c r="H9" s="78">
        <v>13.44</v>
      </c>
      <c r="I9" s="78" t="s">
        <v>182</v>
      </c>
      <c r="J9" s="78"/>
      <c r="K9" s="78">
        <v>14.18</v>
      </c>
      <c r="L9" s="78" t="s">
        <v>182</v>
      </c>
      <c r="M9" s="78">
        <v>14.66</v>
      </c>
      <c r="N9" s="112">
        <f t="shared" si="0"/>
        <v>14.66</v>
      </c>
      <c r="O9" s="79" t="str">
        <f t="shared" si="1"/>
        <v>II A</v>
      </c>
    </row>
    <row r="10" spans="1:15" ht="21.75" customHeight="1">
      <c r="A10" s="72">
        <v>3</v>
      </c>
      <c r="B10" s="80" t="s">
        <v>102</v>
      </c>
      <c r="C10" s="81" t="s">
        <v>103</v>
      </c>
      <c r="D10" s="82">
        <v>37453</v>
      </c>
      <c r="E10" s="83" t="s">
        <v>104</v>
      </c>
      <c r="F10" s="84" t="s">
        <v>105</v>
      </c>
      <c r="G10" s="85" t="s">
        <v>182</v>
      </c>
      <c r="H10" s="85">
        <v>14</v>
      </c>
      <c r="I10" s="85" t="s">
        <v>182</v>
      </c>
      <c r="J10" s="85"/>
      <c r="K10" s="85">
        <v>14.6</v>
      </c>
      <c r="L10" s="85" t="s">
        <v>182</v>
      </c>
      <c r="M10" s="85" t="s">
        <v>182</v>
      </c>
      <c r="N10" s="112">
        <f t="shared" si="0"/>
        <v>14.6</v>
      </c>
      <c r="O10" s="79" t="str">
        <f t="shared" si="1"/>
        <v>II A</v>
      </c>
    </row>
    <row r="11" spans="1:15" ht="21.75" customHeight="1">
      <c r="A11" s="72">
        <v>4</v>
      </c>
      <c r="B11" s="80" t="s">
        <v>50</v>
      </c>
      <c r="C11" s="81" t="s">
        <v>51</v>
      </c>
      <c r="D11" s="82" t="s">
        <v>52</v>
      </c>
      <c r="E11" s="83" t="s">
        <v>31</v>
      </c>
      <c r="F11" s="84" t="s">
        <v>43</v>
      </c>
      <c r="G11" s="78">
        <v>12</v>
      </c>
      <c r="H11" s="78">
        <v>11.4</v>
      </c>
      <c r="I11" s="78" t="s">
        <v>182</v>
      </c>
      <c r="J11" s="78"/>
      <c r="K11" s="78">
        <v>11.44</v>
      </c>
      <c r="L11" s="78">
        <v>11.7</v>
      </c>
      <c r="M11" s="78">
        <v>11.9</v>
      </c>
      <c r="N11" s="112">
        <f t="shared" si="0"/>
        <v>12</v>
      </c>
      <c r="O11" s="79" t="str">
        <f t="shared" si="1"/>
        <v>I JA</v>
      </c>
    </row>
    <row r="12" spans="1:15" ht="21.75" customHeight="1">
      <c r="A12" s="72">
        <v>5</v>
      </c>
      <c r="B12" s="80" t="s">
        <v>39</v>
      </c>
      <c r="C12" s="81" t="s">
        <v>123</v>
      </c>
      <c r="D12" s="82" t="s">
        <v>124</v>
      </c>
      <c r="E12" s="83" t="s">
        <v>119</v>
      </c>
      <c r="F12" s="84" t="s">
        <v>120</v>
      </c>
      <c r="G12" s="85" t="s">
        <v>182</v>
      </c>
      <c r="H12" s="85">
        <v>11.18</v>
      </c>
      <c r="I12" s="85">
        <v>11.46</v>
      </c>
      <c r="J12" s="85"/>
      <c r="K12" s="85">
        <v>10.98</v>
      </c>
      <c r="L12" s="85">
        <v>11.75</v>
      </c>
      <c r="M12" s="85" t="s">
        <v>182</v>
      </c>
      <c r="N12" s="112">
        <f t="shared" si="0"/>
        <v>11.75</v>
      </c>
      <c r="O12" s="79" t="str">
        <f t="shared" si="1"/>
        <v>I JA</v>
      </c>
    </row>
    <row r="13" spans="1:15" ht="21.75" customHeight="1">
      <c r="A13" s="72">
        <v>6</v>
      </c>
      <c r="B13" s="80" t="s">
        <v>127</v>
      </c>
      <c r="C13" s="81" t="s">
        <v>128</v>
      </c>
      <c r="D13" s="82">
        <v>37513</v>
      </c>
      <c r="E13" s="83" t="s">
        <v>119</v>
      </c>
      <c r="F13" s="84" t="s">
        <v>126</v>
      </c>
      <c r="G13" s="85">
        <v>10.16</v>
      </c>
      <c r="H13" s="85">
        <v>11.13</v>
      </c>
      <c r="I13" s="85" t="s">
        <v>182</v>
      </c>
      <c r="J13" s="85"/>
      <c r="K13" s="85">
        <v>11.4</v>
      </c>
      <c r="L13" s="85" t="s">
        <v>182</v>
      </c>
      <c r="M13" s="85" t="s">
        <v>182</v>
      </c>
      <c r="N13" s="112">
        <f t="shared" si="0"/>
        <v>11.4</v>
      </c>
      <c r="O13" s="79" t="str">
        <f t="shared" si="1"/>
        <v>I JA</v>
      </c>
    </row>
    <row r="14" spans="1:15" ht="21.75" customHeight="1">
      <c r="A14" s="72">
        <v>7</v>
      </c>
      <c r="B14" s="80" t="s">
        <v>42</v>
      </c>
      <c r="C14" s="81" t="s">
        <v>53</v>
      </c>
      <c r="D14" s="82" t="s">
        <v>54</v>
      </c>
      <c r="E14" s="83" t="s">
        <v>31</v>
      </c>
      <c r="F14" s="84" t="s">
        <v>43</v>
      </c>
      <c r="G14" s="85">
        <v>11.09</v>
      </c>
      <c r="H14" s="85">
        <v>11.1</v>
      </c>
      <c r="I14" s="85">
        <v>11</v>
      </c>
      <c r="J14" s="85"/>
      <c r="K14" s="85">
        <v>10.52</v>
      </c>
      <c r="L14" s="85">
        <v>9.96</v>
      </c>
      <c r="M14" s="85">
        <v>10.2</v>
      </c>
      <c r="N14" s="112">
        <f t="shared" si="0"/>
        <v>11.1</v>
      </c>
      <c r="O14" s="79" t="str">
        <f t="shared" si="1"/>
        <v>I JA</v>
      </c>
    </row>
    <row r="15" spans="1:15" ht="21.75" customHeight="1">
      <c r="A15" s="72">
        <v>8</v>
      </c>
      <c r="B15" s="80" t="s">
        <v>60</v>
      </c>
      <c r="C15" s="81" t="s">
        <v>84</v>
      </c>
      <c r="D15" s="82" t="s">
        <v>85</v>
      </c>
      <c r="E15" s="83" t="s">
        <v>73</v>
      </c>
      <c r="F15" s="84" t="s">
        <v>75</v>
      </c>
      <c r="G15" s="85">
        <v>10.9</v>
      </c>
      <c r="H15" s="85">
        <v>10.88</v>
      </c>
      <c r="I15" s="85" t="s">
        <v>182</v>
      </c>
      <c r="J15" s="85"/>
      <c r="K15" s="85">
        <v>10.2</v>
      </c>
      <c r="L15" s="85" t="s">
        <v>182</v>
      </c>
      <c r="M15" s="85" t="s">
        <v>182</v>
      </c>
      <c r="N15" s="112">
        <f t="shared" si="0"/>
        <v>10.9</v>
      </c>
      <c r="O15" s="79" t="str">
        <f t="shared" si="1"/>
        <v>I JA</v>
      </c>
    </row>
    <row r="16" spans="1:15" ht="21.75" customHeight="1">
      <c r="A16" s="72">
        <v>9</v>
      </c>
      <c r="B16" s="80" t="s">
        <v>139</v>
      </c>
      <c r="C16" s="81" t="s">
        <v>140</v>
      </c>
      <c r="D16" s="82">
        <v>37476</v>
      </c>
      <c r="E16" s="83" t="s">
        <v>104</v>
      </c>
      <c r="F16" s="84" t="s">
        <v>141</v>
      </c>
      <c r="G16" s="85">
        <v>9.98</v>
      </c>
      <c r="H16" s="85">
        <v>10.26</v>
      </c>
      <c r="I16" s="85">
        <v>9.7</v>
      </c>
      <c r="J16" s="85"/>
      <c r="K16" s="85"/>
      <c r="L16" s="85"/>
      <c r="M16" s="85"/>
      <c r="N16" s="112">
        <f t="shared" si="0"/>
        <v>10.26</v>
      </c>
      <c r="O16" s="79" t="str">
        <f t="shared" si="1"/>
        <v>II JA</v>
      </c>
    </row>
    <row r="17" spans="1:15" ht="21.75" customHeight="1">
      <c r="A17" s="72">
        <v>10</v>
      </c>
      <c r="B17" s="80" t="s">
        <v>183</v>
      </c>
      <c r="C17" s="81" t="s">
        <v>184</v>
      </c>
      <c r="D17" s="82">
        <v>37723</v>
      </c>
      <c r="E17" s="83" t="s">
        <v>122</v>
      </c>
      <c r="F17" s="84" t="s">
        <v>126</v>
      </c>
      <c r="G17" s="85">
        <v>9.49</v>
      </c>
      <c r="H17" s="85">
        <v>9.62</v>
      </c>
      <c r="I17" s="85">
        <v>9.82</v>
      </c>
      <c r="J17" s="85"/>
      <c r="K17" s="85"/>
      <c r="L17" s="85"/>
      <c r="M17" s="85"/>
      <c r="N17" s="112">
        <f t="shared" si="0"/>
        <v>9.82</v>
      </c>
      <c r="O17" s="79" t="str">
        <f t="shared" si="1"/>
        <v>II JA</v>
      </c>
    </row>
    <row r="18" spans="1:15" ht="21.75" customHeight="1">
      <c r="A18" s="72"/>
      <c r="B18" s="80" t="s">
        <v>121</v>
      </c>
      <c r="C18" s="81" t="s">
        <v>152</v>
      </c>
      <c r="D18" s="82">
        <v>37642</v>
      </c>
      <c r="E18" s="83" t="s">
        <v>153</v>
      </c>
      <c r="F18" s="84" t="s">
        <v>154</v>
      </c>
      <c r="G18" s="85"/>
      <c r="H18" s="85"/>
      <c r="I18" s="85"/>
      <c r="J18" s="85"/>
      <c r="K18" s="85"/>
      <c r="L18" s="85"/>
      <c r="M18" s="85"/>
      <c r="N18" s="112" t="s">
        <v>185</v>
      </c>
      <c r="O18" s="79"/>
    </row>
  </sheetData>
  <sheetProtection/>
  <mergeCells count="2">
    <mergeCell ref="A2:B2"/>
    <mergeCell ref="G6:M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3" max="3" width="11.140625" style="0" customWidth="1"/>
    <col min="4" max="4" width="10.7109375" style="0" customWidth="1"/>
    <col min="6" max="6" width="9.140625" style="215" customWidth="1"/>
    <col min="7" max="7" width="8.421875" style="0" customWidth="1"/>
    <col min="8" max="8" width="17.421875" style="0" bestFit="1" customWidth="1"/>
    <col min="9" max="9" width="4.28125" style="0" bestFit="1" customWidth="1"/>
  </cols>
  <sheetData>
    <row r="1" spans="1:8" ht="18">
      <c r="A1" s="1" t="s">
        <v>7</v>
      </c>
      <c r="B1" s="2"/>
      <c r="C1" s="2"/>
      <c r="D1" s="3"/>
      <c r="E1" s="4"/>
      <c r="F1" s="2"/>
      <c r="G1" s="3"/>
      <c r="H1" s="3"/>
    </row>
    <row r="2" spans="1:8" ht="15">
      <c r="A2" s="240">
        <v>43470</v>
      </c>
      <c r="B2" s="240"/>
      <c r="C2" s="2"/>
      <c r="D2" s="3"/>
      <c r="F2" s="211" t="s">
        <v>0</v>
      </c>
      <c r="G2" s="3"/>
      <c r="H2" s="3"/>
    </row>
    <row r="3" spans="1:8" ht="14.25">
      <c r="A3" s="176"/>
      <c r="B3" s="176"/>
      <c r="C3" s="176"/>
      <c r="D3" s="176"/>
      <c r="E3" s="176"/>
      <c r="F3" s="212"/>
      <c r="G3" s="176"/>
      <c r="H3" s="176"/>
    </row>
    <row r="4" spans="1:8" ht="18">
      <c r="A4" s="2"/>
      <c r="B4" s="168" t="s">
        <v>311</v>
      </c>
      <c r="C4" s="3"/>
      <c r="D4" s="3"/>
      <c r="E4" s="6">
        <v>1</v>
      </c>
      <c r="F4" s="213" t="s">
        <v>232</v>
      </c>
      <c r="G4" s="3"/>
      <c r="H4" s="3"/>
    </row>
    <row r="5" spans="1:8" ht="14.25">
      <c r="A5" s="8"/>
      <c r="B5" s="175"/>
      <c r="C5" s="8"/>
      <c r="D5" s="8"/>
      <c r="E5" s="8"/>
      <c r="F5" s="214"/>
      <c r="G5" s="8"/>
      <c r="H5" s="9"/>
    </row>
    <row r="6" spans="1:8" ht="14.25">
      <c r="A6" s="170" t="s">
        <v>272</v>
      </c>
      <c r="B6" s="174" t="s">
        <v>1</v>
      </c>
      <c r="C6" s="173" t="s">
        <v>2</v>
      </c>
      <c r="D6" s="170" t="s">
        <v>271</v>
      </c>
      <c r="E6" s="170" t="s">
        <v>3</v>
      </c>
      <c r="F6" s="172" t="s">
        <v>270</v>
      </c>
      <c r="G6" s="171" t="s">
        <v>4</v>
      </c>
      <c r="H6" s="170" t="s">
        <v>5</v>
      </c>
    </row>
    <row r="7" spans="1:8" ht="14.25">
      <c r="A7" s="166" t="s">
        <v>231</v>
      </c>
      <c r="B7" s="180" t="s">
        <v>155</v>
      </c>
      <c r="C7" s="179" t="s">
        <v>156</v>
      </c>
      <c r="D7" s="163">
        <v>37731</v>
      </c>
      <c r="E7" s="163" t="s">
        <v>153</v>
      </c>
      <c r="F7" s="216" t="s">
        <v>320</v>
      </c>
      <c r="G7" s="161" t="s">
        <v>168</v>
      </c>
      <c r="H7" s="160" t="s">
        <v>300</v>
      </c>
    </row>
    <row r="8" spans="1:8" ht="14.25">
      <c r="A8" s="166" t="s">
        <v>227</v>
      </c>
      <c r="B8" s="180" t="s">
        <v>60</v>
      </c>
      <c r="C8" s="179" t="s">
        <v>282</v>
      </c>
      <c r="D8" s="163">
        <v>37916</v>
      </c>
      <c r="E8" s="163" t="s">
        <v>104</v>
      </c>
      <c r="F8" s="170" t="s">
        <v>6</v>
      </c>
      <c r="G8" s="161"/>
      <c r="H8" s="160" t="s">
        <v>107</v>
      </c>
    </row>
    <row r="9" spans="1:8" ht="14.25">
      <c r="A9" s="166" t="s">
        <v>226</v>
      </c>
      <c r="B9" s="180" t="s">
        <v>295</v>
      </c>
      <c r="C9" s="179" t="s">
        <v>299</v>
      </c>
      <c r="D9" s="163" t="s">
        <v>298</v>
      </c>
      <c r="E9" s="163" t="s">
        <v>297</v>
      </c>
      <c r="F9" s="170" t="s">
        <v>320</v>
      </c>
      <c r="G9" s="161" t="s">
        <v>168</v>
      </c>
      <c r="H9" s="160" t="s">
        <v>296</v>
      </c>
    </row>
    <row r="10" spans="1:8" ht="14.25">
      <c r="A10" s="166" t="s">
        <v>221</v>
      </c>
      <c r="B10" s="180" t="s">
        <v>309</v>
      </c>
      <c r="C10" s="179" t="s">
        <v>308</v>
      </c>
      <c r="D10" s="163">
        <v>37649</v>
      </c>
      <c r="E10" s="163" t="s">
        <v>104</v>
      </c>
      <c r="F10" s="170" t="s">
        <v>319</v>
      </c>
      <c r="G10" s="161" t="s">
        <v>414</v>
      </c>
      <c r="H10" s="160" t="s">
        <v>307</v>
      </c>
    </row>
    <row r="11" spans="1:9" ht="14.25">
      <c r="A11" s="166" t="s">
        <v>215</v>
      </c>
      <c r="B11" s="180" t="s">
        <v>287</v>
      </c>
      <c r="C11" s="179" t="s">
        <v>286</v>
      </c>
      <c r="D11" s="163" t="s">
        <v>285</v>
      </c>
      <c r="E11" s="163" t="s">
        <v>104</v>
      </c>
      <c r="F11" s="170" t="s">
        <v>318</v>
      </c>
      <c r="G11" s="161" t="s">
        <v>168</v>
      </c>
      <c r="H11" s="160"/>
      <c r="I11" t="s">
        <v>274</v>
      </c>
    </row>
    <row r="12" spans="1:8" ht="14.25">
      <c r="A12" s="166" t="s">
        <v>211</v>
      </c>
      <c r="B12" s="165" t="s">
        <v>293</v>
      </c>
      <c r="C12" s="164" t="s">
        <v>292</v>
      </c>
      <c r="D12" s="163">
        <v>37941</v>
      </c>
      <c r="E12" s="163" t="s">
        <v>223</v>
      </c>
      <c r="F12" s="183">
        <v>8.35</v>
      </c>
      <c r="G12" s="161" t="s">
        <v>170</v>
      </c>
      <c r="H12" s="160" t="s">
        <v>141</v>
      </c>
    </row>
    <row r="13" spans="1:8" ht="18">
      <c r="A13" s="2"/>
      <c r="B13" s="168"/>
      <c r="C13" s="3"/>
      <c r="D13" s="3"/>
      <c r="E13" s="6" t="s">
        <v>227</v>
      </c>
      <c r="F13" s="213" t="s">
        <v>232</v>
      </c>
      <c r="G13" s="3"/>
      <c r="H13" s="3"/>
    </row>
    <row r="14" spans="1:8" ht="14.25">
      <c r="A14" s="181" t="s">
        <v>231</v>
      </c>
      <c r="B14" s="180" t="s">
        <v>306</v>
      </c>
      <c r="C14" s="179" t="s">
        <v>305</v>
      </c>
      <c r="D14" s="163" t="s">
        <v>304</v>
      </c>
      <c r="E14" s="163" t="s">
        <v>31</v>
      </c>
      <c r="F14" s="170" t="s">
        <v>317</v>
      </c>
      <c r="G14" s="161" t="s">
        <v>414</v>
      </c>
      <c r="H14" s="160" t="s">
        <v>32</v>
      </c>
    </row>
    <row r="15" spans="1:8" ht="14.25">
      <c r="A15" s="181" t="s">
        <v>227</v>
      </c>
      <c r="B15" s="180" t="s">
        <v>60</v>
      </c>
      <c r="C15" s="179" t="s">
        <v>279</v>
      </c>
      <c r="D15" s="163" t="s">
        <v>278</v>
      </c>
      <c r="E15" s="163" t="s">
        <v>145</v>
      </c>
      <c r="F15" s="170" t="s">
        <v>6</v>
      </c>
      <c r="G15" s="161"/>
      <c r="H15" s="160" t="s">
        <v>149</v>
      </c>
    </row>
    <row r="16" spans="1:8" ht="14.25">
      <c r="A16" s="181" t="s">
        <v>226</v>
      </c>
      <c r="B16" s="180" t="s">
        <v>277</v>
      </c>
      <c r="C16" s="179" t="s">
        <v>276</v>
      </c>
      <c r="D16" s="163">
        <v>37417</v>
      </c>
      <c r="E16" s="163" t="s">
        <v>100</v>
      </c>
      <c r="F16" s="170" t="s">
        <v>6</v>
      </c>
      <c r="G16" s="161"/>
      <c r="H16" s="160" t="s">
        <v>101</v>
      </c>
    </row>
    <row r="17" spans="1:8" ht="14.25">
      <c r="A17" s="181" t="s">
        <v>221</v>
      </c>
      <c r="B17" s="180" t="s">
        <v>147</v>
      </c>
      <c r="C17" s="179" t="s">
        <v>148</v>
      </c>
      <c r="D17" s="163">
        <v>37715</v>
      </c>
      <c r="E17" s="163" t="s">
        <v>145</v>
      </c>
      <c r="F17" s="170" t="s">
        <v>6</v>
      </c>
      <c r="G17" s="161"/>
      <c r="H17" s="160" t="s">
        <v>149</v>
      </c>
    </row>
    <row r="18" spans="1:8" ht="14.25">
      <c r="A18" s="181" t="s">
        <v>215</v>
      </c>
      <c r="B18" s="180" t="s">
        <v>303</v>
      </c>
      <c r="C18" s="179" t="s">
        <v>302</v>
      </c>
      <c r="D18" s="163" t="s">
        <v>301</v>
      </c>
      <c r="E18" s="163" t="s">
        <v>104</v>
      </c>
      <c r="F18" s="170" t="s">
        <v>316</v>
      </c>
      <c r="G18" s="161" t="s">
        <v>414</v>
      </c>
      <c r="H18" s="160" t="s">
        <v>107</v>
      </c>
    </row>
    <row r="19" spans="1:8" ht="14.25">
      <c r="A19" s="181" t="s">
        <v>211</v>
      </c>
      <c r="B19" s="180" t="s">
        <v>291</v>
      </c>
      <c r="C19" s="179" t="s">
        <v>290</v>
      </c>
      <c r="D19" s="163">
        <v>37864</v>
      </c>
      <c r="E19" s="163" t="s">
        <v>164</v>
      </c>
      <c r="F19" s="183">
        <v>8.66</v>
      </c>
      <c r="G19" s="161" t="s">
        <v>170</v>
      </c>
      <c r="H19" s="160" t="s">
        <v>165</v>
      </c>
    </row>
    <row r="20" spans="1:8" ht="18">
      <c r="A20" s="2"/>
      <c r="B20" s="168"/>
      <c r="C20" s="3"/>
      <c r="D20" s="3"/>
      <c r="E20" s="6" t="s">
        <v>226</v>
      </c>
      <c r="F20" s="213" t="s">
        <v>232</v>
      </c>
      <c r="G20" s="3"/>
      <c r="H20" s="3"/>
    </row>
    <row r="21" spans="1:8" ht="14.25">
      <c r="A21" s="170" t="s">
        <v>272</v>
      </c>
      <c r="B21" s="174" t="s">
        <v>1</v>
      </c>
      <c r="C21" s="173" t="s">
        <v>2</v>
      </c>
      <c r="D21" s="170" t="s">
        <v>271</v>
      </c>
      <c r="E21" s="170" t="s">
        <v>3</v>
      </c>
      <c r="F21" s="172" t="s">
        <v>270</v>
      </c>
      <c r="G21" s="171" t="s">
        <v>4</v>
      </c>
      <c r="H21" s="170" t="s">
        <v>5</v>
      </c>
    </row>
    <row r="22" spans="1:9" ht="14.25">
      <c r="A22" s="181" t="s">
        <v>231</v>
      </c>
      <c r="B22" s="180" t="s">
        <v>284</v>
      </c>
      <c r="C22" s="179" t="s">
        <v>283</v>
      </c>
      <c r="D22" s="163">
        <v>37803</v>
      </c>
      <c r="E22" s="163" t="s">
        <v>104</v>
      </c>
      <c r="F22" s="170" t="s">
        <v>315</v>
      </c>
      <c r="G22" s="161" t="s">
        <v>170</v>
      </c>
      <c r="H22" s="160" t="s">
        <v>129</v>
      </c>
      <c r="I22" s="167" t="s">
        <v>161</v>
      </c>
    </row>
    <row r="23" spans="1:8" ht="14.25">
      <c r="A23" s="181" t="s">
        <v>227</v>
      </c>
      <c r="B23" s="180" t="s">
        <v>295</v>
      </c>
      <c r="C23" s="179" t="s">
        <v>294</v>
      </c>
      <c r="D23" s="163">
        <v>37812</v>
      </c>
      <c r="E23" s="163" t="s">
        <v>145</v>
      </c>
      <c r="F23" s="170" t="s">
        <v>314</v>
      </c>
      <c r="G23" s="161" t="s">
        <v>168</v>
      </c>
      <c r="H23" s="160" t="s">
        <v>149</v>
      </c>
    </row>
    <row r="24" spans="1:8" ht="14.25">
      <c r="A24" s="181" t="s">
        <v>226</v>
      </c>
      <c r="B24" s="180" t="s">
        <v>50</v>
      </c>
      <c r="C24" s="179" t="s">
        <v>281</v>
      </c>
      <c r="D24" s="163" t="s">
        <v>280</v>
      </c>
      <c r="E24" s="163" t="s">
        <v>57</v>
      </c>
      <c r="F24" s="170" t="s">
        <v>6</v>
      </c>
      <c r="G24" s="161"/>
      <c r="H24" s="160" t="s">
        <v>69</v>
      </c>
    </row>
    <row r="25" spans="1:8" ht="14.25">
      <c r="A25" s="181" t="s">
        <v>221</v>
      </c>
      <c r="B25" s="180" t="s">
        <v>127</v>
      </c>
      <c r="C25" s="179" t="s">
        <v>289</v>
      </c>
      <c r="D25" s="163" t="s">
        <v>288</v>
      </c>
      <c r="E25" s="163" t="s">
        <v>145</v>
      </c>
      <c r="F25" s="170" t="s">
        <v>313</v>
      </c>
      <c r="G25" s="161" t="s">
        <v>170</v>
      </c>
      <c r="H25" s="160" t="s">
        <v>146</v>
      </c>
    </row>
    <row r="26" spans="1:8" ht="14.25">
      <c r="A26" s="181" t="s">
        <v>215</v>
      </c>
      <c r="B26" s="180" t="s">
        <v>293</v>
      </c>
      <c r="C26" s="179" t="s">
        <v>310</v>
      </c>
      <c r="D26" s="163">
        <v>37896</v>
      </c>
      <c r="E26" s="163" t="s">
        <v>104</v>
      </c>
      <c r="F26" s="170" t="s">
        <v>312</v>
      </c>
      <c r="G26" s="161" t="s">
        <v>414</v>
      </c>
      <c r="H26" s="160" t="s">
        <v>107</v>
      </c>
    </row>
    <row r="27" spans="1:8" ht="14.25">
      <c r="A27" s="181" t="s">
        <v>211</v>
      </c>
      <c r="B27" s="180"/>
      <c r="C27" s="179"/>
      <c r="D27" s="163"/>
      <c r="E27" s="163"/>
      <c r="F27" s="162"/>
      <c r="G27" s="161">
        <f>IF(ISBLANK(F27),"",IF(F27&lt;=7,"KSM",IF(F27&lt;=7.3,"I A",IF(F27&lt;=7.65,"II A",IF(F27&lt;=8.1,"III A",IF(F27&lt;=8.7,"I JA",IF(F27&lt;=9.15,"II JA",IF(F27&lt;=9.5,"III JA"))))))))</f>
      </c>
      <c r="H27" s="160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"/>
  <sheetViews>
    <sheetView zoomScalePageLayoutView="0" workbookViewId="0" topLeftCell="A2">
      <selection activeCell="N24" sqref="N24"/>
    </sheetView>
  </sheetViews>
  <sheetFormatPr defaultColWidth="9.140625" defaultRowHeight="15"/>
  <cols>
    <col min="1" max="1" width="5.7109375" style="0" customWidth="1"/>
    <col min="2" max="2" width="10.8515625" style="0" customWidth="1"/>
    <col min="3" max="3" width="14.140625" style="0" customWidth="1"/>
    <col min="4" max="4" width="10.421875" style="0" customWidth="1"/>
    <col min="8" max="8" width="8.421875" style="0" customWidth="1"/>
    <col min="9" max="9" width="17.421875" style="0" bestFit="1" customWidth="1"/>
  </cols>
  <sheetData>
    <row r="1" spans="1:9" ht="18">
      <c r="A1" s="1" t="s">
        <v>7</v>
      </c>
      <c r="B1" s="2"/>
      <c r="C1" s="2"/>
      <c r="D1" s="3"/>
      <c r="E1" s="4"/>
      <c r="F1" s="3"/>
      <c r="G1" s="3"/>
      <c r="H1" s="3"/>
      <c r="I1" s="3"/>
    </row>
    <row r="2" spans="1:9" ht="15">
      <c r="A2" s="240">
        <v>43470</v>
      </c>
      <c r="B2" s="240"/>
      <c r="C2" s="2"/>
      <c r="D2" s="3"/>
      <c r="F2" s="5" t="s">
        <v>0</v>
      </c>
      <c r="G2" s="5"/>
      <c r="H2" s="3"/>
      <c r="I2" s="3"/>
    </row>
    <row r="3" spans="1:9" ht="14.25">
      <c r="A3" s="176"/>
      <c r="B3" s="176"/>
      <c r="C3" s="176"/>
      <c r="D3" s="176"/>
      <c r="E3" s="176"/>
      <c r="F3" s="176"/>
      <c r="G3" s="176"/>
      <c r="H3" s="176"/>
      <c r="I3" s="176"/>
    </row>
    <row r="4" spans="1:9" ht="18">
      <c r="A4" s="2"/>
      <c r="B4" s="168" t="s">
        <v>311</v>
      </c>
      <c r="C4" s="3"/>
      <c r="D4" s="3"/>
      <c r="E4" s="6"/>
      <c r="F4" s="7"/>
      <c r="G4" s="7"/>
      <c r="H4" s="3"/>
      <c r="I4" s="3"/>
    </row>
    <row r="5" spans="1:9" ht="15" thickBot="1">
      <c r="A5" s="8"/>
      <c r="B5" s="175"/>
      <c r="C5" s="8"/>
      <c r="D5" s="8"/>
      <c r="E5" s="8"/>
      <c r="F5" s="8"/>
      <c r="G5" s="8"/>
      <c r="H5" s="8"/>
      <c r="I5" s="9"/>
    </row>
    <row r="6" spans="1:9" ht="15" thickBot="1">
      <c r="A6" s="199" t="s">
        <v>166</v>
      </c>
      <c r="B6" s="200" t="s">
        <v>1</v>
      </c>
      <c r="C6" s="201" t="s">
        <v>2</v>
      </c>
      <c r="D6" s="202" t="s">
        <v>271</v>
      </c>
      <c r="E6" s="202" t="s">
        <v>3</v>
      </c>
      <c r="F6" s="203" t="s">
        <v>270</v>
      </c>
      <c r="G6" s="203" t="s">
        <v>275</v>
      </c>
      <c r="H6" s="204" t="s">
        <v>4</v>
      </c>
      <c r="I6" s="205" t="s">
        <v>5</v>
      </c>
    </row>
    <row r="7" spans="1:9" ht="21.75" customHeight="1">
      <c r="A7" s="191">
        <v>1</v>
      </c>
      <c r="B7" s="206" t="s">
        <v>293</v>
      </c>
      <c r="C7" s="207" t="s">
        <v>310</v>
      </c>
      <c r="D7" s="194">
        <v>37896</v>
      </c>
      <c r="E7" s="194" t="s">
        <v>104</v>
      </c>
      <c r="F7" s="208">
        <v>7.51</v>
      </c>
      <c r="G7" s="209">
        <v>7.42</v>
      </c>
      <c r="H7" s="197" t="str">
        <f aca="true" t="shared" si="0" ref="H7:H18">IF(ISBLANK(F7),"",IF(F7&lt;=7,"KSM",IF(F7&lt;=7.3,"I A",IF(F7&lt;=7.65,"II A",IF(F7&lt;=8.1,"III A",IF(F7&lt;=8.7,"I JA",IF(F7&lt;=9.15,"II JA",IF(F7&lt;=9.5,"III JA"))))))))</f>
        <v>II A</v>
      </c>
      <c r="I7" s="198" t="s">
        <v>107</v>
      </c>
    </row>
    <row r="8" spans="1:9" ht="21.75" customHeight="1">
      <c r="A8" s="177">
        <v>2</v>
      </c>
      <c r="B8" s="180" t="s">
        <v>309</v>
      </c>
      <c r="C8" s="179" t="s">
        <v>308</v>
      </c>
      <c r="D8" s="163">
        <v>37649</v>
      </c>
      <c r="E8" s="163" t="s">
        <v>104</v>
      </c>
      <c r="F8" s="182">
        <v>7.54</v>
      </c>
      <c r="G8" s="210">
        <v>7.49</v>
      </c>
      <c r="H8" s="161" t="str">
        <f t="shared" si="0"/>
        <v>II A</v>
      </c>
      <c r="I8" s="160" t="s">
        <v>307</v>
      </c>
    </row>
    <row r="9" spans="1:9" ht="21.75" customHeight="1">
      <c r="A9" s="177">
        <v>3</v>
      </c>
      <c r="B9" s="180" t="s">
        <v>306</v>
      </c>
      <c r="C9" s="179" t="s">
        <v>305</v>
      </c>
      <c r="D9" s="163" t="s">
        <v>304</v>
      </c>
      <c r="E9" s="163" t="s">
        <v>31</v>
      </c>
      <c r="F9" s="182">
        <v>7.57</v>
      </c>
      <c r="G9" s="210">
        <v>7.56</v>
      </c>
      <c r="H9" s="161" t="str">
        <f t="shared" si="0"/>
        <v>II A</v>
      </c>
      <c r="I9" s="160" t="s">
        <v>32</v>
      </c>
    </row>
    <row r="10" spans="1:9" ht="21.75" customHeight="1">
      <c r="A10" s="177">
        <v>4</v>
      </c>
      <c r="B10" s="180" t="s">
        <v>303</v>
      </c>
      <c r="C10" s="179" t="s">
        <v>302</v>
      </c>
      <c r="D10" s="163" t="s">
        <v>301</v>
      </c>
      <c r="E10" s="163" t="s">
        <v>104</v>
      </c>
      <c r="F10" s="183">
        <v>7.6</v>
      </c>
      <c r="G10" s="162">
        <v>7.65</v>
      </c>
      <c r="H10" s="161" t="str">
        <f t="shared" si="0"/>
        <v>II A</v>
      </c>
      <c r="I10" s="160" t="s">
        <v>107</v>
      </c>
    </row>
    <row r="11" spans="1:9" ht="21.75" customHeight="1">
      <c r="A11" s="177">
        <v>5</v>
      </c>
      <c r="B11" s="180" t="s">
        <v>155</v>
      </c>
      <c r="C11" s="179" t="s">
        <v>156</v>
      </c>
      <c r="D11" s="163">
        <v>37731</v>
      </c>
      <c r="E11" s="163" t="s">
        <v>153</v>
      </c>
      <c r="F11" s="182">
        <v>7.75</v>
      </c>
      <c r="G11" s="210">
        <v>7.66</v>
      </c>
      <c r="H11" s="161" t="str">
        <f t="shared" si="0"/>
        <v>III A</v>
      </c>
      <c r="I11" s="160" t="s">
        <v>300</v>
      </c>
    </row>
    <row r="12" spans="1:9" ht="21.75" customHeight="1">
      <c r="A12" s="177">
        <v>6</v>
      </c>
      <c r="B12" s="165" t="s">
        <v>295</v>
      </c>
      <c r="C12" s="164" t="s">
        <v>299</v>
      </c>
      <c r="D12" s="163" t="s">
        <v>298</v>
      </c>
      <c r="E12" s="163" t="s">
        <v>297</v>
      </c>
      <c r="F12" s="210">
        <v>7.75</v>
      </c>
      <c r="G12" s="182">
        <v>7.85</v>
      </c>
      <c r="H12" s="161" t="str">
        <f t="shared" si="0"/>
        <v>III A</v>
      </c>
      <c r="I12" s="160" t="s">
        <v>296</v>
      </c>
    </row>
    <row r="13" spans="1:9" ht="21.75" customHeight="1">
      <c r="A13" s="182">
        <v>7</v>
      </c>
      <c r="B13" s="180" t="s">
        <v>295</v>
      </c>
      <c r="C13" s="179" t="s">
        <v>294</v>
      </c>
      <c r="D13" s="163">
        <v>37812</v>
      </c>
      <c r="E13" s="163" t="s">
        <v>145</v>
      </c>
      <c r="F13" s="210">
        <v>7.93</v>
      </c>
      <c r="G13" s="182"/>
      <c r="H13" s="161" t="str">
        <f t="shared" si="0"/>
        <v>III A</v>
      </c>
      <c r="I13" s="160" t="s">
        <v>149</v>
      </c>
    </row>
    <row r="14" spans="1:9" ht="21.75" customHeight="1">
      <c r="A14" s="182">
        <v>8</v>
      </c>
      <c r="B14" s="180" t="s">
        <v>293</v>
      </c>
      <c r="C14" s="179" t="s">
        <v>292</v>
      </c>
      <c r="D14" s="163">
        <v>37941</v>
      </c>
      <c r="E14" s="163" t="s">
        <v>223</v>
      </c>
      <c r="F14" s="183">
        <v>8.35</v>
      </c>
      <c r="G14" s="162"/>
      <c r="H14" s="161" t="str">
        <f t="shared" si="0"/>
        <v>I JA</v>
      </c>
      <c r="I14" s="160" t="s">
        <v>141</v>
      </c>
    </row>
    <row r="15" spans="1:9" ht="21.75" customHeight="1">
      <c r="A15" s="182">
        <v>9</v>
      </c>
      <c r="B15" s="180" t="s">
        <v>291</v>
      </c>
      <c r="C15" s="179" t="s">
        <v>290</v>
      </c>
      <c r="D15" s="163">
        <v>37864</v>
      </c>
      <c r="E15" s="163" t="s">
        <v>164</v>
      </c>
      <c r="F15" s="183">
        <v>8.66</v>
      </c>
      <c r="G15" s="162"/>
      <c r="H15" s="161" t="str">
        <f t="shared" si="0"/>
        <v>I JA</v>
      </c>
      <c r="I15" s="160" t="s">
        <v>165</v>
      </c>
    </row>
    <row r="16" spans="1:9" ht="21.75" customHeight="1">
      <c r="A16" s="182">
        <v>10</v>
      </c>
      <c r="B16" s="180" t="s">
        <v>127</v>
      </c>
      <c r="C16" s="179" t="s">
        <v>289</v>
      </c>
      <c r="D16" s="163" t="s">
        <v>288</v>
      </c>
      <c r="E16" s="163" t="s">
        <v>145</v>
      </c>
      <c r="F16" s="183">
        <v>8.7</v>
      </c>
      <c r="G16" s="162"/>
      <c r="H16" s="161" t="str">
        <f t="shared" si="0"/>
        <v>I JA</v>
      </c>
      <c r="I16" s="160" t="s">
        <v>146</v>
      </c>
    </row>
    <row r="17" spans="1:9" ht="21.75" customHeight="1">
      <c r="A17" s="181" t="s">
        <v>274</v>
      </c>
      <c r="B17" s="180" t="s">
        <v>287</v>
      </c>
      <c r="C17" s="179" t="s">
        <v>286</v>
      </c>
      <c r="D17" s="163" t="s">
        <v>285</v>
      </c>
      <c r="E17" s="163" t="s">
        <v>104</v>
      </c>
      <c r="F17" s="210">
        <v>7.74</v>
      </c>
      <c r="G17" s="182"/>
      <c r="H17" s="161" t="str">
        <f t="shared" si="0"/>
        <v>III A</v>
      </c>
      <c r="I17" s="160" t="s">
        <v>296</v>
      </c>
    </row>
    <row r="18" spans="1:9" ht="21.75" customHeight="1">
      <c r="A18" s="181" t="s">
        <v>274</v>
      </c>
      <c r="B18" s="180" t="s">
        <v>284</v>
      </c>
      <c r="C18" s="179" t="s">
        <v>283</v>
      </c>
      <c r="D18" s="163">
        <v>37803</v>
      </c>
      <c r="E18" s="163" t="s">
        <v>104</v>
      </c>
      <c r="F18" s="210">
        <v>8.12</v>
      </c>
      <c r="G18" s="182"/>
      <c r="H18" s="161" t="str">
        <f t="shared" si="0"/>
        <v>I JA</v>
      </c>
      <c r="I18" s="160" t="s">
        <v>129</v>
      </c>
    </row>
    <row r="19" spans="1:9" ht="21.75" customHeight="1">
      <c r="A19" s="181"/>
      <c r="B19" s="180" t="s">
        <v>60</v>
      </c>
      <c r="C19" s="179" t="s">
        <v>282</v>
      </c>
      <c r="D19" s="163">
        <v>37916</v>
      </c>
      <c r="E19" s="163" t="s">
        <v>104</v>
      </c>
      <c r="F19" s="170" t="s">
        <v>6</v>
      </c>
      <c r="G19" s="178"/>
      <c r="H19" s="161"/>
      <c r="I19" s="160" t="s">
        <v>107</v>
      </c>
    </row>
    <row r="20" spans="1:9" ht="21.75" customHeight="1">
      <c r="A20" s="181"/>
      <c r="B20" s="180" t="s">
        <v>50</v>
      </c>
      <c r="C20" s="179" t="s">
        <v>281</v>
      </c>
      <c r="D20" s="163" t="s">
        <v>280</v>
      </c>
      <c r="E20" s="163" t="s">
        <v>57</v>
      </c>
      <c r="F20" s="170" t="s">
        <v>6</v>
      </c>
      <c r="G20" s="178"/>
      <c r="H20" s="161"/>
      <c r="I20" s="160" t="s">
        <v>69</v>
      </c>
    </row>
    <row r="21" spans="1:9" ht="21.75" customHeight="1">
      <c r="A21" s="181"/>
      <c r="B21" s="180" t="s">
        <v>60</v>
      </c>
      <c r="C21" s="179" t="s">
        <v>279</v>
      </c>
      <c r="D21" s="163" t="s">
        <v>278</v>
      </c>
      <c r="E21" s="163" t="s">
        <v>145</v>
      </c>
      <c r="F21" s="170" t="s">
        <v>6</v>
      </c>
      <c r="G21" s="178"/>
      <c r="H21" s="161"/>
      <c r="I21" s="160" t="s">
        <v>149</v>
      </c>
    </row>
    <row r="22" spans="1:9" ht="21.75" customHeight="1">
      <c r="A22" s="181"/>
      <c r="B22" s="180" t="s">
        <v>277</v>
      </c>
      <c r="C22" s="179" t="s">
        <v>276</v>
      </c>
      <c r="D22" s="163">
        <v>37417</v>
      </c>
      <c r="E22" s="163" t="s">
        <v>100</v>
      </c>
      <c r="F22" s="170" t="s">
        <v>6</v>
      </c>
      <c r="G22" s="178"/>
      <c r="H22" s="161"/>
      <c r="I22" s="160" t="s">
        <v>101</v>
      </c>
    </row>
    <row r="23" spans="1:9" ht="21.75" customHeight="1">
      <c r="A23" s="181"/>
      <c r="B23" s="180" t="s">
        <v>147</v>
      </c>
      <c r="C23" s="179" t="s">
        <v>148</v>
      </c>
      <c r="D23" s="163">
        <v>37715</v>
      </c>
      <c r="E23" s="163" t="s">
        <v>145</v>
      </c>
      <c r="F23" s="170" t="s">
        <v>6</v>
      </c>
      <c r="G23" s="178"/>
      <c r="H23" s="161"/>
      <c r="I23" s="160" t="s">
        <v>149</v>
      </c>
    </row>
  </sheetData>
  <sheetProtection/>
  <mergeCells count="1">
    <mergeCell ref="A2:B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L34" sqref="L34"/>
    </sheetView>
  </sheetViews>
  <sheetFormatPr defaultColWidth="9.140625" defaultRowHeight="15"/>
  <cols>
    <col min="1" max="1" width="5.7109375" style="0" customWidth="1"/>
    <col min="3" max="3" width="11.140625" style="0" customWidth="1"/>
    <col min="4" max="4" width="10.28125" style="0" customWidth="1"/>
    <col min="7" max="7" width="8.421875" style="0" customWidth="1"/>
    <col min="8" max="8" width="18.140625" style="0" customWidth="1"/>
    <col min="9" max="9" width="4.28125" style="0" customWidth="1"/>
  </cols>
  <sheetData>
    <row r="1" spans="1:8" ht="18">
      <c r="A1" s="1" t="s">
        <v>7</v>
      </c>
      <c r="B1" s="2"/>
      <c r="C1" s="2"/>
      <c r="D1" s="3"/>
      <c r="E1" s="4"/>
      <c r="F1" s="3"/>
      <c r="G1" s="3"/>
      <c r="H1" s="3"/>
    </row>
    <row r="2" spans="1:8" ht="15">
      <c r="A2" s="240">
        <v>43470</v>
      </c>
      <c r="B2" s="240"/>
      <c r="C2" s="2"/>
      <c r="D2" s="3"/>
      <c r="F2" s="5" t="s">
        <v>0</v>
      </c>
      <c r="G2" s="3"/>
      <c r="H2" s="3"/>
    </row>
    <row r="3" spans="1:8" ht="14.25">
      <c r="A3" s="176"/>
      <c r="B3" s="176"/>
      <c r="C3" s="176"/>
      <c r="D3" s="176"/>
      <c r="E3" s="176"/>
      <c r="F3" s="176"/>
      <c r="G3" s="176"/>
      <c r="H3" s="176"/>
    </row>
    <row r="4" spans="1:8" ht="18">
      <c r="A4" s="2"/>
      <c r="B4" s="168" t="s">
        <v>357</v>
      </c>
      <c r="C4" s="3"/>
      <c r="D4" s="3"/>
      <c r="E4" s="6">
        <v>1</v>
      </c>
      <c r="F4" s="7" t="s">
        <v>232</v>
      </c>
      <c r="G4" s="3"/>
      <c r="H4" s="3"/>
    </row>
    <row r="5" spans="1:8" ht="14.25">
      <c r="A5" s="8"/>
      <c r="B5" s="175"/>
      <c r="C5" s="8"/>
      <c r="D5" s="8"/>
      <c r="E5" s="8"/>
      <c r="F5" s="8"/>
      <c r="G5" s="8"/>
      <c r="H5" s="9"/>
    </row>
    <row r="6" spans="1:8" ht="14.25">
      <c r="A6" s="170" t="s">
        <v>272</v>
      </c>
      <c r="B6" s="174" t="s">
        <v>1</v>
      </c>
      <c r="C6" s="173" t="s">
        <v>2</v>
      </c>
      <c r="D6" s="170" t="s">
        <v>271</v>
      </c>
      <c r="E6" s="170" t="s">
        <v>3</v>
      </c>
      <c r="F6" s="172" t="s">
        <v>270</v>
      </c>
      <c r="G6" s="171" t="s">
        <v>4</v>
      </c>
      <c r="H6" s="170" t="s">
        <v>5</v>
      </c>
    </row>
    <row r="7" spans="1:8" ht="14.25">
      <c r="A7" s="166" t="s">
        <v>231</v>
      </c>
      <c r="B7" s="165" t="s">
        <v>354</v>
      </c>
      <c r="C7" s="164" t="s">
        <v>353</v>
      </c>
      <c r="D7" s="163">
        <v>37956</v>
      </c>
      <c r="E7" s="163" t="s">
        <v>104</v>
      </c>
      <c r="F7" s="183">
        <v>50.78</v>
      </c>
      <c r="G7" s="161"/>
      <c r="H7" s="160" t="s">
        <v>352</v>
      </c>
    </row>
    <row r="8" spans="1:8" ht="14.25">
      <c r="A8" s="166" t="s">
        <v>227</v>
      </c>
      <c r="B8" s="165" t="s">
        <v>249</v>
      </c>
      <c r="C8" s="164" t="s">
        <v>356</v>
      </c>
      <c r="D8" s="163" t="s">
        <v>355</v>
      </c>
      <c r="E8" s="163" t="s">
        <v>217</v>
      </c>
      <c r="F8" s="183">
        <v>49.78</v>
      </c>
      <c r="G8" s="161" t="str">
        <f>IF(ISBLANK(F8),"",IF(F8&lt;=40.05,"KSM",IF(F8&lt;=42.05,"I A",IF(F8&lt;=44.84,"II A",IF(F8&lt;=48.34,"III A",IF(F8&lt;=52.34,"I JA",IF(F8&lt;=56.04,"II JA",IF(F8&lt;=58.84,"III JA"))))))))</f>
        <v>I JA</v>
      </c>
      <c r="H8" s="160" t="s">
        <v>257</v>
      </c>
    </row>
    <row r="9" spans="1:8" ht="14.25">
      <c r="A9" s="166" t="s">
        <v>226</v>
      </c>
      <c r="B9" s="165" t="s">
        <v>225</v>
      </c>
      <c r="C9" s="164" t="s">
        <v>224</v>
      </c>
      <c r="D9" s="163">
        <v>37966</v>
      </c>
      <c r="E9" s="163" t="s">
        <v>223</v>
      </c>
      <c r="F9" s="183">
        <v>52.07</v>
      </c>
      <c r="G9" s="161" t="str">
        <f>IF(ISBLANK(F9),"",IF(F9&lt;=40.05,"KSM",IF(F9&lt;=42.05,"I A",IF(F9&lt;=44.84,"II A",IF(F9&lt;=48.34,"III A",IF(F9&lt;=52.34,"I JA",IF(F9&lt;=56.04,"II JA",IF(F9&lt;=58.84,"III JA"))))))))</f>
        <v>I JA</v>
      </c>
      <c r="H9" s="160" t="s">
        <v>222</v>
      </c>
    </row>
    <row r="10" spans="1:8" ht="14.25">
      <c r="A10" s="166" t="s">
        <v>221</v>
      </c>
      <c r="B10" s="165" t="s">
        <v>204</v>
      </c>
      <c r="C10" s="164" t="s">
        <v>351</v>
      </c>
      <c r="D10" s="163" t="s">
        <v>350</v>
      </c>
      <c r="E10" s="163" t="s">
        <v>31</v>
      </c>
      <c r="F10" s="183">
        <v>53.25</v>
      </c>
      <c r="G10" s="161" t="str">
        <f>IF(ISBLANK(F10),"",IF(F10&lt;=40.05,"KSM",IF(F10&lt;=42.05,"I A",IF(F10&lt;=44.84,"II A",IF(F10&lt;=48.34,"III A",IF(F10&lt;=52.34,"I JA",IF(F10&lt;=56.04,"II JA",IF(F10&lt;=58.84,"III JA"))))))))</f>
        <v>II JA</v>
      </c>
      <c r="H10" s="160" t="s">
        <v>346</v>
      </c>
    </row>
    <row r="11" spans="1:8" ht="18">
      <c r="A11" s="2"/>
      <c r="B11" s="168"/>
      <c r="C11" s="3"/>
      <c r="D11" s="3"/>
      <c r="E11" s="6" t="s">
        <v>227</v>
      </c>
      <c r="F11" s="7" t="s">
        <v>232</v>
      </c>
      <c r="G11" s="3"/>
      <c r="H11" s="3"/>
    </row>
    <row r="12" spans="1:8" ht="14.25">
      <c r="A12" s="166" t="s">
        <v>231</v>
      </c>
      <c r="B12" s="165"/>
      <c r="C12" s="164"/>
      <c r="D12" s="163"/>
      <c r="E12" s="163"/>
      <c r="F12" s="162"/>
      <c r="G12" s="161"/>
      <c r="H12" s="160"/>
    </row>
    <row r="13" spans="1:8" ht="14.25">
      <c r="A13" s="166" t="s">
        <v>227</v>
      </c>
      <c r="B13" s="165"/>
      <c r="C13" s="164"/>
      <c r="D13" s="163"/>
      <c r="E13" s="163"/>
      <c r="F13" s="162"/>
      <c r="G13" s="161">
        <f>IF(ISBLANK(F13),"",IF(F13&lt;=40.05,"KSM",IF(F13&lt;=42.05,"I A",IF(F13&lt;=44.84,"II A",IF(F13&lt;=48.34,"III A",IF(F13&lt;=52.34,"I JA",IF(F13&lt;=56.04,"II JA",IF(F13&lt;=58.84,"III JA"))))))))</f>
      </c>
      <c r="H13" s="160"/>
    </row>
    <row r="14" spans="1:8" ht="14.25">
      <c r="A14" s="166" t="s">
        <v>226</v>
      </c>
      <c r="B14" s="165" t="s">
        <v>41</v>
      </c>
      <c r="C14" s="164" t="s">
        <v>348</v>
      </c>
      <c r="D14" s="163" t="s">
        <v>347</v>
      </c>
      <c r="E14" s="163" t="s">
        <v>31</v>
      </c>
      <c r="F14" s="162" t="s">
        <v>6</v>
      </c>
      <c r="G14" s="161"/>
      <c r="H14" s="160" t="s">
        <v>346</v>
      </c>
    </row>
    <row r="15" spans="1:8" ht="14.25">
      <c r="A15" s="166" t="s">
        <v>221</v>
      </c>
      <c r="B15" s="165"/>
      <c r="C15" s="164"/>
      <c r="D15" s="163"/>
      <c r="E15" s="163"/>
      <c r="F15" s="162"/>
      <c r="G15" s="161"/>
      <c r="H15" s="160"/>
    </row>
    <row r="16" spans="1:8" ht="18">
      <c r="A16" s="2"/>
      <c r="B16" s="168"/>
      <c r="C16" s="3"/>
      <c r="D16" s="3"/>
      <c r="E16" s="6" t="s">
        <v>226</v>
      </c>
      <c r="F16" s="7" t="s">
        <v>232</v>
      </c>
      <c r="G16" s="3"/>
      <c r="H16" s="3"/>
    </row>
    <row r="17" spans="1:8" ht="14.25">
      <c r="A17" s="166" t="s">
        <v>231</v>
      </c>
      <c r="B17" s="165"/>
      <c r="C17" s="164"/>
      <c r="D17" s="163"/>
      <c r="E17" s="163"/>
      <c r="F17" s="162"/>
      <c r="G17" s="161">
        <f>IF(ISBLANK(F17),"",IF(F17&lt;=40.05,"KSM",IF(F17&lt;=42.05,"I A",IF(F17&lt;=44.84,"II A",IF(F17&lt;=48.34,"III A",IF(F17&lt;=52.34,"I JA",IF(F17&lt;=56.04,"II JA",IF(F17&lt;=58.84,"III JA"))))))))</f>
      </c>
      <c r="H17" s="160"/>
    </row>
    <row r="18" spans="1:9" ht="14.25">
      <c r="A18" s="166" t="s">
        <v>227</v>
      </c>
      <c r="B18" s="165" t="s">
        <v>204</v>
      </c>
      <c r="C18" s="164" t="s">
        <v>259</v>
      </c>
      <c r="D18" s="163">
        <v>37766</v>
      </c>
      <c r="E18" s="163" t="s">
        <v>145</v>
      </c>
      <c r="F18" s="183">
        <v>53.53</v>
      </c>
      <c r="G18" s="161" t="str">
        <f>IF(ISBLANK(F18),"",IF(F18&lt;=40.05,"KSM",IF(F18&lt;=42.05,"I A",IF(F18&lt;=44.84,"II A",IF(F18&lt;=48.34,"III A",IF(F18&lt;=52.34,"I JA",IF(F18&lt;=56.04,"II JA",IF(F18&lt;=58.84,"III JA"))))))))</f>
        <v>II JA</v>
      </c>
      <c r="H18" s="160" t="s">
        <v>146</v>
      </c>
      <c r="I18" s="167" t="s">
        <v>161</v>
      </c>
    </row>
    <row r="19" spans="1:9" ht="14.25">
      <c r="A19" s="166" t="s">
        <v>226</v>
      </c>
      <c r="B19" s="165" t="s">
        <v>204</v>
      </c>
      <c r="C19" s="164" t="s">
        <v>210</v>
      </c>
      <c r="D19" s="163" t="s">
        <v>349</v>
      </c>
      <c r="E19" s="163" t="s">
        <v>104</v>
      </c>
      <c r="F19" s="183">
        <v>42.92</v>
      </c>
      <c r="G19" s="161" t="str">
        <f>IF(ISBLANK(F19),"",IF(F19&lt;=40.05,"KSM",IF(F19&lt;=42.05,"I A",IF(F19&lt;=44.84,"II A",IF(F19&lt;=48.34,"III A",IF(F19&lt;=52.34,"I JA",IF(F19&lt;=56.04,"II JA",IF(F19&lt;=58.84,"III JA"))))))))</f>
        <v>II A</v>
      </c>
      <c r="H19" s="160" t="s">
        <v>209</v>
      </c>
      <c r="I19" s="167" t="s">
        <v>161</v>
      </c>
    </row>
    <row r="20" spans="1:9" ht="14.25">
      <c r="A20" s="166" t="s">
        <v>221</v>
      </c>
      <c r="B20" s="165" t="s">
        <v>249</v>
      </c>
      <c r="C20" s="164" t="s">
        <v>248</v>
      </c>
      <c r="D20" s="163" t="s">
        <v>247</v>
      </c>
      <c r="E20" s="163" t="s">
        <v>104</v>
      </c>
      <c r="F20" s="183">
        <v>47.13</v>
      </c>
      <c r="G20" s="161" t="str">
        <f>IF(ISBLANK(F20),"",IF(F20&lt;=40.05,"KSM",IF(F20&lt;=42.05,"I A",IF(F20&lt;=44.84,"II A",IF(F20&lt;=48.34,"III A",IF(F20&lt;=52.34,"I JA",IF(F20&lt;=56.04,"II JA",IF(F20&lt;=58.84,"III JA"))))))))</f>
        <v>III A</v>
      </c>
      <c r="H20" s="160" t="s">
        <v>116</v>
      </c>
      <c r="I20" s="167" t="s">
        <v>161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5.7109375" style="0" customWidth="1"/>
    <col min="2" max="2" width="10.8515625" style="0" customWidth="1"/>
    <col min="3" max="3" width="13.28125" style="0" customWidth="1"/>
    <col min="4" max="4" width="11.140625" style="0" customWidth="1"/>
    <col min="5" max="5" width="10.7109375" style="0" customWidth="1"/>
    <col min="7" max="7" width="8.421875" style="0" customWidth="1"/>
    <col min="8" max="8" width="18.140625" style="0" customWidth="1"/>
  </cols>
  <sheetData>
    <row r="1" spans="1:8" ht="18">
      <c r="A1" s="1" t="s">
        <v>7</v>
      </c>
      <c r="B1" s="2"/>
      <c r="C1" s="2"/>
      <c r="D1" s="3"/>
      <c r="E1" s="4"/>
      <c r="F1" s="3"/>
      <c r="G1" s="3"/>
      <c r="H1" s="3"/>
    </row>
    <row r="2" spans="1:8" ht="15">
      <c r="A2" s="240">
        <v>43470</v>
      </c>
      <c r="B2" s="240"/>
      <c r="C2" s="2"/>
      <c r="D2" s="3"/>
      <c r="F2" s="5" t="s">
        <v>0</v>
      </c>
      <c r="G2" s="3"/>
      <c r="H2" s="3"/>
    </row>
    <row r="3" spans="1:8" ht="14.25">
      <c r="A3" s="176"/>
      <c r="B3" s="176"/>
      <c r="C3" s="176"/>
      <c r="D3" s="176"/>
      <c r="E3" s="176"/>
      <c r="F3" s="176"/>
      <c r="G3" s="176"/>
      <c r="H3" s="176"/>
    </row>
    <row r="4" spans="1:8" ht="18">
      <c r="A4" s="2"/>
      <c r="B4" s="168" t="s">
        <v>357</v>
      </c>
      <c r="C4" s="3"/>
      <c r="D4" s="3"/>
      <c r="E4" s="6"/>
      <c r="F4" s="7"/>
      <c r="G4" s="3"/>
      <c r="H4" s="3"/>
    </row>
    <row r="5" spans="1:8" ht="15" thickBot="1">
      <c r="A5" s="8"/>
      <c r="B5" s="175"/>
      <c r="C5" s="8"/>
      <c r="D5" s="8"/>
      <c r="E5" s="8"/>
      <c r="F5" s="8"/>
      <c r="G5" s="8"/>
      <c r="H5" s="9"/>
    </row>
    <row r="6" spans="1:8" ht="15" thickBot="1">
      <c r="A6" s="199" t="s">
        <v>166</v>
      </c>
      <c r="B6" s="200" t="s">
        <v>1</v>
      </c>
      <c r="C6" s="201" t="s">
        <v>2</v>
      </c>
      <c r="D6" s="202" t="s">
        <v>271</v>
      </c>
      <c r="E6" s="202" t="s">
        <v>3</v>
      </c>
      <c r="F6" s="203" t="s">
        <v>270</v>
      </c>
      <c r="G6" s="204" t="s">
        <v>4</v>
      </c>
      <c r="H6" s="205" t="s">
        <v>5</v>
      </c>
    </row>
    <row r="7" spans="1:8" ht="19.5" customHeight="1">
      <c r="A7" s="227" t="s">
        <v>231</v>
      </c>
      <c r="B7" s="192" t="s">
        <v>249</v>
      </c>
      <c r="C7" s="193" t="s">
        <v>356</v>
      </c>
      <c r="D7" s="194" t="s">
        <v>355</v>
      </c>
      <c r="E7" s="194" t="s">
        <v>217</v>
      </c>
      <c r="F7" s="196">
        <v>49.78</v>
      </c>
      <c r="G7" s="197" t="str">
        <f aca="true" t="shared" si="0" ref="G7:G13">IF(ISBLANK(F7),"",IF(F7&lt;=40.05,"KSM",IF(F7&lt;=42.05,"I A",IF(F7&lt;=44.84,"II A",IF(F7&lt;=48.34,"III A",IF(F7&lt;=52.34,"I JA",IF(F7&lt;=56.04,"II JA",IF(F7&lt;=58.84,"III JA"))))))))</f>
        <v>I JA</v>
      </c>
      <c r="H7" s="198" t="s">
        <v>257</v>
      </c>
    </row>
    <row r="8" spans="1:8" ht="19.5" customHeight="1">
      <c r="A8" s="166" t="s">
        <v>227</v>
      </c>
      <c r="B8" s="165" t="s">
        <v>354</v>
      </c>
      <c r="C8" s="164" t="s">
        <v>353</v>
      </c>
      <c r="D8" s="163">
        <v>37956</v>
      </c>
      <c r="E8" s="163" t="s">
        <v>104</v>
      </c>
      <c r="F8" s="183">
        <v>50.78</v>
      </c>
      <c r="G8" s="161" t="str">
        <f t="shared" si="0"/>
        <v>I JA</v>
      </c>
      <c r="H8" s="160" t="s">
        <v>352</v>
      </c>
    </row>
    <row r="9" spans="1:8" ht="19.5" customHeight="1">
      <c r="A9" s="166" t="s">
        <v>226</v>
      </c>
      <c r="B9" s="165" t="s">
        <v>225</v>
      </c>
      <c r="C9" s="164" t="s">
        <v>224</v>
      </c>
      <c r="D9" s="163">
        <v>37966</v>
      </c>
      <c r="E9" s="163" t="s">
        <v>223</v>
      </c>
      <c r="F9" s="183">
        <v>52.07</v>
      </c>
      <c r="G9" s="161" t="str">
        <f t="shared" si="0"/>
        <v>I JA</v>
      </c>
      <c r="H9" s="160" t="s">
        <v>222</v>
      </c>
    </row>
    <row r="10" spans="1:8" ht="19.5" customHeight="1">
      <c r="A10" s="166" t="s">
        <v>221</v>
      </c>
      <c r="B10" s="165" t="s">
        <v>204</v>
      </c>
      <c r="C10" s="164" t="s">
        <v>351</v>
      </c>
      <c r="D10" s="163" t="s">
        <v>350</v>
      </c>
      <c r="E10" s="163" t="s">
        <v>31</v>
      </c>
      <c r="F10" s="183">
        <v>53.25</v>
      </c>
      <c r="G10" s="161" t="str">
        <f t="shared" si="0"/>
        <v>II JA</v>
      </c>
      <c r="H10" s="160" t="s">
        <v>346</v>
      </c>
    </row>
    <row r="11" spans="1:8" ht="19.5" customHeight="1">
      <c r="A11" s="166" t="s">
        <v>274</v>
      </c>
      <c r="B11" s="165" t="s">
        <v>204</v>
      </c>
      <c r="C11" s="164" t="s">
        <v>210</v>
      </c>
      <c r="D11" s="163" t="s">
        <v>349</v>
      </c>
      <c r="E11" s="163" t="s">
        <v>104</v>
      </c>
      <c r="F11" s="183">
        <v>42.92</v>
      </c>
      <c r="G11" s="161" t="str">
        <f t="shared" si="0"/>
        <v>II A</v>
      </c>
      <c r="H11" s="160" t="s">
        <v>209</v>
      </c>
    </row>
    <row r="12" spans="1:8" ht="19.5" customHeight="1">
      <c r="A12" s="166" t="s">
        <v>274</v>
      </c>
      <c r="B12" s="165" t="s">
        <v>249</v>
      </c>
      <c r="C12" s="164" t="s">
        <v>248</v>
      </c>
      <c r="D12" s="163" t="s">
        <v>247</v>
      </c>
      <c r="E12" s="163" t="s">
        <v>104</v>
      </c>
      <c r="F12" s="183">
        <v>47.13</v>
      </c>
      <c r="G12" s="161" t="str">
        <f t="shared" si="0"/>
        <v>III A</v>
      </c>
      <c r="H12" s="160" t="s">
        <v>116</v>
      </c>
    </row>
    <row r="13" spans="1:8" ht="19.5" customHeight="1">
      <c r="A13" s="166" t="s">
        <v>274</v>
      </c>
      <c r="B13" s="165" t="s">
        <v>204</v>
      </c>
      <c r="C13" s="164" t="s">
        <v>259</v>
      </c>
      <c r="D13" s="163">
        <v>37766</v>
      </c>
      <c r="E13" s="163" t="s">
        <v>145</v>
      </c>
      <c r="F13" s="183">
        <v>53.53</v>
      </c>
      <c r="G13" s="161" t="str">
        <f t="shared" si="0"/>
        <v>II JA</v>
      </c>
      <c r="H13" s="160" t="s">
        <v>146</v>
      </c>
    </row>
    <row r="14" spans="1:8" ht="19.5" customHeight="1">
      <c r="A14" s="166"/>
      <c r="B14" s="165" t="s">
        <v>41</v>
      </c>
      <c r="C14" s="164" t="s">
        <v>348</v>
      </c>
      <c r="D14" s="163" t="s">
        <v>347</v>
      </c>
      <c r="E14" s="163" t="s">
        <v>31</v>
      </c>
      <c r="F14" s="183" t="s">
        <v>6</v>
      </c>
      <c r="G14" s="161"/>
      <c r="H14" s="160" t="s">
        <v>346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5.7109375" style="0" customWidth="1"/>
    <col min="3" max="3" width="11.140625" style="0" customWidth="1"/>
    <col min="4" max="4" width="10.140625" style="0" customWidth="1"/>
    <col min="5" max="5" width="10.421875" style="0" customWidth="1"/>
    <col min="7" max="7" width="8.421875" style="0" customWidth="1"/>
    <col min="8" max="8" width="17.421875" style="0" bestFit="1" customWidth="1"/>
  </cols>
  <sheetData>
    <row r="1" spans="1:8" ht="18">
      <c r="A1" s="1" t="s">
        <v>7</v>
      </c>
      <c r="B1" s="2"/>
      <c r="C1" s="2"/>
      <c r="D1" s="3"/>
      <c r="E1" s="4"/>
      <c r="F1" s="3"/>
      <c r="G1" s="3"/>
      <c r="H1" s="3"/>
    </row>
    <row r="2" spans="1:8" ht="15">
      <c r="A2" s="240">
        <v>43470</v>
      </c>
      <c r="B2" s="240"/>
      <c r="C2" s="2"/>
      <c r="D2" s="3"/>
      <c r="F2" s="5" t="s">
        <v>0</v>
      </c>
      <c r="G2" s="3"/>
      <c r="H2" s="3"/>
    </row>
    <row r="3" spans="1:8" ht="14.25">
      <c r="A3" s="176"/>
      <c r="B3" s="176"/>
      <c r="C3" s="176"/>
      <c r="D3" s="176"/>
      <c r="E3" s="176"/>
      <c r="F3" s="176"/>
      <c r="G3" s="176"/>
      <c r="H3" s="176"/>
    </row>
    <row r="4" spans="1:8" ht="18">
      <c r="A4" s="2"/>
      <c r="B4" s="168" t="s">
        <v>373</v>
      </c>
      <c r="C4" s="3"/>
      <c r="D4" s="3"/>
      <c r="E4" s="6">
        <v>1</v>
      </c>
      <c r="F4" s="7" t="s">
        <v>232</v>
      </c>
      <c r="G4" s="3"/>
      <c r="H4" s="3"/>
    </row>
    <row r="5" spans="1:8" ht="14.25">
      <c r="A5" s="8"/>
      <c r="B5" s="175"/>
      <c r="C5" s="8"/>
      <c r="D5" s="8"/>
      <c r="E5" s="8"/>
      <c r="F5" s="8"/>
      <c r="G5" s="8"/>
      <c r="H5" s="9"/>
    </row>
    <row r="6" spans="1:8" ht="14.25">
      <c r="A6" s="170" t="s">
        <v>272</v>
      </c>
      <c r="B6" s="174" t="s">
        <v>1</v>
      </c>
      <c r="C6" s="173" t="s">
        <v>2</v>
      </c>
      <c r="D6" s="170" t="s">
        <v>271</v>
      </c>
      <c r="E6" s="170" t="s">
        <v>3</v>
      </c>
      <c r="F6" s="172" t="s">
        <v>270</v>
      </c>
      <c r="G6" s="171" t="s">
        <v>4</v>
      </c>
      <c r="H6" s="170" t="s">
        <v>5</v>
      </c>
    </row>
    <row r="7" spans="1:8" ht="14.25">
      <c r="A7" s="166" t="s">
        <v>231</v>
      </c>
      <c r="B7" s="165"/>
      <c r="C7" s="164"/>
      <c r="D7" s="163"/>
      <c r="E7" s="163"/>
      <c r="F7" s="162"/>
      <c r="G7" s="161">
        <f>IF(ISBLANK(F7),"",IF(F7&lt;=34.74,"KSM",IF(F7&lt;=36.24,"I A",IF(F7&lt;=38.24,"II A",IF(F7&lt;=40.84,"III A",IF(F7&lt;=44.64,"I JA",IF(F7&lt;=48.14,"II JA",IF(F7&lt;=50.14,"III JA"))))))))</f>
      </c>
      <c r="H7" s="160"/>
    </row>
    <row r="8" spans="1:8" ht="14.25">
      <c r="A8" s="166" t="s">
        <v>227</v>
      </c>
      <c r="B8" s="165" t="s">
        <v>372</v>
      </c>
      <c r="C8" s="164" t="s">
        <v>371</v>
      </c>
      <c r="D8" s="163" t="s">
        <v>370</v>
      </c>
      <c r="E8" s="163" t="s">
        <v>217</v>
      </c>
      <c r="F8" s="183">
        <v>40.33</v>
      </c>
      <c r="G8" s="161" t="str">
        <f>IF(ISBLANK(F8),"",IF(F8&lt;=34.74,"KSM",IF(F8&lt;=36.24,"I A",IF(F8&lt;=38.24,"II A",IF(F8&lt;=40.84,"III A",IF(F8&lt;=44.64,"I JA",IF(F8&lt;=48.14,"II JA",IF(F8&lt;=50.14,"III JA"))))))))</f>
        <v>III A</v>
      </c>
      <c r="H8" s="160" t="s">
        <v>257</v>
      </c>
    </row>
    <row r="9" spans="1:8" ht="14.25">
      <c r="A9" s="181" t="s">
        <v>226</v>
      </c>
      <c r="B9" s="165" t="s">
        <v>365</v>
      </c>
      <c r="C9" s="164" t="s">
        <v>364</v>
      </c>
      <c r="D9" s="223">
        <v>37790</v>
      </c>
      <c r="E9" s="223" t="s">
        <v>104</v>
      </c>
      <c r="F9" s="224">
        <v>44.08</v>
      </c>
      <c r="G9" s="225" t="str">
        <f>IF(ISBLANK(F9),"",IF(F9&lt;=34.74,"KSM",IF(F9&lt;=36.24,"I A",IF(F9&lt;=38.24,"II A",IF(F9&lt;=40.84,"III A",IF(F9&lt;=44.64,"I JA",IF(F9&lt;=48.14,"II JA",IF(F9&lt;=50.14,"III JA"))))))))</f>
        <v>I JA</v>
      </c>
      <c r="H9" s="226" t="s">
        <v>111</v>
      </c>
    </row>
    <row r="10" spans="1:8" s="229" customFormat="1" ht="14.25">
      <c r="A10" s="181" t="s">
        <v>221</v>
      </c>
      <c r="B10" s="230" t="s">
        <v>359</v>
      </c>
      <c r="C10" s="231" t="s">
        <v>358</v>
      </c>
      <c r="D10" s="163" t="s">
        <v>72</v>
      </c>
      <c r="E10" s="163" t="s">
        <v>57</v>
      </c>
      <c r="F10" s="183" t="s">
        <v>417</v>
      </c>
      <c r="G10" s="161"/>
      <c r="H10" s="160" t="s">
        <v>69</v>
      </c>
    </row>
    <row r="11" spans="1:8" ht="14.25">
      <c r="A11" s="217"/>
      <c r="B11" s="218"/>
      <c r="C11" s="219"/>
      <c r="D11" s="220"/>
      <c r="E11" s="220"/>
      <c r="F11" s="228"/>
      <c r="G11" s="221"/>
      <c r="H11" s="222"/>
    </row>
    <row r="12" spans="1:8" ht="14.25">
      <c r="A12" s="217"/>
      <c r="B12" s="218"/>
      <c r="C12" s="219"/>
      <c r="D12" s="220"/>
      <c r="E12" s="6" t="s">
        <v>227</v>
      </c>
      <c r="F12" s="7" t="s">
        <v>232</v>
      </c>
      <c r="G12" s="221"/>
      <c r="H12" s="222"/>
    </row>
    <row r="13" spans="1:8" ht="14.25">
      <c r="A13" s="166" t="s">
        <v>231</v>
      </c>
      <c r="B13" s="165"/>
      <c r="C13" s="164"/>
      <c r="D13" s="163"/>
      <c r="E13" s="163"/>
      <c r="F13" s="162"/>
      <c r="G13" s="161">
        <f>IF(ISBLANK(F13),"",IF(F13&lt;=34.74,"KSM",IF(F13&lt;=36.24,"I A",IF(F13&lt;=38.24,"II A",IF(F13&lt;=40.84,"III A",IF(F13&lt;=44.64,"I JA",IF(F13&lt;=48.14,"II JA",IF(F13&lt;=50.14,"III JA"))))))))</f>
      </c>
      <c r="H13" s="160"/>
    </row>
    <row r="14" spans="1:8" ht="14.25">
      <c r="A14" s="166" t="s">
        <v>227</v>
      </c>
      <c r="B14" s="165" t="s">
        <v>367</v>
      </c>
      <c r="C14" s="164" t="s">
        <v>366</v>
      </c>
      <c r="D14" s="163">
        <v>37834</v>
      </c>
      <c r="E14" s="163" t="s">
        <v>104</v>
      </c>
      <c r="F14" s="162">
        <v>43.79</v>
      </c>
      <c r="G14" s="161" t="str">
        <f>IF(ISBLANK(F14),"",IF(F14&lt;=34.74,"KSM",IF(F14&lt;=36.24,"I A",IF(F14&lt;=38.24,"II A",IF(F14&lt;=40.84,"III A",IF(F14&lt;=44.64,"I JA",IF(F14&lt;=48.14,"II JA",IF(F14&lt;=50.14,"III JA"))))))))</f>
        <v>I JA</v>
      </c>
      <c r="H14" s="160" t="s">
        <v>324</v>
      </c>
    </row>
    <row r="15" spans="1:8" ht="14.25">
      <c r="A15" s="166" t="s">
        <v>226</v>
      </c>
      <c r="B15" s="165" t="s">
        <v>369</v>
      </c>
      <c r="C15" s="164" t="s">
        <v>368</v>
      </c>
      <c r="D15" s="163">
        <v>37964</v>
      </c>
      <c r="E15" s="163" t="s">
        <v>104</v>
      </c>
      <c r="F15" s="162">
        <v>41.34</v>
      </c>
      <c r="G15" s="161" t="str">
        <f>IF(ISBLANK(F15),"",IF(F15&lt;=34.74,"KSM",IF(F15&lt;=36.24,"I A",IF(F15&lt;=38.24,"II A",IF(F15&lt;=40.84,"III A",IF(F15&lt;=44.64,"I JA",IF(F15&lt;=48.14,"II JA",IF(F15&lt;=50.14,"III JA"))))))))</f>
        <v>I JA</v>
      </c>
      <c r="H15" s="160" t="s">
        <v>352</v>
      </c>
    </row>
    <row r="16" spans="1:8" ht="14.25">
      <c r="A16" s="166" t="s">
        <v>221</v>
      </c>
      <c r="B16" s="165" t="s">
        <v>284</v>
      </c>
      <c r="C16" s="164" t="s">
        <v>283</v>
      </c>
      <c r="D16" s="163">
        <v>37803</v>
      </c>
      <c r="E16" s="163" t="s">
        <v>104</v>
      </c>
      <c r="F16" s="162">
        <v>41.8</v>
      </c>
      <c r="G16" s="161" t="str">
        <f>IF(ISBLANK(F16),"",IF(F16&lt;=34.74,"KSM",IF(F16&lt;=36.24,"I A",IF(F16&lt;=38.24,"II A",IF(F16&lt;=40.84,"III A",IF(F16&lt;=44.64,"I JA",IF(F16&lt;=48.14,"II JA",IF(F16&lt;=50.14,"III JA"))))))))</f>
        <v>I JA</v>
      </c>
      <c r="H16" s="160" t="s">
        <v>129</v>
      </c>
    </row>
    <row r="17" spans="1:8" ht="14.25">
      <c r="A17" s="217"/>
      <c r="B17" s="218"/>
      <c r="C17" s="219"/>
      <c r="D17" s="220"/>
      <c r="E17" s="220"/>
      <c r="F17" s="228"/>
      <c r="G17" s="221"/>
      <c r="H17" s="222"/>
    </row>
    <row r="18" spans="1:8" ht="14.25">
      <c r="A18" s="217"/>
      <c r="B18" s="218"/>
      <c r="C18" s="219"/>
      <c r="D18" s="220"/>
      <c r="E18" s="6" t="s">
        <v>226</v>
      </c>
      <c r="F18" s="7" t="s">
        <v>232</v>
      </c>
      <c r="G18" s="221"/>
      <c r="H18" s="222"/>
    </row>
    <row r="19" spans="1:8" ht="14.25">
      <c r="A19" s="166" t="s">
        <v>231</v>
      </c>
      <c r="B19" s="165"/>
      <c r="C19" s="164"/>
      <c r="D19" s="163"/>
      <c r="E19" s="163"/>
      <c r="F19" s="162"/>
      <c r="G19" s="161"/>
      <c r="H19" s="160"/>
    </row>
    <row r="20" spans="1:8" ht="14.25">
      <c r="A20" s="166" t="s">
        <v>227</v>
      </c>
      <c r="B20" s="165" t="s">
        <v>47</v>
      </c>
      <c r="C20" s="164" t="s">
        <v>360</v>
      </c>
      <c r="D20" s="163">
        <v>37913</v>
      </c>
      <c r="E20" s="163" t="s">
        <v>297</v>
      </c>
      <c r="F20" s="162">
        <v>45.88</v>
      </c>
      <c r="G20" s="161" t="str">
        <f>IF(ISBLANK(F20),"",IF(F20&lt;=34.74,"KSM",IF(F20&lt;=36.24,"I A",IF(F20&lt;=38.24,"II A",IF(F20&lt;=40.84,"III A",IF(F20&lt;=44.64,"I JA",IF(F20&lt;=48.14,"II JA",IF(F20&lt;=50.14,"III JA"))))))))</f>
        <v>II JA</v>
      </c>
      <c r="H20" s="160" t="s">
        <v>296</v>
      </c>
    </row>
    <row r="21" spans="1:8" ht="14.25">
      <c r="A21" s="166">
        <v>3</v>
      </c>
      <c r="B21" s="165" t="s">
        <v>363</v>
      </c>
      <c r="C21" s="164" t="s">
        <v>362</v>
      </c>
      <c r="D21" s="163">
        <v>37625</v>
      </c>
      <c r="E21" s="163" t="s">
        <v>297</v>
      </c>
      <c r="F21" s="162">
        <v>45.86</v>
      </c>
      <c r="G21" s="161" t="str">
        <f>IF(ISBLANK(F21),"",IF(F21&lt;=34.74,"KSM",IF(F21&lt;=36.24,"I A",IF(F21&lt;=38.24,"II A",IF(F21&lt;=40.84,"III A",IF(F21&lt;=44.64,"I JA",IF(F21&lt;=48.14,"II JA",IF(F21&lt;=50.14,"III JA"))))))))</f>
        <v>II JA</v>
      </c>
      <c r="H21" s="160" t="s">
        <v>296</v>
      </c>
    </row>
    <row r="22" spans="1:8" ht="14.25">
      <c r="A22" s="166" t="s">
        <v>221</v>
      </c>
      <c r="B22" s="165"/>
      <c r="C22" s="164"/>
      <c r="D22" s="163"/>
      <c r="E22" s="163"/>
      <c r="F22" s="183"/>
      <c r="G22" s="161"/>
      <c r="H22" s="160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14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.7109375" style="0" customWidth="1"/>
    <col min="3" max="3" width="13.421875" style="0" customWidth="1"/>
    <col min="4" max="4" width="11.28125" style="0" customWidth="1"/>
    <col min="5" max="5" width="11.8515625" style="0" customWidth="1"/>
    <col min="7" max="7" width="8.421875" style="0" customWidth="1"/>
    <col min="8" max="8" width="17.421875" style="0" bestFit="1" customWidth="1"/>
  </cols>
  <sheetData>
    <row r="1" spans="1:8" ht="18">
      <c r="A1" s="1" t="s">
        <v>7</v>
      </c>
      <c r="B1" s="2"/>
      <c r="C1" s="2"/>
      <c r="D1" s="3"/>
      <c r="E1" s="4"/>
      <c r="F1" s="3"/>
      <c r="G1" s="3"/>
      <c r="H1" s="3"/>
    </row>
    <row r="2" spans="1:8" ht="15">
      <c r="A2" s="240">
        <v>43470</v>
      </c>
      <c r="B2" s="240"/>
      <c r="C2" s="2"/>
      <c r="D2" s="3"/>
      <c r="F2" s="5" t="s">
        <v>0</v>
      </c>
      <c r="G2" s="3"/>
      <c r="H2" s="3"/>
    </row>
    <row r="3" spans="1:8" ht="14.25">
      <c r="A3" s="176"/>
      <c r="B3" s="176"/>
      <c r="C3" s="176"/>
      <c r="D3" s="176"/>
      <c r="E3" s="176"/>
      <c r="F3" s="176"/>
      <c r="G3" s="176"/>
      <c r="H3" s="176"/>
    </row>
    <row r="4" spans="1:8" ht="18">
      <c r="A4" s="2"/>
      <c r="B4" s="168" t="s">
        <v>373</v>
      </c>
      <c r="C4" s="3"/>
      <c r="D4" s="3"/>
      <c r="E4" s="6"/>
      <c r="F4" s="7"/>
      <c r="G4" s="3"/>
      <c r="H4" s="3"/>
    </row>
    <row r="5" spans="1:8" ht="15" thickBot="1">
      <c r="A5" s="8"/>
      <c r="B5" s="175"/>
      <c r="C5" s="8"/>
      <c r="D5" s="8"/>
      <c r="E5" s="8"/>
      <c r="F5" s="8"/>
      <c r="G5" s="8"/>
      <c r="H5" s="9"/>
    </row>
    <row r="6" spans="1:8" ht="18" customHeight="1" thickBot="1">
      <c r="A6" s="199" t="s">
        <v>166</v>
      </c>
      <c r="B6" s="200" t="s">
        <v>1</v>
      </c>
      <c r="C6" s="201" t="s">
        <v>2</v>
      </c>
      <c r="D6" s="202" t="s">
        <v>271</v>
      </c>
      <c r="E6" s="202" t="s">
        <v>3</v>
      </c>
      <c r="F6" s="203" t="s">
        <v>270</v>
      </c>
      <c r="G6" s="204" t="s">
        <v>4</v>
      </c>
      <c r="H6" s="205" t="s">
        <v>5</v>
      </c>
    </row>
    <row r="7" spans="1:8" ht="19.5" customHeight="1">
      <c r="A7" s="227" t="s">
        <v>231</v>
      </c>
      <c r="B7" s="192" t="s">
        <v>372</v>
      </c>
      <c r="C7" s="193" t="s">
        <v>371</v>
      </c>
      <c r="D7" s="194" t="s">
        <v>370</v>
      </c>
      <c r="E7" s="194" t="s">
        <v>217</v>
      </c>
      <c r="F7" s="196">
        <v>40.33</v>
      </c>
      <c r="G7" s="197" t="str">
        <f aca="true" t="shared" si="0" ref="G7:G13">IF(ISBLANK(F7),"",IF(F7&lt;=34.74,"KSM",IF(F7&lt;=36.24,"I A",IF(F7&lt;=38.24,"II A",IF(F7&lt;=40.84,"III A",IF(F7&lt;=44.64,"I JA",IF(F7&lt;=48.14,"II JA",IF(F7&lt;=50.14,"III JA"))))))))</f>
        <v>III A</v>
      </c>
      <c r="H7" s="198" t="s">
        <v>257</v>
      </c>
    </row>
    <row r="8" spans="1:8" ht="19.5" customHeight="1">
      <c r="A8" s="166" t="s">
        <v>227</v>
      </c>
      <c r="B8" s="165" t="s">
        <v>369</v>
      </c>
      <c r="C8" s="164" t="s">
        <v>368</v>
      </c>
      <c r="D8" s="163">
        <v>37964</v>
      </c>
      <c r="E8" s="163" t="s">
        <v>104</v>
      </c>
      <c r="F8" s="183">
        <v>41.34</v>
      </c>
      <c r="G8" s="161" t="str">
        <f t="shared" si="0"/>
        <v>I JA</v>
      </c>
      <c r="H8" s="160" t="s">
        <v>352</v>
      </c>
    </row>
    <row r="9" spans="1:8" ht="19.5" customHeight="1">
      <c r="A9" s="166" t="s">
        <v>226</v>
      </c>
      <c r="B9" s="165" t="s">
        <v>284</v>
      </c>
      <c r="C9" s="164" t="s">
        <v>283</v>
      </c>
      <c r="D9" s="163">
        <v>37803</v>
      </c>
      <c r="E9" s="163" t="s">
        <v>104</v>
      </c>
      <c r="F9" s="183">
        <v>41.8</v>
      </c>
      <c r="G9" s="161" t="str">
        <f t="shared" si="0"/>
        <v>I JA</v>
      </c>
      <c r="H9" s="160" t="s">
        <v>129</v>
      </c>
    </row>
    <row r="10" spans="1:8" ht="19.5" customHeight="1">
      <c r="A10" s="166" t="s">
        <v>221</v>
      </c>
      <c r="B10" s="165" t="s">
        <v>367</v>
      </c>
      <c r="C10" s="164" t="s">
        <v>366</v>
      </c>
      <c r="D10" s="163">
        <v>37834</v>
      </c>
      <c r="E10" s="163" t="s">
        <v>104</v>
      </c>
      <c r="F10" s="183">
        <v>43.79</v>
      </c>
      <c r="G10" s="161" t="str">
        <f t="shared" si="0"/>
        <v>I JA</v>
      </c>
      <c r="H10" s="160" t="s">
        <v>324</v>
      </c>
    </row>
    <row r="11" spans="1:8" ht="19.5" customHeight="1">
      <c r="A11" s="166" t="s">
        <v>215</v>
      </c>
      <c r="B11" s="165" t="s">
        <v>365</v>
      </c>
      <c r="C11" s="164" t="s">
        <v>364</v>
      </c>
      <c r="D11" s="163">
        <v>37790</v>
      </c>
      <c r="E11" s="163" t="s">
        <v>104</v>
      </c>
      <c r="F11" s="183">
        <v>44.08</v>
      </c>
      <c r="G11" s="161" t="str">
        <f t="shared" si="0"/>
        <v>I JA</v>
      </c>
      <c r="H11" s="160" t="s">
        <v>111</v>
      </c>
    </row>
    <row r="12" spans="1:8" ht="19.5" customHeight="1">
      <c r="A12" s="166" t="s">
        <v>211</v>
      </c>
      <c r="B12" s="165" t="s">
        <v>363</v>
      </c>
      <c r="C12" s="164" t="s">
        <v>362</v>
      </c>
      <c r="D12" s="163">
        <v>37625</v>
      </c>
      <c r="E12" s="163" t="s">
        <v>297</v>
      </c>
      <c r="F12" s="183">
        <v>45.86</v>
      </c>
      <c r="G12" s="161" t="str">
        <f t="shared" si="0"/>
        <v>II JA</v>
      </c>
      <c r="H12" s="160" t="s">
        <v>296</v>
      </c>
    </row>
    <row r="13" spans="1:8" ht="19.5" customHeight="1">
      <c r="A13" s="166" t="s">
        <v>361</v>
      </c>
      <c r="B13" s="165" t="s">
        <v>47</v>
      </c>
      <c r="C13" s="164" t="s">
        <v>360</v>
      </c>
      <c r="D13" s="163">
        <v>37913</v>
      </c>
      <c r="E13" s="163" t="s">
        <v>297</v>
      </c>
      <c r="F13" s="183">
        <v>45.88</v>
      </c>
      <c r="G13" s="161" t="str">
        <f t="shared" si="0"/>
        <v>II JA</v>
      </c>
      <c r="H13" s="160" t="s">
        <v>296</v>
      </c>
    </row>
    <row r="14" spans="1:8" ht="19.5" customHeight="1">
      <c r="A14" s="166"/>
      <c r="B14" s="165" t="s">
        <v>359</v>
      </c>
      <c r="C14" s="164" t="s">
        <v>358</v>
      </c>
      <c r="D14" s="163" t="s">
        <v>72</v>
      </c>
      <c r="E14" s="163" t="s">
        <v>57</v>
      </c>
      <c r="F14" s="183" t="s">
        <v>417</v>
      </c>
      <c r="G14" s="161"/>
      <c r="H14" s="160" t="s">
        <v>69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5.7109375" style="0" customWidth="1"/>
    <col min="2" max="2" width="11.00390625" style="0" customWidth="1"/>
    <col min="3" max="3" width="13.421875" style="0" customWidth="1"/>
    <col min="4" max="5" width="10.28125" style="0" customWidth="1"/>
    <col min="7" max="7" width="8.421875" style="0" customWidth="1"/>
    <col min="8" max="8" width="17.421875" style="0" bestFit="1" customWidth="1"/>
  </cols>
  <sheetData>
    <row r="1" spans="1:8" ht="18">
      <c r="A1" s="1" t="s">
        <v>7</v>
      </c>
      <c r="B1" s="2"/>
      <c r="C1" s="2"/>
      <c r="D1" s="3"/>
      <c r="E1" s="4"/>
      <c r="F1" s="3"/>
      <c r="G1" s="3"/>
      <c r="H1" s="3"/>
    </row>
    <row r="2" spans="1:8" ht="15">
      <c r="A2" s="240">
        <v>43470</v>
      </c>
      <c r="B2" s="240"/>
      <c r="C2" s="2"/>
      <c r="D2" s="3"/>
      <c r="F2" s="5" t="s">
        <v>0</v>
      </c>
      <c r="G2" s="3"/>
      <c r="H2" s="3"/>
    </row>
    <row r="3" spans="1:8" ht="14.25">
      <c r="A3" s="176"/>
      <c r="B3" s="176"/>
      <c r="C3" s="176"/>
      <c r="D3" s="176"/>
      <c r="E3" s="176"/>
      <c r="F3" s="176"/>
      <c r="G3" s="176"/>
      <c r="H3" s="176"/>
    </row>
    <row r="4" spans="1:8" ht="18">
      <c r="A4" s="2"/>
      <c r="B4" s="168" t="s">
        <v>382</v>
      </c>
      <c r="C4" s="3"/>
      <c r="D4" s="3"/>
      <c r="E4" s="6"/>
      <c r="F4" s="3"/>
      <c r="G4" s="3"/>
      <c r="H4" s="7"/>
    </row>
    <row r="5" spans="1:8" ht="15" thickBot="1">
      <c r="A5" s="8"/>
      <c r="B5" s="175"/>
      <c r="C5" s="8"/>
      <c r="D5" s="8"/>
      <c r="E5" s="8"/>
      <c r="F5" s="8"/>
      <c r="G5" s="8"/>
      <c r="H5" s="9"/>
    </row>
    <row r="6" spans="1:8" ht="15" thickBot="1">
      <c r="A6" s="199" t="s">
        <v>166</v>
      </c>
      <c r="B6" s="200" t="s">
        <v>1</v>
      </c>
      <c r="C6" s="201" t="s">
        <v>2</v>
      </c>
      <c r="D6" s="202" t="s">
        <v>271</v>
      </c>
      <c r="E6" s="202" t="s">
        <v>3</v>
      </c>
      <c r="F6" s="202" t="s">
        <v>270</v>
      </c>
      <c r="G6" s="239" t="s">
        <v>4</v>
      </c>
      <c r="H6" s="205" t="s">
        <v>5</v>
      </c>
    </row>
    <row r="7" spans="1:8" ht="19.5" customHeight="1">
      <c r="A7" s="13">
        <v>1</v>
      </c>
      <c r="B7" s="233" t="s">
        <v>381</v>
      </c>
      <c r="C7" s="234" t="s">
        <v>235</v>
      </c>
      <c r="D7" s="235" t="s">
        <v>380</v>
      </c>
      <c r="E7" s="236" t="s">
        <v>57</v>
      </c>
      <c r="F7" s="237">
        <v>0.0024800925925925928</v>
      </c>
      <c r="G7" s="197" t="str">
        <f>IF(ISBLANK(F7),"",IF(F7&lt;=0.00202546296296296,"KSM",IF(F7&lt;=0.00216435185185185,"I A",IF(F7&lt;=0.00233796296296296,"II A",IF(F7&lt;=0.00256944444444444,"III A",IF(F7&lt;=0.00280092592592593,"I JA",IF(F7&lt;=0.00303240740740741,"II JA",IF(F7&lt;=0.00320601851851852,"III JA"))))))))</f>
        <v>III A</v>
      </c>
      <c r="H7" s="238" t="s">
        <v>59</v>
      </c>
    </row>
    <row r="8" spans="1:8" ht="19.5" customHeight="1">
      <c r="A8" s="13">
        <v>2</v>
      </c>
      <c r="B8" s="189" t="s">
        <v>379</v>
      </c>
      <c r="C8" s="188" t="s">
        <v>378</v>
      </c>
      <c r="D8" s="11" t="s">
        <v>377</v>
      </c>
      <c r="E8" s="12" t="s">
        <v>263</v>
      </c>
      <c r="F8" s="187">
        <v>0.0026314814814814816</v>
      </c>
      <c r="G8" s="161" t="str">
        <f>IF(ISBLANK(F8),"",IF(F8&lt;=0.00202546296296296,"KSM",IF(F8&lt;=0.00216435185185185,"I A",IF(F8&lt;=0.00233796296296296,"II A",IF(F8&lt;=0.00256944444444444,"III A",IF(F8&lt;=0.00280092592592593,"I JA",IF(F8&lt;=0.00303240740740741,"II JA",IF(F8&lt;=0.00320601851851852,"III JA"))))))))</f>
        <v>I JA</v>
      </c>
      <c r="H8" s="186" t="s">
        <v>376</v>
      </c>
    </row>
    <row r="9" spans="1:8" ht="19.5" customHeight="1">
      <c r="A9" s="190">
        <v>3</v>
      </c>
      <c r="B9" s="189" t="s">
        <v>243</v>
      </c>
      <c r="C9" s="188" t="s">
        <v>219</v>
      </c>
      <c r="D9" s="11">
        <v>37931</v>
      </c>
      <c r="E9" s="12" t="s">
        <v>223</v>
      </c>
      <c r="F9" s="187">
        <v>0.0030071759259259257</v>
      </c>
      <c r="G9" s="161" t="str">
        <f>IF(ISBLANK(F9),"",IF(F9&lt;=0.00202546296296296,"KSM",IF(F9&lt;=0.00216435185185185,"I A",IF(F9&lt;=0.00233796296296296,"II A",IF(F9&lt;=0.00256944444444444,"III A",IF(F9&lt;=0.00280092592592593,"I JA",IF(F9&lt;=0.00303240740740741,"II JA",IF(F9&lt;=0.00320601851851852,"III JA"))))))))</f>
        <v>II JA</v>
      </c>
      <c r="H9" s="186" t="s">
        <v>222</v>
      </c>
    </row>
    <row r="10" spans="1:8" ht="19.5" customHeight="1">
      <c r="A10" s="13">
        <v>4</v>
      </c>
      <c r="B10" s="189" t="s">
        <v>225</v>
      </c>
      <c r="C10" s="188" t="s">
        <v>375</v>
      </c>
      <c r="D10" s="11">
        <v>37296</v>
      </c>
      <c r="E10" s="12" t="s">
        <v>263</v>
      </c>
      <c r="F10" s="187" t="s">
        <v>374</v>
      </c>
      <c r="G10" s="161" t="s">
        <v>413</v>
      </c>
      <c r="H10" s="186" t="s">
        <v>165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viltis</dc:creator>
  <cp:keywords/>
  <dc:description/>
  <cp:lastModifiedBy>Step</cp:lastModifiedBy>
  <cp:lastPrinted>2019-01-05T13:32:01Z</cp:lastPrinted>
  <dcterms:created xsi:type="dcterms:W3CDTF">2019-01-04T06:30:10Z</dcterms:created>
  <dcterms:modified xsi:type="dcterms:W3CDTF">2019-01-05T14:33:12Z</dcterms:modified>
  <cp:category/>
  <cp:version/>
  <cp:contentType/>
  <cp:contentStatus/>
</cp:coreProperties>
</file>