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962" firstSheet="6" activeTab="14"/>
  </bookViews>
  <sheets>
    <sheet name="60 M " sheetId="1" r:id="rId1"/>
    <sheet name="60 M  (suv)" sheetId="2" r:id="rId2"/>
    <sheet name="60 V" sheetId="3" r:id="rId3"/>
    <sheet name="60 V (suv)" sheetId="4" r:id="rId4"/>
    <sheet name="200 M" sheetId="5" r:id="rId5"/>
    <sheet name="200 M (suv)" sheetId="6" r:id="rId6"/>
    <sheet name="200 V " sheetId="7" r:id="rId7"/>
    <sheet name="200 V  (suv)" sheetId="8" r:id="rId8"/>
    <sheet name="1000 M (suv)" sheetId="9" r:id="rId9"/>
    <sheet name="1000 V (suv)" sheetId="10" r:id="rId10"/>
    <sheet name="60bb M (suv)" sheetId="11" r:id="rId11"/>
    <sheet name="60bb V" sheetId="12" r:id="rId12"/>
    <sheet name="60bb V (suv)" sheetId="13" r:id="rId13"/>
    <sheet name="Aukstis M" sheetId="14" r:id="rId14"/>
    <sheet name="Aukstis V" sheetId="15" r:id="rId15"/>
    <sheet name="Tolis M" sheetId="16" r:id="rId16"/>
    <sheet name="Tolis V" sheetId="17" r:id="rId17"/>
    <sheet name="Trišuolis M" sheetId="18" r:id="rId18"/>
    <sheet name="Trišuolis V " sheetId="19" r:id="rId19"/>
    <sheet name="Rutulys M " sheetId="20" r:id="rId20"/>
    <sheet name="Rutulys V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kal">'[2]kalendorius'!$A$3:$M$51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'[3]startlist'!$Q$30:$S$1002</definedName>
    <definedName name="prad">'[2]TITULdata'!$S$17:$T$24</definedName>
    <definedName name="prg">'[2]TITULdata'!$J$3:$L$13</definedName>
    <definedName name="progr">'[2]Progr'!$A$9:$BE$55</definedName>
    <definedName name="q" localSheetId="4">#REF!</definedName>
    <definedName name="q" localSheetId="5">#REF!</definedName>
    <definedName name="q" localSheetId="6">#REF!</definedName>
    <definedName name="q" localSheetId="7">#REF!</definedName>
    <definedName name="q" localSheetId="1">#REF!</definedName>
    <definedName name="q" localSheetId="3">#REF!</definedName>
    <definedName name="q" localSheetId="12">#REF!</definedName>
    <definedName name="q" localSheetId="17">#REF!</definedName>
    <definedName name="q">#REF!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m">'[1]60m bb M'!$U$9:$AK$14</definedName>
    <definedName name="rzfssm" localSheetId="9">#REF!</definedName>
    <definedName name="rzfssm" localSheetId="4">#REF!</definedName>
    <definedName name="rzfssm" localSheetId="5">#REF!</definedName>
    <definedName name="rzfssm" localSheetId="6">#REF!</definedName>
    <definedName name="rzfssm" localSheetId="7">#REF!</definedName>
    <definedName name="rzfssm" localSheetId="1">#REF!</definedName>
    <definedName name="rzfssm" localSheetId="3">#REF!</definedName>
    <definedName name="rzfssm" localSheetId="11">#REF!</definedName>
    <definedName name="rzfssm" localSheetId="12">#REF!</definedName>
    <definedName name="rzfssm" localSheetId="13">#REF!</definedName>
    <definedName name="rzfssm" localSheetId="14">#REF!</definedName>
    <definedName name="rzfssm" localSheetId="19">#REF!</definedName>
    <definedName name="rzfssm" localSheetId="20">#REF!</definedName>
    <definedName name="rzfssm" localSheetId="15">#REF!</definedName>
    <definedName name="rzfssm" localSheetId="16">#REF!</definedName>
    <definedName name="rzfssm" localSheetId="17">#REF!</definedName>
    <definedName name="rzfssm" localSheetId="18">#REF!</definedName>
    <definedName name="rzfssm">#REF!</definedName>
    <definedName name="rzfsv" localSheetId="9">#REF!</definedName>
    <definedName name="rzfsv" localSheetId="4">#REF!</definedName>
    <definedName name="rzfsv" localSheetId="5">#REF!</definedName>
    <definedName name="rzfsv" localSheetId="6">#REF!</definedName>
    <definedName name="rzfsv" localSheetId="7">#REF!</definedName>
    <definedName name="rzfsv" localSheetId="1">#REF!</definedName>
    <definedName name="rzfsv" localSheetId="3">#REF!</definedName>
    <definedName name="rzfsv" localSheetId="11">#REF!</definedName>
    <definedName name="rzfsv" localSheetId="12">#REF!</definedName>
    <definedName name="rzfsv" localSheetId="13">#REF!</definedName>
    <definedName name="rzfsv" localSheetId="14">#REF!</definedName>
    <definedName name="rzfsv" localSheetId="19">#REF!</definedName>
    <definedName name="rzfsv" localSheetId="20">#REF!</definedName>
    <definedName name="rzfsv" localSheetId="15">#REF!</definedName>
    <definedName name="rzfsv" localSheetId="16">#REF!</definedName>
    <definedName name="rzfsv" localSheetId="17">#REF!</definedName>
    <definedName name="rzfsv" localSheetId="18">#REF!</definedName>
    <definedName name="rzfsv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2" localSheetId="9">#REF!</definedName>
    <definedName name="rzim2" localSheetId="4">#REF!</definedName>
    <definedName name="rzim2" localSheetId="5">#REF!</definedName>
    <definedName name="rzim2" localSheetId="6">#REF!</definedName>
    <definedName name="rzim2" localSheetId="7">#REF!</definedName>
    <definedName name="rzim2" localSheetId="1">#REF!</definedName>
    <definedName name="rzim2" localSheetId="3">#REF!</definedName>
    <definedName name="rzim2" localSheetId="11">#REF!</definedName>
    <definedName name="rzim2" localSheetId="12">#REF!</definedName>
    <definedName name="rzim2" localSheetId="14">#REF!</definedName>
    <definedName name="rzim2" localSheetId="19">#REF!</definedName>
    <definedName name="rzim2" localSheetId="20">#REF!</definedName>
    <definedName name="rzim2" localSheetId="16">#REF!</definedName>
    <definedName name="rzim2" localSheetId="17">#REF!</definedName>
    <definedName name="rzim2" localSheetId="18">#REF!</definedName>
    <definedName name="rzim2">#REF!</definedName>
    <definedName name="rzrutm">'[1]Rut M'!$A$7:$M$34</definedName>
    <definedName name="rzrutv">'[1]Rut V'!$A$7:$M$34</definedName>
    <definedName name="rzrutvj">'[1]Rut V(6kg)'!$A$7:$M$34</definedName>
    <definedName name="rzsdfam" localSheetId="9">#REF!</definedName>
    <definedName name="rzsdfam" localSheetId="4">#REF!</definedName>
    <definedName name="rzsdfam" localSheetId="5">#REF!</definedName>
    <definedName name="rzsdfam" localSheetId="6">#REF!</definedName>
    <definedName name="rzsdfam" localSheetId="7">#REF!</definedName>
    <definedName name="rzsdfam" localSheetId="1">#REF!</definedName>
    <definedName name="rzsdfam" localSheetId="3">#REF!</definedName>
    <definedName name="rzsdfam" localSheetId="11">#REF!</definedName>
    <definedName name="rzsdfam" localSheetId="12">#REF!</definedName>
    <definedName name="rzsdfam" localSheetId="13">#REF!</definedName>
    <definedName name="rzsdfam" localSheetId="14">#REF!</definedName>
    <definedName name="rzsdfam" localSheetId="19">#REF!</definedName>
    <definedName name="rzsdfam" localSheetId="20">#REF!</definedName>
    <definedName name="rzsdfam" localSheetId="15">#REF!</definedName>
    <definedName name="rzsdfam" localSheetId="16">#REF!</definedName>
    <definedName name="rzsdfam" localSheetId="17">#REF!</definedName>
    <definedName name="rzsdfam" localSheetId="18">#REF!</definedName>
    <definedName name="rzsdfam">#REF!</definedName>
    <definedName name="rzsfam">'[1]60m bb M'!$B$9:$S$89</definedName>
    <definedName name="rzsfav" localSheetId="9">#REF!</definedName>
    <definedName name="rzsfav" localSheetId="4">#REF!</definedName>
    <definedName name="rzsfav" localSheetId="5">#REF!</definedName>
    <definedName name="rzsfav" localSheetId="6">#REF!</definedName>
    <definedName name="rzsfav" localSheetId="7">#REF!</definedName>
    <definedName name="rzsfav" localSheetId="1">#REF!</definedName>
    <definedName name="rzsfav" localSheetId="3">#REF!</definedName>
    <definedName name="rzsfav" localSheetId="11">#REF!</definedName>
    <definedName name="rzsfav" localSheetId="12">#REF!</definedName>
    <definedName name="rzsfav" localSheetId="13">#REF!</definedName>
    <definedName name="rzsfav" localSheetId="14">#REF!</definedName>
    <definedName name="rzsfav" localSheetId="19">#REF!</definedName>
    <definedName name="rzsfav" localSheetId="20">#REF!</definedName>
    <definedName name="rzsfav" localSheetId="15">#REF!</definedName>
    <definedName name="rzsfav" localSheetId="16">#REF!</definedName>
    <definedName name="rzsfav" localSheetId="17">#REF!</definedName>
    <definedName name="rzsfav" localSheetId="18">#REF!</definedName>
    <definedName name="rzsfav">#REF!</definedName>
    <definedName name="rzsm">'[1]60m M'!$B$8:$R$89</definedName>
    <definedName name="rzssfam" localSheetId="9">#REF!</definedName>
    <definedName name="rzssfam" localSheetId="4">#REF!</definedName>
    <definedName name="rzssfam" localSheetId="5">#REF!</definedName>
    <definedName name="rzssfam" localSheetId="6">#REF!</definedName>
    <definedName name="rzssfam" localSheetId="7">#REF!</definedName>
    <definedName name="rzssfam" localSheetId="1">#REF!</definedName>
    <definedName name="rzssfam" localSheetId="3">#REF!</definedName>
    <definedName name="rzssfam" localSheetId="11">#REF!</definedName>
    <definedName name="rzssfam" localSheetId="12">#REF!</definedName>
    <definedName name="rzssfam" localSheetId="13">#REF!</definedName>
    <definedName name="rzssfam" localSheetId="14">#REF!</definedName>
    <definedName name="rzssfam" localSheetId="19">#REF!</definedName>
    <definedName name="rzssfam" localSheetId="20">#REF!</definedName>
    <definedName name="rzssfam" localSheetId="15">#REF!</definedName>
    <definedName name="rzssfam" localSheetId="16">#REF!</definedName>
    <definedName name="rzssfam" localSheetId="17">#REF!</definedName>
    <definedName name="rzssfam" localSheetId="18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9">#REF!</definedName>
    <definedName name="rzswfam" localSheetId="4">#REF!</definedName>
    <definedName name="rzswfam" localSheetId="5">#REF!</definedName>
    <definedName name="rzswfam" localSheetId="6">#REF!</definedName>
    <definedName name="rzswfam" localSheetId="7">#REF!</definedName>
    <definedName name="rzswfam" localSheetId="1">#REF!</definedName>
    <definedName name="rzswfam" localSheetId="3">#REF!</definedName>
    <definedName name="rzswfam" localSheetId="11">#REF!</definedName>
    <definedName name="rzswfam" localSheetId="12">#REF!</definedName>
    <definedName name="rzswfam" localSheetId="13">#REF!</definedName>
    <definedName name="rzswfam" localSheetId="14">#REF!</definedName>
    <definedName name="rzswfam" localSheetId="19">#REF!</definedName>
    <definedName name="rzswfam" localSheetId="20">#REF!</definedName>
    <definedName name="rzswfam" localSheetId="15">#REF!</definedName>
    <definedName name="rzswfam" localSheetId="16">#REF!</definedName>
    <definedName name="rzswfam" localSheetId="17">#REF!</definedName>
    <definedName name="rzswfam" localSheetId="18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 localSheetId="9">#REF!</definedName>
    <definedName name="Sektoriu_Tolis_V_List" localSheetId="4">#REF!</definedName>
    <definedName name="Sektoriu_Tolis_V_List" localSheetId="5">#REF!</definedName>
    <definedName name="Sektoriu_Tolis_V_List" localSheetId="6">#REF!</definedName>
    <definedName name="Sektoriu_Tolis_V_List" localSheetId="7">#REF!</definedName>
    <definedName name="Sektoriu_Tolis_V_List" localSheetId="1">#REF!</definedName>
    <definedName name="Sektoriu_Tolis_V_List" localSheetId="3">#REF!</definedName>
    <definedName name="Sektoriu_Tolis_V_List" localSheetId="11">#REF!</definedName>
    <definedName name="Sektoriu_Tolis_V_List" localSheetId="12">#REF!</definedName>
    <definedName name="Sektoriu_Tolis_V_List" localSheetId="13">#REF!</definedName>
    <definedName name="Sektoriu_Tolis_V_List" localSheetId="14">#REF!</definedName>
    <definedName name="Sektoriu_Tolis_V_List" localSheetId="19">#REF!</definedName>
    <definedName name="Sektoriu_Tolis_V_List" localSheetId="20">#REF!</definedName>
    <definedName name="Sektoriu_Tolis_V_List" localSheetId="15">#REF!</definedName>
    <definedName name="Sektoriu_Tolis_V_List" localSheetId="16">#REF!</definedName>
    <definedName name="Sektoriu_Tolis_V_List" localSheetId="17">#REF!</definedName>
    <definedName name="Sektoriu_Tolis_V_List" localSheetId="18">#REF!</definedName>
    <definedName name="Sektoriu_Tolis_V_List">#REF!</definedName>
    <definedName name="stm">'[1]Programa'!$H$6:$I$98</definedName>
    <definedName name="stn">'[5]pr_vald'!$H$6:$J$89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9">#REF!</definedName>
    <definedName name="tskk" localSheetId="4">#REF!</definedName>
    <definedName name="tskk" localSheetId="5">#REF!</definedName>
    <definedName name="tskk" localSheetId="6">#REF!</definedName>
    <definedName name="tskk" localSheetId="7">#REF!</definedName>
    <definedName name="tskk" localSheetId="1">#REF!</definedName>
    <definedName name="tskk" localSheetId="3">#REF!</definedName>
    <definedName name="tskk" localSheetId="11">#REF!</definedName>
    <definedName name="tskk" localSheetId="12">#REF!</definedName>
    <definedName name="tskk" localSheetId="13">#REF!</definedName>
    <definedName name="tskk" localSheetId="14">#REF!</definedName>
    <definedName name="tskk" localSheetId="19">#REF!</definedName>
    <definedName name="tskk" localSheetId="20">#REF!</definedName>
    <definedName name="tskk" localSheetId="15">#REF!</definedName>
    <definedName name="tskk" localSheetId="16">#REF!</definedName>
    <definedName name="tskk" localSheetId="17">#REF!</definedName>
    <definedName name="tskk" localSheetId="18">#REF!</definedName>
    <definedName name="tskk">#REF!</definedName>
    <definedName name="uzb">'[3]startlist'!$E$1:$H$28</definedName>
    <definedName name="vaišis" localSheetId="9">#REF!</definedName>
    <definedName name="vaišis" localSheetId="4">#REF!</definedName>
    <definedName name="vaišis" localSheetId="5">#REF!</definedName>
    <definedName name="vaišis" localSheetId="6">#REF!</definedName>
    <definedName name="vaišis" localSheetId="7">#REF!</definedName>
    <definedName name="vaišis" localSheetId="1">#REF!</definedName>
    <definedName name="vaišis" localSheetId="3">#REF!</definedName>
    <definedName name="vaišis" localSheetId="11">#REF!</definedName>
    <definedName name="vaišis" localSheetId="12">#REF!</definedName>
    <definedName name="vaišis" localSheetId="13">#REF!</definedName>
    <definedName name="vaišis" localSheetId="14">#REF!</definedName>
    <definedName name="vaišis" localSheetId="19">#REF!</definedName>
    <definedName name="vaišis" localSheetId="20">#REF!</definedName>
    <definedName name="vaišis" localSheetId="15">#REF!</definedName>
    <definedName name="vaišis" localSheetId="16">#REF!</definedName>
    <definedName name="vaišis" localSheetId="17">#REF!</definedName>
    <definedName name="vaišis" localSheetId="18">#REF!</definedName>
    <definedName name="vaišis">#REF!</definedName>
    <definedName name="vt4tk">'[2]st4tk'!$I$10:$S$81</definedName>
    <definedName name="vtbt">'[2]st4tk'!$K$10:$S$81</definedName>
    <definedName name="vttb">'[2]st6tk'!$K$10:$R$81</definedName>
    <definedName name="zlist">'[6]List'!$E$2:$L$515</definedName>
  </definedNames>
  <calcPr fullCalcOnLoad="1"/>
</workbook>
</file>

<file path=xl/sharedStrings.xml><?xml version="1.0" encoding="utf-8"?>
<sst xmlns="http://schemas.openxmlformats.org/spreadsheetml/2006/main" count="1780" uniqueCount="448">
  <si>
    <t>Klaipėda, Lengvosios atletikos maniežas</t>
  </si>
  <si>
    <t>Vardas</t>
  </si>
  <si>
    <t>Pavardė</t>
  </si>
  <si>
    <t>Gim.data</t>
  </si>
  <si>
    <t>Komanda</t>
  </si>
  <si>
    <t>Kv.l.</t>
  </si>
  <si>
    <t>Treneris</t>
  </si>
  <si>
    <t>Adrija</t>
  </si>
  <si>
    <t>Eidėjutė</t>
  </si>
  <si>
    <t>Skuodas</t>
  </si>
  <si>
    <t>Ema</t>
  </si>
  <si>
    <t>Avamleh</t>
  </si>
  <si>
    <t>Klaipėda</t>
  </si>
  <si>
    <t>A.Šilauskas</t>
  </si>
  <si>
    <t>Šilutė</t>
  </si>
  <si>
    <t>L. Leikuvienė</t>
  </si>
  <si>
    <t>L.Milikauskatė</t>
  </si>
  <si>
    <t>Ugnė</t>
  </si>
  <si>
    <t>Šimkutė</t>
  </si>
  <si>
    <t>Telšiai</t>
  </si>
  <si>
    <t>Deimantė</t>
  </si>
  <si>
    <t>Emilija</t>
  </si>
  <si>
    <t>Gargždai</t>
  </si>
  <si>
    <t>A.Pleskys</t>
  </si>
  <si>
    <t>Palanga</t>
  </si>
  <si>
    <t>A.Bajoras</t>
  </si>
  <si>
    <t>Ieva</t>
  </si>
  <si>
    <t>Kadagytė</t>
  </si>
  <si>
    <t>J.Beržinskienė</t>
  </si>
  <si>
    <t>Rugilė</t>
  </si>
  <si>
    <t>Kolesinskytė</t>
  </si>
  <si>
    <t>Diana</t>
  </si>
  <si>
    <t>Viličkaitė</t>
  </si>
  <si>
    <t>2004-09-30</t>
  </si>
  <si>
    <t>Erika</t>
  </si>
  <si>
    <t>Plungė</t>
  </si>
  <si>
    <t>E.Jurgutis</t>
  </si>
  <si>
    <t>Raseiniai</t>
  </si>
  <si>
    <t>E.Petrokas</t>
  </si>
  <si>
    <t>Simona</t>
  </si>
  <si>
    <t>Šilalė</t>
  </si>
  <si>
    <t>b.k.</t>
  </si>
  <si>
    <t>Greta</t>
  </si>
  <si>
    <t>Urtė</t>
  </si>
  <si>
    <t>V.Baronienė</t>
  </si>
  <si>
    <t>Indrė</t>
  </si>
  <si>
    <t>Gadliauskaitė</t>
  </si>
  <si>
    <t>2004-02-23</t>
  </si>
  <si>
    <t>Agnė</t>
  </si>
  <si>
    <t>Bružaitė</t>
  </si>
  <si>
    <t>M.Rudys</t>
  </si>
  <si>
    <t>D.D.Senkai</t>
  </si>
  <si>
    <t>Rokas</t>
  </si>
  <si>
    <t>Petkus</t>
  </si>
  <si>
    <t>Mantas</t>
  </si>
  <si>
    <t>Jokūbas</t>
  </si>
  <si>
    <t>Taurinis</t>
  </si>
  <si>
    <t>Edvinas</t>
  </si>
  <si>
    <t>Arnas</t>
  </si>
  <si>
    <t>Žirovas</t>
  </si>
  <si>
    <t>A.Bajoras, R.Kazlauskas</t>
  </si>
  <si>
    <t xml:space="preserve">Rojus </t>
  </si>
  <si>
    <t>Lazdauskas</t>
  </si>
  <si>
    <t>Matas</t>
  </si>
  <si>
    <t>Lukas</t>
  </si>
  <si>
    <t>D.Grevienė</t>
  </si>
  <si>
    <t>Gabijus</t>
  </si>
  <si>
    <t>Zebinas</t>
  </si>
  <si>
    <t xml:space="preserve">Arnas </t>
  </si>
  <si>
    <t>Karolis</t>
  </si>
  <si>
    <t>Kleinas</t>
  </si>
  <si>
    <t>Dovydas</t>
  </si>
  <si>
    <t>Gustė</t>
  </si>
  <si>
    <t>Jonikaitė</t>
  </si>
  <si>
    <t>M.Reinikovas</t>
  </si>
  <si>
    <t>Kamilė</t>
  </si>
  <si>
    <t>Stankutė</t>
  </si>
  <si>
    <t>2004-11-04</t>
  </si>
  <si>
    <t xml:space="preserve">Tauragė </t>
  </si>
  <si>
    <t>Skaistė</t>
  </si>
  <si>
    <t>Einikytė</t>
  </si>
  <si>
    <t>Pociūtė</t>
  </si>
  <si>
    <t>2004-02-04</t>
  </si>
  <si>
    <t>Nojus</t>
  </si>
  <si>
    <t>A.Vilčinskienė, R.Adomaitienė</t>
  </si>
  <si>
    <t>Šemeklis</t>
  </si>
  <si>
    <t>Eimantas</t>
  </si>
  <si>
    <t>S. Oželis</t>
  </si>
  <si>
    <t>Kornelija</t>
  </si>
  <si>
    <t>Kulišauskaitė</t>
  </si>
  <si>
    <t>2004-01-23</t>
  </si>
  <si>
    <t>M.Krakys</t>
  </si>
  <si>
    <t>N.Krakiene</t>
  </si>
  <si>
    <t>Austėja</t>
  </si>
  <si>
    <t>R.Šilenskienė</t>
  </si>
  <si>
    <t>Gabrielė</t>
  </si>
  <si>
    <t>Sutkus</t>
  </si>
  <si>
    <t>2004-06-17</t>
  </si>
  <si>
    <t>Daniil</t>
  </si>
  <si>
    <t>Gabalis</t>
  </si>
  <si>
    <t>Laurynas</t>
  </si>
  <si>
    <t>Vilius</t>
  </si>
  <si>
    <t>Veseris</t>
  </si>
  <si>
    <t>Benas</t>
  </si>
  <si>
    <t>Mačiulskis</t>
  </si>
  <si>
    <t>Ugnius</t>
  </si>
  <si>
    <t>Gintė</t>
  </si>
  <si>
    <t>Masaitytė</t>
  </si>
  <si>
    <t>A. Šlepavičius</t>
  </si>
  <si>
    <t>Ernesta</t>
  </si>
  <si>
    <t>Šilinskytė</t>
  </si>
  <si>
    <t>2004-02-16</t>
  </si>
  <si>
    <t>Inga</t>
  </si>
  <si>
    <t>Nausėdaitė</t>
  </si>
  <si>
    <t>2004-06-20</t>
  </si>
  <si>
    <t>Kaltinėnai</t>
  </si>
  <si>
    <t>S.Čėsna</t>
  </si>
  <si>
    <t>R.Bendžius</t>
  </si>
  <si>
    <t>Deividas</t>
  </si>
  <si>
    <t>Jonas</t>
  </si>
  <si>
    <t>Edas</t>
  </si>
  <si>
    <t>Simutis</t>
  </si>
  <si>
    <t>Z.Rajunčius</t>
  </si>
  <si>
    <t>Kevinas</t>
  </si>
  <si>
    <t>Stropus</t>
  </si>
  <si>
    <t>Domantas</t>
  </si>
  <si>
    <t>Barkauskas</t>
  </si>
  <si>
    <t xml:space="preserve"> </t>
  </si>
  <si>
    <t>Šuolis į tolį jaunutėms</t>
  </si>
  <si>
    <t>Bandymai</t>
  </si>
  <si>
    <t>Gimimo data</t>
  </si>
  <si>
    <t>Eilė</t>
  </si>
  <si>
    <t>Rezultatas</t>
  </si>
  <si>
    <t>Aistė</t>
  </si>
  <si>
    <t>Mižutavičiūtė</t>
  </si>
  <si>
    <t>Martyna</t>
  </si>
  <si>
    <t>Jankauskytė</t>
  </si>
  <si>
    <t>Pavalkytė</t>
  </si>
  <si>
    <t>Šarūnė</t>
  </si>
  <si>
    <t>Valickaitė</t>
  </si>
  <si>
    <t>2004-06-21</t>
  </si>
  <si>
    <t>Rūta</t>
  </si>
  <si>
    <t>Fetingytė</t>
  </si>
  <si>
    <t>Rasa</t>
  </si>
  <si>
    <t>Eimantė</t>
  </si>
  <si>
    <t>Šuolis į tolį jaunučiams</t>
  </si>
  <si>
    <t>Norvaiša</t>
  </si>
  <si>
    <t>Julius</t>
  </si>
  <si>
    <t>Elvikis</t>
  </si>
  <si>
    <t>2004-03-20</t>
  </si>
  <si>
    <t>Benetis</t>
  </si>
  <si>
    <t>Trišuolis jaunučiams</t>
  </si>
  <si>
    <t>Rutulio stūmimas jaunutėms</t>
  </si>
  <si>
    <t>3 kg.</t>
  </si>
  <si>
    <t>Lasauskaitė</t>
  </si>
  <si>
    <t>Vilkyčiai</t>
  </si>
  <si>
    <t>Šulcaitė</t>
  </si>
  <si>
    <t>Šilutė,Vilkyčiai</t>
  </si>
  <si>
    <t>S.Oželis,B.Mulskis</t>
  </si>
  <si>
    <t>Narmontaitė</t>
  </si>
  <si>
    <t>K.Kozlovienė</t>
  </si>
  <si>
    <t>Brigita</t>
  </si>
  <si>
    <t>Rutulio stūmimas jaunučiams</t>
  </si>
  <si>
    <t>4 kg.</t>
  </si>
  <si>
    <t>Marijus</t>
  </si>
  <si>
    <t>Ubis</t>
  </si>
  <si>
    <t>Paplauskas</t>
  </si>
  <si>
    <t>Nedas</t>
  </si>
  <si>
    <t>Bagdonas</t>
  </si>
  <si>
    <t>2004-04-19</t>
  </si>
  <si>
    <t>Gustas</t>
  </si>
  <si>
    <t>Šuolis į aukštį jaunutėms</t>
  </si>
  <si>
    <t>Rezult.</t>
  </si>
  <si>
    <t>Kvl.l</t>
  </si>
  <si>
    <t>Liepa</t>
  </si>
  <si>
    <t>Mažeikaitė</t>
  </si>
  <si>
    <t>Anželika</t>
  </si>
  <si>
    <t>Nosova</t>
  </si>
  <si>
    <t>Šuolis į aukštį jaunučiams</t>
  </si>
  <si>
    <t>Kretinga</t>
  </si>
  <si>
    <t>V.Lapinskas</t>
  </si>
  <si>
    <t>Navickas</t>
  </si>
  <si>
    <t>Petrauskas</t>
  </si>
  <si>
    <t>Ašmonaitė</t>
  </si>
  <si>
    <t>Augustė</t>
  </si>
  <si>
    <t>Jomilė</t>
  </si>
  <si>
    <t>Baltrušaitytė</t>
  </si>
  <si>
    <t>E. Petrokas</t>
  </si>
  <si>
    <t>Tautvydas</t>
  </si>
  <si>
    <t>Tiškus</t>
  </si>
  <si>
    <t>2005-02-08</t>
  </si>
  <si>
    <t>Jocius</t>
  </si>
  <si>
    <t>2004-01-19</t>
  </si>
  <si>
    <t>A. Petrokas</t>
  </si>
  <si>
    <t>Ineta</t>
  </si>
  <si>
    <t>Čekauskaitė</t>
  </si>
  <si>
    <t>2004-04-29</t>
  </si>
  <si>
    <t>Karbauskaitė</t>
  </si>
  <si>
    <t>2004-03-15</t>
  </si>
  <si>
    <t>Evelina</t>
  </si>
  <si>
    <t>Petravičiūtė</t>
  </si>
  <si>
    <t>2005-11-19</t>
  </si>
  <si>
    <t>Bardauskaitė</t>
  </si>
  <si>
    <t>2005-07-29</t>
  </si>
  <si>
    <t>Ignas</t>
  </si>
  <si>
    <t>Stanevičius</t>
  </si>
  <si>
    <t>2005-11-20</t>
  </si>
  <si>
    <t>Naglis</t>
  </si>
  <si>
    <t>Kuturys</t>
  </si>
  <si>
    <t>2004-05-10</t>
  </si>
  <si>
    <t>Kušleika</t>
  </si>
  <si>
    <t>Antanas Donėla</t>
  </si>
  <si>
    <t>Živilė</t>
  </si>
  <si>
    <t>2005-01-29</t>
  </si>
  <si>
    <t>Šarūnas</t>
  </si>
  <si>
    <t>Mažrimas</t>
  </si>
  <si>
    <t>2005-08-05</t>
  </si>
  <si>
    <t>Aloyzas Jasmontas</t>
  </si>
  <si>
    <t>Deivydas</t>
  </si>
  <si>
    <t>Rima</t>
  </si>
  <si>
    <t>2005-03-25</t>
  </si>
  <si>
    <t>Struopus</t>
  </si>
  <si>
    <t>2005-01-24</t>
  </si>
  <si>
    <t>Arvydas</t>
  </si>
  <si>
    <t>Titugas</t>
  </si>
  <si>
    <t>2005-04-25</t>
  </si>
  <si>
    <t>Valentas</t>
  </si>
  <si>
    <t>Skurdauskis</t>
  </si>
  <si>
    <t>2005-09-16</t>
  </si>
  <si>
    <t>Tadas</t>
  </si>
  <si>
    <t>Pudžiuvelis</t>
  </si>
  <si>
    <t>2005-10-12</t>
  </si>
  <si>
    <t>Samanta</t>
  </si>
  <si>
    <t>L.Kaveckienė</t>
  </si>
  <si>
    <t>Rusnė</t>
  </si>
  <si>
    <t>Kotryna</t>
  </si>
  <si>
    <t>Petkutė</t>
  </si>
  <si>
    <t>Vykintas</t>
  </si>
  <si>
    <t>Mizgiris</t>
  </si>
  <si>
    <t>Titas</t>
  </si>
  <si>
    <t>Dirvonskas</t>
  </si>
  <si>
    <t>Staponkutė</t>
  </si>
  <si>
    <t>Dumbauskaitė</t>
  </si>
  <si>
    <t>Vičinskas</t>
  </si>
  <si>
    <t>Mockutė</t>
  </si>
  <si>
    <t>Rimgailė</t>
  </si>
  <si>
    <t>Matulytė</t>
  </si>
  <si>
    <t>Gabrielius</t>
  </si>
  <si>
    <t>Skersys</t>
  </si>
  <si>
    <t>Kasperavičiūtė</t>
  </si>
  <si>
    <t>Staponaitė</t>
  </si>
  <si>
    <t>A.Šilauskas, A.Vilčinskienė</t>
  </si>
  <si>
    <t>Raminta</t>
  </si>
  <si>
    <t>Viktorija</t>
  </si>
  <si>
    <t xml:space="preserve">Gulianova  </t>
  </si>
  <si>
    <t>Šeputis</t>
  </si>
  <si>
    <t>Neda</t>
  </si>
  <si>
    <t>Džiugas</t>
  </si>
  <si>
    <t>Medikis</t>
  </si>
  <si>
    <t>Šiušelis</t>
  </si>
  <si>
    <t>Morkūnaitė</t>
  </si>
  <si>
    <t>Faustas</t>
  </si>
  <si>
    <t>Malevičius</t>
  </si>
  <si>
    <t>Lapko</t>
  </si>
  <si>
    <t>Juneta</t>
  </si>
  <si>
    <t>Čiuprinskaitė</t>
  </si>
  <si>
    <t>Girmantė</t>
  </si>
  <si>
    <t>Šateikytė</t>
  </si>
  <si>
    <t>Marija</t>
  </si>
  <si>
    <t>Eriksonaitė</t>
  </si>
  <si>
    <t>Mineikytė</t>
  </si>
  <si>
    <t>Rimkutė</t>
  </si>
  <si>
    <t>Arminas</t>
  </si>
  <si>
    <t>Šikšnius</t>
  </si>
  <si>
    <t>Donėlevičus</t>
  </si>
  <si>
    <t>Danielius</t>
  </si>
  <si>
    <t>Biteris</t>
  </si>
  <si>
    <t>Galimulinas</t>
  </si>
  <si>
    <t>2005-01-10</t>
  </si>
  <si>
    <t>L.Gruzdienė</t>
  </si>
  <si>
    <t>Jonauskaitė</t>
  </si>
  <si>
    <t>2005-02-04</t>
  </si>
  <si>
    <t>Deira</t>
  </si>
  <si>
    <t>Gruzdytė</t>
  </si>
  <si>
    <t>2005-02-18</t>
  </si>
  <si>
    <t>A.Bajoras, D.Rauktys</t>
  </si>
  <si>
    <t>Kalis</t>
  </si>
  <si>
    <t>2005-01-19</t>
  </si>
  <si>
    <t>Grikšaitė</t>
  </si>
  <si>
    <t>2004-08-06</t>
  </si>
  <si>
    <t>Audra</t>
  </si>
  <si>
    <t>Kraniauskaitė</t>
  </si>
  <si>
    <t>2004-09-28</t>
  </si>
  <si>
    <t>Lurda</t>
  </si>
  <si>
    <t>Tučkutė</t>
  </si>
  <si>
    <t>2005-01-21</t>
  </si>
  <si>
    <t>Abromaitis</t>
  </si>
  <si>
    <t>2005-01-11</t>
  </si>
  <si>
    <t>Žiogaitė</t>
  </si>
  <si>
    <t>Denesevičiūtė</t>
  </si>
  <si>
    <t>Paulauskaitė</t>
  </si>
  <si>
    <t>Viskontaitė</t>
  </si>
  <si>
    <t>Skėriutė</t>
  </si>
  <si>
    <t>"Žemaitijos taurė 2019" jaunučių ir jaunių I etapas</t>
  </si>
  <si>
    <t>Trišuolis jaunutėms</t>
  </si>
  <si>
    <t>Virmantas</t>
  </si>
  <si>
    <t>Pagėgiai</t>
  </si>
  <si>
    <t>A.Jankantienė</t>
  </si>
  <si>
    <t>Artas</t>
  </si>
  <si>
    <t>Jurjonas</t>
  </si>
  <si>
    <t>K.Grikšas</t>
  </si>
  <si>
    <t>Pudžemytė</t>
  </si>
  <si>
    <t>Razutis</t>
  </si>
  <si>
    <t>R.V .Murašovai</t>
  </si>
  <si>
    <t>Laučys</t>
  </si>
  <si>
    <t>Tauragė</t>
  </si>
  <si>
    <t>E.Laugalys</t>
  </si>
  <si>
    <t>Karinauskaitė</t>
  </si>
  <si>
    <t>Žemgulis</t>
  </si>
  <si>
    <t>Švėkšna</t>
  </si>
  <si>
    <t>A.Urmulevičius</t>
  </si>
  <si>
    <t>Ainaras</t>
  </si>
  <si>
    <t>Mikužis</t>
  </si>
  <si>
    <t>Ednaras</t>
  </si>
  <si>
    <t>Serapinas</t>
  </si>
  <si>
    <t>Vaidila</t>
  </si>
  <si>
    <t>Liorencas</t>
  </si>
  <si>
    <t>Darius</t>
  </si>
  <si>
    <t>Jurkaitis</t>
  </si>
  <si>
    <t>Meilė</t>
  </si>
  <si>
    <t>A. Jasmontas</t>
  </si>
  <si>
    <t>A. Donėla</t>
  </si>
  <si>
    <t>A.Donėla</t>
  </si>
  <si>
    <t>Vaitilavičius</t>
  </si>
  <si>
    <t>Tirevičiūtė</t>
  </si>
  <si>
    <t>L.Milikauskaitė</t>
  </si>
  <si>
    <t>Žibaitytė</t>
  </si>
  <si>
    <t>"Žemaitijos taurė 2019" jaunučių ir jaunių II etapas</t>
  </si>
  <si>
    <t>x</t>
  </si>
  <si>
    <t>-</t>
  </si>
  <si>
    <t>Vieta</t>
  </si>
  <si>
    <t>DNS</t>
  </si>
  <si>
    <t>1,30</t>
  </si>
  <si>
    <t>1,35</t>
  </si>
  <si>
    <t>1,40</t>
  </si>
  <si>
    <t>1,45</t>
  </si>
  <si>
    <t>1,50</t>
  </si>
  <si>
    <t>1,55</t>
  </si>
  <si>
    <t>1,60</t>
  </si>
  <si>
    <t>1,65</t>
  </si>
  <si>
    <t>o</t>
  </si>
  <si>
    <t>xo</t>
  </si>
  <si>
    <t>xxx</t>
  </si>
  <si>
    <t>IIA</t>
  </si>
  <si>
    <t>xxo</t>
  </si>
  <si>
    <t>IIIA</t>
  </si>
  <si>
    <t>Augustas</t>
  </si>
  <si>
    <t>Jasulaitis</t>
  </si>
  <si>
    <t>IJA</t>
  </si>
  <si>
    <t>IIIJA</t>
  </si>
  <si>
    <t>IIJA</t>
  </si>
  <si>
    <t>Vieta</t>
  </si>
  <si>
    <t>x</t>
  </si>
  <si>
    <t>Lanas</t>
  </si>
  <si>
    <t>Pocius</t>
  </si>
  <si>
    <t>Vilkyčiai</t>
  </si>
  <si>
    <t>B. Mulskis</t>
  </si>
  <si>
    <t>DNS</t>
  </si>
  <si>
    <t>Vieta</t>
  </si>
  <si>
    <t>x</t>
  </si>
  <si>
    <t>Žaneta</t>
  </si>
  <si>
    <t>Jankauskaitė</t>
  </si>
  <si>
    <t>Šilalė</t>
  </si>
  <si>
    <t>R. Bendžius</t>
  </si>
  <si>
    <t>E.Jurgutis</t>
  </si>
  <si>
    <t>Krušinskas</t>
  </si>
  <si>
    <t>1,20</t>
  </si>
  <si>
    <t>1,25</t>
  </si>
  <si>
    <t>bk</t>
  </si>
  <si>
    <t>xx-</t>
  </si>
  <si>
    <t>kb</t>
  </si>
  <si>
    <t>Gulianova</t>
  </si>
  <si>
    <t>Monstavičiūtė</t>
  </si>
  <si>
    <t>Gertrūda</t>
  </si>
  <si>
    <t>5</t>
  </si>
  <si>
    <t>Simutytė</t>
  </si>
  <si>
    <t xml:space="preserve">Kotryna </t>
  </si>
  <si>
    <t>4</t>
  </si>
  <si>
    <t>bėgimas</t>
  </si>
  <si>
    <t>6</t>
  </si>
  <si>
    <t>DQ</t>
  </si>
  <si>
    <t>3</t>
  </si>
  <si>
    <t>2</t>
  </si>
  <si>
    <t>1</t>
  </si>
  <si>
    <t>Stirbytė</t>
  </si>
  <si>
    <t>V.Jonušas</t>
  </si>
  <si>
    <t>Šematulskytė</t>
  </si>
  <si>
    <t>Elžbieta</t>
  </si>
  <si>
    <t>S.Oželis</t>
  </si>
  <si>
    <t>Mickūnaitė</t>
  </si>
  <si>
    <t>Pikiotytė</t>
  </si>
  <si>
    <t>Šačkutė</t>
  </si>
  <si>
    <t>Miglė</t>
  </si>
  <si>
    <t>Rez.</t>
  </si>
  <si>
    <t>Takas</t>
  </si>
  <si>
    <t>60m jaunutėms</t>
  </si>
  <si>
    <t>b.k</t>
  </si>
  <si>
    <t>Fin.</t>
  </si>
  <si>
    <t>Kadagis</t>
  </si>
  <si>
    <t>L.Leikuvienė</t>
  </si>
  <si>
    <t>Barbutka</t>
  </si>
  <si>
    <t>60m jaunučiams</t>
  </si>
  <si>
    <t>0,76-7,75-12,00</t>
  </si>
  <si>
    <t>60m b.b. jaunutėms</t>
  </si>
  <si>
    <t>DNF</t>
  </si>
  <si>
    <t>Mumgaudis</t>
  </si>
  <si>
    <t>Valiušaitis</t>
  </si>
  <si>
    <t>0,84-8,25-13,00</t>
  </si>
  <si>
    <t>60m b.b. jaunučiams</t>
  </si>
  <si>
    <t>Domkutė</t>
  </si>
  <si>
    <t>Altaravičiūtė</t>
  </si>
  <si>
    <t>V.Čiapienė, D.Rauktys</t>
  </si>
  <si>
    <t>Nomgaudė</t>
  </si>
  <si>
    <t>Odeta</t>
  </si>
  <si>
    <t>Kriščiūnaitė</t>
  </si>
  <si>
    <t>Stočkutė</t>
  </si>
  <si>
    <t>Dobrovolskytė</t>
  </si>
  <si>
    <t>Zeniauskaitė</t>
  </si>
  <si>
    <t>Eglė</t>
  </si>
  <si>
    <t>200m jaunutėms</t>
  </si>
  <si>
    <t>Balachinas</t>
  </si>
  <si>
    <t>Šimkus</t>
  </si>
  <si>
    <t>Robertas</t>
  </si>
  <si>
    <t>Motiejūnas</t>
  </si>
  <si>
    <t>200m jaunučiams</t>
  </si>
  <si>
    <t>Oželytė</t>
  </si>
  <si>
    <t>Guoda</t>
  </si>
  <si>
    <t>Pudžiamytė</t>
  </si>
  <si>
    <t>Tislenko</t>
  </si>
  <si>
    <t>Ariana</t>
  </si>
  <si>
    <t>Broškaitė</t>
  </si>
  <si>
    <t>1000m jaunutėms</t>
  </si>
  <si>
    <t>Zaveckas</t>
  </si>
  <si>
    <t>Almantas</t>
  </si>
  <si>
    <t>Auryla</t>
  </si>
  <si>
    <t>Bartkus</t>
  </si>
  <si>
    <t>Laimis</t>
  </si>
  <si>
    <t>1000m jaunučiams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</si>
</sst>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  <numFmt numFmtId="165" formatCode="m:ss.00"/>
    <numFmt numFmtId="166" formatCode="[$-427]yyyy\ &quot;m.&quot;\ mmmm\ d\ &quot;d.&quot;"/>
    <numFmt numFmtId="167" formatCode="yyyy/mm/dd;@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sz val="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2"/>
      <color indexed="8"/>
      <name val="Times New Roman"/>
      <family val="1"/>
    </font>
    <font>
      <b/>
      <sz val="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2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2"/>
      <color theme="1"/>
      <name val="Times New Roman"/>
      <family val="1"/>
    </font>
    <font>
      <b/>
      <sz val="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54" applyNumberFormat="1" applyFont="1" applyFill="1" applyBorder="1" applyAlignment="1" applyProtection="1">
      <alignment/>
      <protection/>
    </xf>
    <xf numFmtId="0" fontId="61" fillId="0" borderId="0" xfId="54" applyFont="1" applyFill="1" applyAlignment="1">
      <alignment horizontal="center"/>
      <protection/>
    </xf>
    <xf numFmtId="0" fontId="61" fillId="0" borderId="0" xfId="54" applyFont="1" applyFill="1">
      <alignment/>
      <protection/>
    </xf>
    <xf numFmtId="164" fontId="61" fillId="0" borderId="0" xfId="54" applyNumberFormat="1" applyFont="1" applyFill="1" applyAlignment="1">
      <alignment horizontal="center"/>
      <protection/>
    </xf>
    <xf numFmtId="0" fontId="4" fillId="0" borderId="0" xfId="54" applyNumberFormat="1" applyFont="1" applyFill="1" applyBorder="1" applyAlignment="1" applyProtection="1">
      <alignment horizontal="left"/>
      <protection/>
    </xf>
    <xf numFmtId="49" fontId="62" fillId="0" borderId="0" xfId="54" applyNumberFormat="1" applyFont="1" applyFill="1" applyAlignment="1">
      <alignment horizontal="right"/>
      <protection/>
    </xf>
    <xf numFmtId="0" fontId="62" fillId="0" borderId="0" xfId="54" applyFont="1" applyFill="1">
      <alignment/>
      <protection/>
    </xf>
    <xf numFmtId="49" fontId="5" fillId="0" borderId="0" xfId="60" applyNumberFormat="1" applyFont="1">
      <alignment/>
      <protection/>
    </xf>
    <xf numFmtId="49" fontId="7" fillId="0" borderId="0" xfId="60" applyNumberFormat="1" applyFont="1" applyAlignment="1">
      <alignment horizontal="right"/>
      <protection/>
    </xf>
    <xf numFmtId="164" fontId="10" fillId="0" borderId="10" xfId="60" applyNumberFormat="1" applyFont="1" applyBorder="1" applyAlignment="1">
      <alignment horizontal="center"/>
      <protection/>
    </xf>
    <xf numFmtId="0" fontId="5" fillId="0" borderId="0" xfId="53" applyFont="1">
      <alignment/>
      <protection/>
    </xf>
    <xf numFmtId="164" fontId="61" fillId="0" borderId="10" xfId="53" applyNumberFormat="1" applyFont="1" applyBorder="1" applyAlignment="1">
      <alignment horizontal="center"/>
      <protection/>
    </xf>
    <xf numFmtId="0" fontId="61" fillId="0" borderId="10" xfId="53" applyFont="1" applyBorder="1" applyAlignment="1">
      <alignment horizontal="left"/>
      <protection/>
    </xf>
    <xf numFmtId="0" fontId="61" fillId="0" borderId="10" xfId="58" applyFont="1" applyBorder="1" applyAlignment="1">
      <alignment horizontal="left"/>
      <protection/>
    </xf>
    <xf numFmtId="0" fontId="10" fillId="0" borderId="11" xfId="55" applyFont="1" applyBorder="1" applyAlignment="1">
      <alignment horizontal="center" vertical="center"/>
      <protection/>
    </xf>
    <xf numFmtId="164" fontId="10" fillId="0" borderId="10" xfId="55" applyNumberFormat="1" applyFont="1" applyFill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0" fillId="0" borderId="0" xfId="55" applyFont="1" applyAlignment="1">
      <alignment vertical="center"/>
      <protection/>
    </xf>
    <xf numFmtId="49" fontId="11" fillId="0" borderId="0" xfId="55" applyNumberFormat="1" applyFont="1" applyAlignment="1">
      <alignment horizontal="left" vertical="center"/>
      <protection/>
    </xf>
    <xf numFmtId="0" fontId="12" fillId="0" borderId="0" xfId="55" applyFont="1" applyAlignment="1">
      <alignment horizontal="left" vertical="center"/>
      <protection/>
    </xf>
    <xf numFmtId="0" fontId="11" fillId="0" borderId="0" xfId="55" applyFont="1" applyAlignment="1">
      <alignment vertical="center"/>
      <protection/>
    </xf>
    <xf numFmtId="0" fontId="63" fillId="0" borderId="0" xfId="54" applyFont="1" applyFill="1">
      <alignment/>
      <protection/>
    </xf>
    <xf numFmtId="0" fontId="64" fillId="0" borderId="0" xfId="53" applyFont="1">
      <alignment/>
      <protection/>
    </xf>
    <xf numFmtId="0" fontId="65" fillId="0" borderId="0" xfId="54" applyFont="1" applyFill="1">
      <alignment/>
      <protection/>
    </xf>
    <xf numFmtId="49" fontId="64" fillId="0" borderId="0" xfId="60" applyNumberFormat="1" applyFont="1">
      <alignment/>
      <protection/>
    </xf>
    <xf numFmtId="0" fontId="13" fillId="0" borderId="0" xfId="55" applyFont="1" applyAlignment="1">
      <alignment vertical="center"/>
      <protection/>
    </xf>
    <xf numFmtId="0" fontId="11" fillId="0" borderId="0" xfId="55" applyFont="1" applyAlignment="1">
      <alignment vertical="center" shrinkToFit="1"/>
      <protection/>
    </xf>
    <xf numFmtId="2" fontId="66" fillId="0" borderId="0" xfId="55" applyNumberFormat="1" applyFont="1" applyBorder="1" applyAlignment="1">
      <alignment horizontal="center" vertical="center"/>
      <protection/>
    </xf>
    <xf numFmtId="49" fontId="9" fillId="0" borderId="0" xfId="55" applyNumberFormat="1" applyFont="1" applyAlignment="1">
      <alignment vertical="center"/>
      <protection/>
    </xf>
    <xf numFmtId="0" fontId="14" fillId="0" borderId="12" xfId="55" applyFont="1" applyBorder="1" applyAlignment="1">
      <alignment horizontal="left" vertical="center"/>
      <protection/>
    </xf>
    <xf numFmtId="49" fontId="14" fillId="0" borderId="13" xfId="55" applyNumberFormat="1" applyFont="1" applyBorder="1" applyAlignment="1">
      <alignment horizontal="center" vertical="center"/>
      <protection/>
    </xf>
    <xf numFmtId="0" fontId="14" fillId="0" borderId="13" xfId="55" applyFont="1" applyBorder="1" applyAlignment="1">
      <alignment horizontal="center" vertical="center"/>
      <protection/>
    </xf>
    <xf numFmtId="0" fontId="14" fillId="0" borderId="14" xfId="55" applyFont="1" applyBorder="1" applyAlignment="1">
      <alignment horizontal="left" vertical="center" shrinkToFit="1"/>
      <protection/>
    </xf>
    <xf numFmtId="1" fontId="14" fillId="0" borderId="15" xfId="55" applyNumberFormat="1" applyFont="1" applyBorder="1" applyAlignment="1">
      <alignment horizontal="center" vertical="center"/>
      <protection/>
    </xf>
    <xf numFmtId="1" fontId="14" fillId="0" borderId="13" xfId="55" applyNumberFormat="1" applyFont="1" applyBorder="1" applyAlignment="1">
      <alignment horizontal="center" vertical="center"/>
      <protection/>
    </xf>
    <xf numFmtId="1" fontId="14" fillId="0" borderId="14" xfId="55" applyNumberFormat="1" applyFont="1" applyBorder="1" applyAlignment="1">
      <alignment horizontal="center" vertical="center"/>
      <protection/>
    </xf>
    <xf numFmtId="2" fontId="67" fillId="33" borderId="12" xfId="55" applyNumberFormat="1" applyFont="1" applyFill="1" applyBorder="1" applyAlignment="1">
      <alignment horizontal="center" vertical="center"/>
      <protection/>
    </xf>
    <xf numFmtId="49" fontId="68" fillId="0" borderId="14" xfId="55" applyNumberFormat="1" applyFont="1" applyBorder="1" applyAlignment="1">
      <alignment horizontal="center" vertical="center"/>
      <protection/>
    </xf>
    <xf numFmtId="0" fontId="14" fillId="0" borderId="0" xfId="55" applyFont="1" applyAlignment="1">
      <alignment vertical="center"/>
      <protection/>
    </xf>
    <xf numFmtId="0" fontId="11" fillId="0" borderId="10" xfId="55" applyFont="1" applyBorder="1" applyAlignment="1">
      <alignment horizontal="left" vertical="center" shrinkToFit="1"/>
      <protection/>
    </xf>
    <xf numFmtId="2" fontId="10" fillId="0" borderId="10" xfId="55" applyNumberFormat="1" applyFont="1" applyBorder="1" applyAlignment="1">
      <alignment horizontal="center" vertical="center"/>
      <protection/>
    </xf>
    <xf numFmtId="0" fontId="69" fillId="0" borderId="0" xfId="55" applyFont="1" applyAlignment="1">
      <alignment vertical="center"/>
      <protection/>
    </xf>
    <xf numFmtId="2" fontId="10" fillId="0" borderId="0" xfId="55" applyNumberFormat="1" applyFont="1" applyAlignment="1">
      <alignment horizontal="center" vertical="center"/>
      <protection/>
    </xf>
    <xf numFmtId="2" fontId="66" fillId="0" borderId="0" xfId="55" applyNumberFormat="1" applyFont="1" applyAlignment="1">
      <alignment horizontal="center" vertical="center"/>
      <protection/>
    </xf>
    <xf numFmtId="49" fontId="8" fillId="0" borderId="0" xfId="55" applyNumberFormat="1" applyFont="1" applyAlignment="1">
      <alignment horizontal="center" vertical="center"/>
      <protection/>
    </xf>
    <xf numFmtId="2" fontId="8" fillId="0" borderId="0" xfId="55" applyNumberFormat="1" applyFont="1" applyBorder="1" applyAlignment="1">
      <alignment horizontal="center" vertical="center"/>
      <protection/>
    </xf>
    <xf numFmtId="0" fontId="61" fillId="0" borderId="16" xfId="58" applyFont="1" applyBorder="1" applyAlignment="1">
      <alignment horizontal="right"/>
      <protection/>
    </xf>
    <xf numFmtId="0" fontId="62" fillId="0" borderId="17" xfId="58" applyFont="1" applyBorder="1" applyAlignment="1">
      <alignment horizontal="left"/>
      <protection/>
    </xf>
    <xf numFmtId="2" fontId="10" fillId="0" borderId="10" xfId="55" applyNumberFormat="1" applyFont="1" applyBorder="1" applyAlignment="1" quotePrefix="1">
      <alignment horizontal="center" vertical="center"/>
      <protection/>
    </xf>
    <xf numFmtId="2" fontId="10" fillId="34" borderId="10" xfId="55" applyNumberFormat="1" applyFont="1" applyFill="1" applyBorder="1" applyAlignment="1">
      <alignment horizontal="center" vertical="center"/>
      <protection/>
    </xf>
    <xf numFmtId="2" fontId="8" fillId="0" borderId="0" xfId="55" applyNumberFormat="1" applyFont="1" applyAlignment="1">
      <alignment horizontal="center" vertical="center"/>
      <protection/>
    </xf>
    <xf numFmtId="0" fontId="65" fillId="35" borderId="0" xfId="54" applyFont="1" applyFill="1">
      <alignment/>
      <protection/>
    </xf>
    <xf numFmtId="0" fontId="15" fillId="0" borderId="0" xfId="54" applyFont="1" applyFill="1" applyAlignment="1">
      <alignment horizontal="center"/>
      <protection/>
    </xf>
    <xf numFmtId="0" fontId="15" fillId="0" borderId="0" xfId="54" applyFont="1" applyFill="1">
      <alignment/>
      <protection/>
    </xf>
    <xf numFmtId="0" fontId="5" fillId="0" borderId="0" xfId="53" applyFont="1">
      <alignment/>
      <protection/>
    </xf>
    <xf numFmtId="0" fontId="2" fillId="0" borderId="0" xfId="54" applyFont="1" applyFill="1">
      <alignment/>
      <protection/>
    </xf>
    <xf numFmtId="49" fontId="16" fillId="0" borderId="0" xfId="54" applyNumberFormat="1" applyFont="1" applyFill="1" applyAlignment="1">
      <alignment horizontal="right"/>
      <protection/>
    </xf>
    <xf numFmtId="0" fontId="16" fillId="0" borderId="0" xfId="54" applyFont="1" applyFill="1">
      <alignment/>
      <protection/>
    </xf>
    <xf numFmtId="49" fontId="5" fillId="0" borderId="0" xfId="60" applyNumberFormat="1" applyFont="1">
      <alignment/>
      <protection/>
    </xf>
    <xf numFmtId="49" fontId="7" fillId="0" borderId="0" xfId="60" applyNumberFormat="1" applyFont="1" applyAlignment="1">
      <alignment horizontal="right"/>
      <protection/>
    </xf>
    <xf numFmtId="0" fontId="11" fillId="0" borderId="0" xfId="55" applyFont="1" applyAlignment="1">
      <alignment vertical="center"/>
      <protection/>
    </xf>
    <xf numFmtId="0" fontId="13" fillId="0" borderId="0" xfId="55" applyFont="1" applyAlignment="1">
      <alignment vertical="center"/>
      <protection/>
    </xf>
    <xf numFmtId="49" fontId="11" fillId="0" borderId="0" xfId="55" applyNumberFormat="1" applyFont="1" applyAlignment="1">
      <alignment horizontal="left" vertical="center"/>
      <protection/>
    </xf>
    <xf numFmtId="0" fontId="11" fillId="0" borderId="0" xfId="55" applyFont="1" applyAlignment="1">
      <alignment vertical="center" shrinkToFit="1"/>
      <protection/>
    </xf>
    <xf numFmtId="2" fontId="8" fillId="0" borderId="0" xfId="55" applyNumberFormat="1" applyFont="1" applyBorder="1" applyAlignment="1">
      <alignment horizontal="center" vertical="center"/>
      <protection/>
    </xf>
    <xf numFmtId="49" fontId="9" fillId="0" borderId="0" xfId="55" applyNumberFormat="1" applyFont="1" applyAlignment="1">
      <alignment vertical="center"/>
      <protection/>
    </xf>
    <xf numFmtId="0" fontId="14" fillId="0" borderId="12" xfId="55" applyFont="1" applyBorder="1" applyAlignment="1">
      <alignment horizontal="left" vertical="center"/>
      <protection/>
    </xf>
    <xf numFmtId="49" fontId="14" fillId="0" borderId="13" xfId="55" applyNumberFormat="1" applyFont="1" applyBorder="1" applyAlignment="1">
      <alignment horizontal="center" vertical="center"/>
      <protection/>
    </xf>
    <xf numFmtId="0" fontId="14" fillId="0" borderId="13" xfId="55" applyFont="1" applyBorder="1" applyAlignment="1">
      <alignment horizontal="center" vertical="center"/>
      <protection/>
    </xf>
    <xf numFmtId="0" fontId="14" fillId="0" borderId="14" xfId="55" applyFont="1" applyBorder="1" applyAlignment="1">
      <alignment horizontal="left" vertical="center" shrinkToFit="1"/>
      <protection/>
    </xf>
    <xf numFmtId="1" fontId="14" fillId="0" borderId="15" xfId="55" applyNumberFormat="1" applyFont="1" applyBorder="1" applyAlignment="1">
      <alignment horizontal="center" vertical="center"/>
      <protection/>
    </xf>
    <xf numFmtId="1" fontId="14" fillId="0" borderId="13" xfId="55" applyNumberFormat="1" applyFont="1" applyBorder="1" applyAlignment="1">
      <alignment horizontal="center" vertical="center"/>
      <protection/>
    </xf>
    <xf numFmtId="1" fontId="14" fillId="0" borderId="14" xfId="55" applyNumberFormat="1" applyFont="1" applyBorder="1" applyAlignment="1">
      <alignment horizontal="center" vertical="center"/>
      <protection/>
    </xf>
    <xf numFmtId="0" fontId="14" fillId="0" borderId="0" xfId="55" applyFont="1" applyAlignment="1">
      <alignment vertical="center"/>
      <protection/>
    </xf>
    <xf numFmtId="0" fontId="10" fillId="0" borderId="11" xfId="55" applyFont="1" applyBorder="1" applyAlignment="1">
      <alignment horizontal="center" vertical="center"/>
      <protection/>
    </xf>
    <xf numFmtId="164" fontId="10" fillId="0" borderId="10" xfId="55" applyNumberFormat="1" applyFont="1" applyFill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 shrinkToFit="1"/>
      <protection/>
    </xf>
    <xf numFmtId="2" fontId="10" fillId="0" borderId="10" xfId="55" applyNumberFormat="1" applyFont="1" applyBorder="1" applyAlignment="1">
      <alignment horizontal="center" vertical="center"/>
      <protection/>
    </xf>
    <xf numFmtId="0" fontId="10" fillId="0" borderId="0" xfId="55" applyFont="1" applyAlignment="1">
      <alignment vertical="center"/>
      <protection/>
    </xf>
    <xf numFmtId="0" fontId="12" fillId="0" borderId="0" xfId="55" applyFont="1" applyAlignment="1">
      <alignment horizontal="left" vertical="center"/>
      <protection/>
    </xf>
    <xf numFmtId="2" fontId="10" fillId="0" borderId="0" xfId="55" applyNumberFormat="1" applyFont="1" applyAlignment="1">
      <alignment horizontal="center" vertical="center"/>
      <protection/>
    </xf>
    <xf numFmtId="2" fontId="8" fillId="0" borderId="0" xfId="55" applyNumberFormat="1" applyFont="1" applyAlignment="1">
      <alignment horizontal="center" vertical="center"/>
      <protection/>
    </xf>
    <xf numFmtId="49" fontId="8" fillId="0" borderId="0" xfId="55" applyNumberFormat="1" applyFont="1" applyAlignment="1">
      <alignment horizontal="center" vertical="center"/>
      <protection/>
    </xf>
    <xf numFmtId="0" fontId="3" fillId="0" borderId="12" xfId="55" applyFont="1" applyBorder="1" applyAlignment="1">
      <alignment horizontal="left" vertical="center"/>
      <protection/>
    </xf>
    <xf numFmtId="49" fontId="3" fillId="0" borderId="13" xfId="55" applyNumberFormat="1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left" vertical="center" shrinkToFit="1"/>
      <protection/>
    </xf>
    <xf numFmtId="1" fontId="3" fillId="0" borderId="15" xfId="55" applyNumberFormat="1" applyFont="1" applyBorder="1" applyAlignment="1">
      <alignment horizontal="center" vertical="center"/>
      <protection/>
    </xf>
    <xf numFmtId="1" fontId="3" fillId="0" borderId="13" xfId="55" applyNumberFormat="1" applyFont="1" applyBorder="1" applyAlignment="1">
      <alignment horizontal="center" vertical="center"/>
      <protection/>
    </xf>
    <xf numFmtId="1" fontId="3" fillId="0" borderId="14" xfId="55" applyNumberFormat="1" applyFont="1" applyBorder="1" applyAlignment="1">
      <alignment horizontal="center" vertical="center"/>
      <protection/>
    </xf>
    <xf numFmtId="0" fontId="17" fillId="0" borderId="11" xfId="55" applyFont="1" applyBorder="1" applyAlignment="1">
      <alignment horizontal="center" vertical="center"/>
      <protection/>
    </xf>
    <xf numFmtId="164" fontId="17" fillId="0" borderId="10" xfId="55" applyNumberFormat="1" applyFont="1" applyFill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 vertical="center"/>
      <protection/>
    </xf>
    <xf numFmtId="0" fontId="18" fillId="0" borderId="10" xfId="55" applyFont="1" applyBorder="1" applyAlignment="1">
      <alignment horizontal="left" vertical="center" shrinkToFit="1"/>
      <protection/>
    </xf>
    <xf numFmtId="2" fontId="17" fillId="0" borderId="10" xfId="55" applyNumberFormat="1" applyFont="1" applyBorder="1" applyAlignment="1">
      <alignment horizontal="center" vertical="center"/>
      <protection/>
    </xf>
    <xf numFmtId="0" fontId="61" fillId="0" borderId="10" xfId="53" applyFont="1" applyBorder="1" applyAlignment="1">
      <alignment horizontal="center"/>
      <protection/>
    </xf>
    <xf numFmtId="0" fontId="70" fillId="0" borderId="10" xfId="55" applyFont="1" applyBorder="1" applyAlignment="1">
      <alignment horizontal="left" vertical="center"/>
      <protection/>
    </xf>
    <xf numFmtId="167" fontId="61" fillId="0" borderId="10" xfId="58" applyNumberFormat="1" applyFont="1" applyBorder="1" applyAlignment="1">
      <alignment horizontal="center"/>
      <protection/>
    </xf>
    <xf numFmtId="0" fontId="11" fillId="0" borderId="17" xfId="55" applyFont="1" applyBorder="1" applyAlignment="1">
      <alignment vertical="center" shrinkToFit="1"/>
      <protection/>
    </xf>
    <xf numFmtId="2" fontId="10" fillId="35" borderId="10" xfId="55" applyNumberFormat="1" applyFont="1" applyFill="1" applyBorder="1" applyAlignment="1">
      <alignment horizontal="center" vertical="center"/>
      <protection/>
    </xf>
    <xf numFmtId="0" fontId="70" fillId="0" borderId="16" xfId="60" applyFont="1" applyBorder="1" applyAlignment="1">
      <alignment horizontal="right"/>
      <protection/>
    </xf>
    <xf numFmtId="0" fontId="71" fillId="0" borderId="17" xfId="60" applyFont="1" applyBorder="1" applyAlignment="1">
      <alignment horizontal="left"/>
      <protection/>
    </xf>
    <xf numFmtId="49" fontId="8" fillId="0" borderId="18" xfId="60" applyNumberFormat="1" applyFont="1" applyBorder="1" applyAlignment="1">
      <alignment horizontal="center"/>
      <protection/>
    </xf>
    <xf numFmtId="0" fontId="61" fillId="0" borderId="19" xfId="55" applyFont="1" applyBorder="1" applyAlignment="1">
      <alignment horizontal="right" vertical="center"/>
      <protection/>
    </xf>
    <xf numFmtId="0" fontId="62" fillId="0" borderId="19" xfId="55" applyFont="1" applyBorder="1" applyAlignment="1">
      <alignment horizontal="left" vertical="center"/>
      <protection/>
    </xf>
    <xf numFmtId="164" fontId="10" fillId="0" borderId="10" xfId="60" applyNumberFormat="1" applyFont="1" applyBorder="1" applyAlignment="1">
      <alignment/>
      <protection/>
    </xf>
    <xf numFmtId="0" fontId="14" fillId="0" borderId="20" xfId="55" applyFont="1" applyBorder="1" applyAlignment="1">
      <alignment horizontal="right" vertical="center"/>
      <protection/>
    </xf>
    <xf numFmtId="0" fontId="61" fillId="0" borderId="16" xfId="55" applyFont="1" applyBorder="1" applyAlignment="1">
      <alignment horizontal="right" vertical="center"/>
      <protection/>
    </xf>
    <xf numFmtId="0" fontId="62" fillId="0" borderId="17" xfId="55" applyFont="1" applyBorder="1" applyAlignment="1">
      <alignment horizontal="left" vertical="center"/>
      <protection/>
    </xf>
    <xf numFmtId="0" fontId="70" fillId="0" borderId="10" xfId="58" applyFont="1" applyBorder="1" applyAlignment="1">
      <alignment/>
      <protection/>
    </xf>
    <xf numFmtId="0" fontId="10" fillId="0" borderId="10" xfId="55" applyFont="1" applyBorder="1" applyAlignment="1">
      <alignment vertical="center"/>
      <protection/>
    </xf>
    <xf numFmtId="0" fontId="13" fillId="0" borderId="10" xfId="60" applyFont="1" applyBorder="1" applyAlignment="1">
      <alignment horizontal="left"/>
      <protection/>
    </xf>
    <xf numFmtId="0" fontId="14" fillId="0" borderId="20" xfId="55" applyFont="1" applyBorder="1" applyAlignment="1">
      <alignment horizontal="right" vertical="center"/>
      <protection/>
    </xf>
    <xf numFmtId="0" fontId="3" fillId="0" borderId="20" xfId="55" applyFont="1" applyBorder="1" applyAlignment="1">
      <alignment horizontal="right" vertical="center"/>
      <protection/>
    </xf>
    <xf numFmtId="2" fontId="71" fillId="33" borderId="10" xfId="55" applyNumberFormat="1" applyFont="1" applyFill="1" applyBorder="1" applyAlignment="1">
      <alignment horizontal="center" vertical="center"/>
      <protection/>
    </xf>
    <xf numFmtId="0" fontId="70" fillId="0" borderId="10" xfId="53" applyFont="1" applyBorder="1" applyAlignment="1">
      <alignment horizontal="center"/>
      <protection/>
    </xf>
    <xf numFmtId="0" fontId="70" fillId="35" borderId="10" xfId="53" applyFont="1" applyFill="1" applyBorder="1" applyAlignment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vertical="center"/>
      <protection/>
    </xf>
    <xf numFmtId="0" fontId="15" fillId="0" borderId="0" xfId="54" applyFont="1" applyFill="1" applyAlignment="1">
      <alignment horizontal="center" vertical="center"/>
      <protection/>
    </xf>
    <xf numFmtId="0" fontId="15" fillId="0" borderId="0" xfId="54" applyFont="1" applyFill="1" applyAlignment="1">
      <alignment vertical="center"/>
      <protection/>
    </xf>
    <xf numFmtId="164" fontId="15" fillId="0" borderId="0" xfId="54" applyNumberFormat="1" applyFont="1" applyFill="1" applyAlignment="1">
      <alignment horizontal="center" vertical="center"/>
      <protection/>
    </xf>
    <xf numFmtId="0" fontId="4" fillId="0" borderId="0" xfId="54" applyNumberFormat="1" applyFont="1" applyFill="1" applyBorder="1" applyAlignment="1" applyProtection="1">
      <alignment horizontal="left" vertical="center"/>
      <protection/>
    </xf>
    <xf numFmtId="0" fontId="5" fillId="0" borderId="0" xfId="53" applyFont="1" applyAlignment="1">
      <alignment vertical="center"/>
      <protection/>
    </xf>
    <xf numFmtId="0" fontId="2" fillId="0" borderId="0" xfId="54" applyNumberFormat="1" applyFont="1" applyFill="1" applyBorder="1" applyAlignment="1" applyProtection="1">
      <alignment horizontal="left" vertical="center"/>
      <protection/>
    </xf>
    <xf numFmtId="49" fontId="16" fillId="0" borderId="0" xfId="54" applyNumberFormat="1" applyFont="1" applyFill="1" applyAlignment="1">
      <alignment horizontal="right" vertical="center"/>
      <protection/>
    </xf>
    <xf numFmtId="0" fontId="16" fillId="0" borderId="0" xfId="54" applyFont="1" applyFill="1" applyAlignment="1">
      <alignment vertical="center"/>
      <protection/>
    </xf>
    <xf numFmtId="49" fontId="5" fillId="0" borderId="0" xfId="60" applyNumberFormat="1" applyFont="1" applyAlignment="1">
      <alignment vertical="center"/>
      <protection/>
    </xf>
    <xf numFmtId="49" fontId="6" fillId="0" borderId="0" xfId="60" applyNumberFormat="1" applyFont="1" applyAlignment="1">
      <alignment horizontal="left" vertical="center"/>
      <protection/>
    </xf>
    <xf numFmtId="49" fontId="7" fillId="0" borderId="0" xfId="60" applyNumberFormat="1" applyFont="1" applyAlignment="1">
      <alignment horizontal="right" vertical="center"/>
      <protection/>
    </xf>
    <xf numFmtId="49" fontId="8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shrinkToFit="1"/>
    </xf>
    <xf numFmtId="49" fontId="8" fillId="0" borderId="22" xfId="0" applyNumberFormat="1" applyFont="1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right" vertical="center"/>
    </xf>
    <xf numFmtId="0" fontId="16" fillId="0" borderId="24" xfId="0" applyFont="1" applyBorder="1" applyAlignment="1">
      <alignment horizontal="left" vertical="center"/>
    </xf>
    <xf numFmtId="164" fontId="10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2" fontId="20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right" vertical="center"/>
    </xf>
    <xf numFmtId="0" fontId="16" fillId="0" borderId="25" xfId="0" applyFont="1" applyBorder="1" applyAlignment="1">
      <alignment horizontal="left" vertical="center"/>
    </xf>
    <xf numFmtId="164" fontId="10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shrinkToFit="1"/>
    </xf>
    <xf numFmtId="0" fontId="15" fillId="0" borderId="25" xfId="0" applyFont="1" applyBorder="1" applyAlignment="1">
      <alignment horizontal="center" vertical="center"/>
    </xf>
    <xf numFmtId="2" fontId="20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0" fillId="36" borderId="25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" fillId="0" borderId="0" xfId="54" applyNumberFormat="1" applyFont="1" applyFill="1" applyBorder="1" applyAlignment="1" applyProtection="1">
      <alignment/>
      <protection/>
    </xf>
    <xf numFmtId="164" fontId="15" fillId="0" borderId="0" xfId="54" applyNumberFormat="1" applyFont="1" applyFill="1" applyAlignment="1">
      <alignment horizontal="center"/>
      <protection/>
    </xf>
    <xf numFmtId="0" fontId="4" fillId="0" borderId="0" xfId="54" applyNumberFormat="1" applyFont="1" applyFill="1" applyBorder="1" applyAlignment="1" applyProtection="1">
      <alignment horizontal="left"/>
      <protection/>
    </xf>
    <xf numFmtId="49" fontId="8" fillId="0" borderId="18" xfId="60" applyNumberFormat="1" applyFont="1" applyBorder="1" applyAlignment="1">
      <alignment horizontal="center"/>
      <protection/>
    </xf>
    <xf numFmtId="2" fontId="9" fillId="33" borderId="12" xfId="55" applyNumberFormat="1" applyFont="1" applyFill="1" applyBorder="1" applyAlignment="1">
      <alignment horizontal="center" vertical="center"/>
      <protection/>
    </xf>
    <xf numFmtId="49" fontId="14" fillId="0" borderId="14" xfId="55" applyNumberFormat="1" applyFont="1" applyBorder="1" applyAlignment="1">
      <alignment horizontal="center" vertical="center"/>
      <protection/>
    </xf>
    <xf numFmtId="0" fontId="15" fillId="0" borderId="19" xfId="55" applyFont="1" applyBorder="1" applyAlignment="1">
      <alignment horizontal="right" vertical="center"/>
      <protection/>
    </xf>
    <xf numFmtId="0" fontId="16" fillId="0" borderId="19" xfId="55" applyFont="1" applyBorder="1" applyAlignment="1">
      <alignment horizontal="left" vertical="center"/>
      <protection/>
    </xf>
    <xf numFmtId="2" fontId="8" fillId="33" borderId="10" xfId="55" applyNumberFormat="1" applyFont="1" applyFill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2" fontId="10" fillId="36" borderId="10" xfId="55" applyNumberFormat="1" applyFont="1" applyFill="1" applyBorder="1" applyAlignment="1">
      <alignment horizontal="center" vertical="center"/>
      <protection/>
    </xf>
    <xf numFmtId="0" fontId="15" fillId="0" borderId="16" xfId="58" applyFont="1" applyBorder="1" applyAlignment="1">
      <alignment horizontal="right"/>
      <protection/>
    </xf>
    <xf numFmtId="0" fontId="16" fillId="0" borderId="17" xfId="58" applyFont="1" applyBorder="1" applyAlignment="1">
      <alignment horizontal="left"/>
      <protection/>
    </xf>
    <xf numFmtId="167" fontId="15" fillId="0" borderId="10" xfId="58" applyNumberFormat="1" applyFont="1" applyBorder="1" applyAlignment="1">
      <alignment horizontal="center"/>
      <protection/>
    </xf>
    <xf numFmtId="0" fontId="18" fillId="0" borderId="10" xfId="58" applyFont="1" applyBorder="1" applyAlignment="1">
      <alignment horizontal="center"/>
      <protection/>
    </xf>
    <xf numFmtId="0" fontId="18" fillId="0" borderId="10" xfId="58" applyFont="1" applyBorder="1" applyAlignment="1">
      <alignment horizontal="left"/>
      <protection/>
    </xf>
    <xf numFmtId="2" fontId="10" fillId="0" borderId="10" xfId="55" applyNumberFormat="1" applyFont="1" applyBorder="1" applyAlignment="1" quotePrefix="1">
      <alignment horizontal="center" vertical="center"/>
      <protection/>
    </xf>
    <xf numFmtId="2" fontId="8" fillId="0" borderId="10" xfId="55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164" fontId="10" fillId="0" borderId="10" xfId="60" applyNumberFormat="1" applyFont="1" applyBorder="1" applyAlignment="1">
      <alignment horizontal="center"/>
      <protection/>
    </xf>
    <xf numFmtId="0" fontId="11" fillId="0" borderId="10" xfId="60" applyFont="1" applyBorder="1" applyAlignment="1">
      <alignment horizontal="left"/>
      <protection/>
    </xf>
    <xf numFmtId="2" fontId="71" fillId="0" borderId="10" xfId="55" applyNumberFormat="1" applyFont="1" applyFill="1" applyBorder="1" applyAlignment="1">
      <alignment horizontal="center" vertical="center"/>
      <protection/>
    </xf>
    <xf numFmtId="0" fontId="70" fillId="0" borderId="10" xfId="53" applyFont="1" applyFill="1" applyBorder="1" applyAlignment="1">
      <alignment horizontal="center" vertical="center"/>
      <protection/>
    </xf>
    <xf numFmtId="164" fontId="11" fillId="0" borderId="25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10" fillId="0" borderId="0" xfId="60" applyNumberFormat="1" applyFont="1">
      <alignment/>
      <protection/>
    </xf>
    <xf numFmtId="49" fontId="70" fillId="0" borderId="0" xfId="60" applyNumberFormat="1" applyFont="1">
      <alignment/>
      <protection/>
    </xf>
    <xf numFmtId="0" fontId="11" fillId="0" borderId="10" xfId="60" applyFont="1" applyBorder="1" applyAlignment="1">
      <alignment horizontal="left"/>
      <protection/>
    </xf>
    <xf numFmtId="0" fontId="10" fillId="0" borderId="10" xfId="0" applyFont="1" applyBorder="1" applyAlignment="1">
      <alignment horizontal="center"/>
    </xf>
    <xf numFmtId="2" fontId="10" fillId="0" borderId="10" xfId="60" applyNumberFormat="1" applyFont="1" applyBorder="1" applyAlignment="1">
      <alignment horizontal="center"/>
      <protection/>
    </xf>
    <xf numFmtId="49" fontId="10" fillId="0" borderId="16" xfId="60" applyNumberFormat="1" applyFont="1" applyBorder="1" applyAlignment="1">
      <alignment horizontal="center"/>
      <protection/>
    </xf>
    <xf numFmtId="0" fontId="65" fillId="0" borderId="0" xfId="54" applyNumberFormat="1" applyFont="1" applyFill="1" applyBorder="1" applyAlignment="1" applyProtection="1">
      <alignment horizontal="left"/>
      <protection/>
    </xf>
    <xf numFmtId="49" fontId="10" fillId="34" borderId="0" xfId="60" applyNumberFormat="1" applyFont="1" applyFill="1">
      <alignment/>
      <protection/>
    </xf>
    <xf numFmtId="164" fontId="70" fillId="35" borderId="10" xfId="60" applyNumberFormat="1" applyFont="1" applyFill="1" applyBorder="1" applyAlignment="1">
      <alignment horizontal="center"/>
      <protection/>
    </xf>
    <xf numFmtId="0" fontId="71" fillId="35" borderId="17" xfId="60" applyFont="1" applyFill="1" applyBorder="1" applyAlignment="1">
      <alignment horizontal="left"/>
      <protection/>
    </xf>
    <xf numFmtId="0" fontId="70" fillId="35" borderId="16" xfId="60" applyFont="1" applyFill="1" applyBorder="1" applyAlignment="1">
      <alignment horizontal="right"/>
      <protection/>
    </xf>
    <xf numFmtId="49" fontId="10" fillId="35" borderId="0" xfId="60" applyNumberFormat="1" applyFont="1" applyFill="1">
      <alignment/>
      <protection/>
    </xf>
    <xf numFmtId="2" fontId="11" fillId="0" borderId="10" xfId="60" applyNumberFormat="1" applyFont="1" applyBorder="1" applyAlignment="1">
      <alignment horizontal="left"/>
      <protection/>
    </xf>
    <xf numFmtId="0" fontId="11" fillId="0" borderId="10" xfId="55" applyFont="1" applyBorder="1" applyAlignment="1">
      <alignment horizontal="left" vertical="center"/>
      <protection/>
    </xf>
    <xf numFmtId="49" fontId="8" fillId="0" borderId="10" xfId="60" applyNumberFormat="1" applyFont="1" applyBorder="1" applyAlignment="1">
      <alignment horizontal="center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/>
      <protection/>
    </xf>
    <xf numFmtId="49" fontId="71" fillId="0" borderId="17" xfId="60" applyNumberFormat="1" applyFont="1" applyBorder="1" applyAlignment="1">
      <alignment horizontal="left"/>
      <protection/>
    </xf>
    <xf numFmtId="49" fontId="71" fillId="0" borderId="16" xfId="60" applyNumberFormat="1" applyFont="1" applyBorder="1" applyAlignment="1">
      <alignment horizontal="right"/>
      <protection/>
    </xf>
    <xf numFmtId="49" fontId="72" fillId="0" borderId="0" xfId="60" applyNumberFormat="1" applyFont="1">
      <alignment/>
      <protection/>
    </xf>
    <xf numFmtId="49" fontId="73" fillId="0" borderId="0" xfId="60" applyNumberFormat="1" applyFont="1" applyAlignment="1">
      <alignment horizontal="left"/>
      <protection/>
    </xf>
    <xf numFmtId="0" fontId="5" fillId="0" borderId="0" xfId="0" applyFont="1" applyAlignment="1">
      <alignment/>
    </xf>
    <xf numFmtId="0" fontId="72" fillId="0" borderId="0" xfId="0" applyFont="1" applyAlignment="1">
      <alignment/>
    </xf>
    <xf numFmtId="0" fontId="10" fillId="0" borderId="16" xfId="60" applyNumberFormat="1" applyFont="1" applyBorder="1" applyAlignment="1">
      <alignment horizontal="center"/>
      <protection/>
    </xf>
    <xf numFmtId="164" fontId="70" fillId="0" borderId="10" xfId="55" applyNumberFormat="1" applyFont="1" applyFill="1" applyBorder="1" applyAlignment="1">
      <alignment horizontal="center" vertical="center"/>
      <protection/>
    </xf>
    <xf numFmtId="49" fontId="10" fillId="0" borderId="10" xfId="60" applyNumberFormat="1" applyFont="1" applyBorder="1" applyAlignment="1">
      <alignment horizontal="center"/>
      <protection/>
    </xf>
    <xf numFmtId="164" fontId="70" fillId="0" borderId="10" xfId="60" applyNumberFormat="1" applyFont="1" applyBorder="1" applyAlignment="1">
      <alignment horizontal="center"/>
      <protection/>
    </xf>
    <xf numFmtId="49" fontId="10" fillId="0" borderId="10" xfId="60" applyNumberFormat="1" applyFont="1" applyBorder="1">
      <alignment/>
      <protection/>
    </xf>
    <xf numFmtId="49" fontId="70" fillId="0" borderId="10" xfId="60" applyNumberFormat="1" applyFont="1" applyBorder="1">
      <alignment/>
      <protection/>
    </xf>
    <xf numFmtId="164" fontId="70" fillId="0" borderId="17" xfId="60" applyNumberFormat="1" applyFont="1" applyBorder="1" applyAlignment="1">
      <alignment horizontal="center"/>
      <protection/>
    </xf>
    <xf numFmtId="49" fontId="9" fillId="0" borderId="10" xfId="61" applyNumberFormat="1" applyFont="1" applyBorder="1" applyAlignment="1">
      <alignment horizontal="center"/>
      <protection/>
    </xf>
    <xf numFmtId="49" fontId="71" fillId="0" borderId="10" xfId="60" applyNumberFormat="1" applyFont="1" applyBorder="1" applyAlignment="1">
      <alignment horizontal="center"/>
      <protection/>
    </xf>
    <xf numFmtId="0" fontId="71" fillId="0" borderId="19" xfId="60" applyFont="1" applyBorder="1" applyAlignment="1">
      <alignment horizontal="left"/>
      <protection/>
    </xf>
    <xf numFmtId="0" fontId="70" fillId="0" borderId="19" xfId="60" applyFont="1" applyBorder="1" applyAlignment="1">
      <alignment horizontal="right"/>
      <protection/>
    </xf>
    <xf numFmtId="0" fontId="10" fillId="0" borderId="10" xfId="60" applyNumberFormat="1" applyFont="1" applyBorder="1" applyAlignment="1">
      <alignment horizontal="center"/>
      <protection/>
    </xf>
    <xf numFmtId="0" fontId="11" fillId="35" borderId="10" xfId="60" applyFont="1" applyFill="1" applyBorder="1" applyAlignment="1">
      <alignment horizontal="left"/>
      <protection/>
    </xf>
    <xf numFmtId="2" fontId="8" fillId="35" borderId="10" xfId="60" applyNumberFormat="1" applyFont="1" applyFill="1" applyBorder="1" applyAlignment="1">
      <alignment horizontal="center"/>
      <protection/>
    </xf>
    <xf numFmtId="164" fontId="10" fillId="35" borderId="10" xfId="60" applyNumberFormat="1" applyFont="1" applyFill="1" applyBorder="1" applyAlignment="1">
      <alignment horizontal="center"/>
      <protection/>
    </xf>
    <xf numFmtId="49" fontId="8" fillId="0" borderId="17" xfId="60" applyNumberFormat="1" applyFont="1" applyBorder="1" applyAlignment="1">
      <alignment horizontal="left"/>
      <protection/>
    </xf>
    <xf numFmtId="49" fontId="8" fillId="0" borderId="16" xfId="60" applyNumberFormat="1" applyFont="1" applyBorder="1" applyAlignment="1">
      <alignment horizontal="right"/>
      <protection/>
    </xf>
    <xf numFmtId="49" fontId="6" fillId="0" borderId="0" xfId="60" applyNumberFormat="1" applyFont="1" applyAlignment="1">
      <alignment horizontal="left"/>
      <protection/>
    </xf>
    <xf numFmtId="0" fontId="2" fillId="0" borderId="0" xfId="54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10" fillId="0" borderId="10" xfId="53" applyFont="1" applyBorder="1" applyAlignment="1">
      <alignment horizontal="center"/>
      <protection/>
    </xf>
    <xf numFmtId="2" fontId="8" fillId="0" borderId="10" xfId="60" applyNumberFormat="1" applyFont="1" applyBorder="1" applyAlignment="1">
      <alignment horizontal="center"/>
      <protection/>
    </xf>
    <xf numFmtId="0" fontId="8" fillId="0" borderId="17" xfId="60" applyFont="1" applyBorder="1" applyAlignment="1">
      <alignment horizontal="left"/>
      <protection/>
    </xf>
    <xf numFmtId="0" fontId="10" fillId="0" borderId="16" xfId="60" applyFont="1" applyBorder="1" applyAlignment="1">
      <alignment horizontal="right"/>
      <protection/>
    </xf>
    <xf numFmtId="164" fontId="70" fillId="0" borderId="10" xfId="53" applyNumberFormat="1" applyFont="1" applyBorder="1" applyAlignment="1">
      <alignment horizontal="center"/>
      <protection/>
    </xf>
    <xf numFmtId="49" fontId="62" fillId="0" borderId="17" xfId="53" applyNumberFormat="1" applyFont="1" applyBorder="1">
      <alignment/>
      <protection/>
    </xf>
    <xf numFmtId="0" fontId="61" fillId="0" borderId="16" xfId="53" applyFont="1" applyBorder="1" applyAlignment="1">
      <alignment horizontal="right"/>
      <protection/>
    </xf>
    <xf numFmtId="0" fontId="66" fillId="0" borderId="17" xfId="60" applyFont="1" applyBorder="1" applyAlignment="1">
      <alignment horizontal="left"/>
      <protection/>
    </xf>
    <xf numFmtId="0" fontId="69" fillId="0" borderId="16" xfId="60" applyFont="1" applyBorder="1" applyAlignment="1">
      <alignment horizontal="right"/>
      <protection/>
    </xf>
    <xf numFmtId="0" fontId="5" fillId="0" borderId="0" xfId="53" applyFont="1" applyFill="1">
      <alignment/>
      <protection/>
    </xf>
    <xf numFmtId="0" fontId="71" fillId="0" borderId="17" xfId="55" applyFont="1" applyBorder="1" applyAlignment="1">
      <alignment horizontal="left" vertical="center"/>
      <protection/>
    </xf>
    <xf numFmtId="0" fontId="70" fillId="0" borderId="16" xfId="55" applyFont="1" applyBorder="1" applyAlignment="1">
      <alignment horizontal="right" vertical="center"/>
      <protection/>
    </xf>
    <xf numFmtId="0" fontId="72" fillId="0" borderId="0" xfId="53" applyFont="1">
      <alignment/>
      <protection/>
    </xf>
    <xf numFmtId="0" fontId="61" fillId="0" borderId="10" xfId="53" applyFont="1" applyBorder="1">
      <alignment/>
      <protection/>
    </xf>
    <xf numFmtId="164" fontId="70" fillId="0" borderId="10" xfId="60" applyNumberFormat="1" applyFont="1" applyBorder="1" applyAlignment="1">
      <alignment horizontal="left"/>
      <protection/>
    </xf>
    <xf numFmtId="49" fontId="62" fillId="0" borderId="19" xfId="53" applyNumberFormat="1" applyFont="1" applyBorder="1">
      <alignment/>
      <protection/>
    </xf>
    <xf numFmtId="0" fontId="61" fillId="0" borderId="19" xfId="53" applyFont="1" applyBorder="1" applyAlignment="1">
      <alignment horizontal="right"/>
      <protection/>
    </xf>
    <xf numFmtId="49" fontId="10" fillId="0" borderId="0" xfId="55" applyNumberFormat="1" applyFont="1" applyAlignment="1">
      <alignment horizontal="center" vertical="center"/>
      <protection/>
    </xf>
    <xf numFmtId="165" fontId="8" fillId="0" borderId="10" xfId="55" applyNumberFormat="1" applyFont="1" applyBorder="1" applyAlignment="1">
      <alignment horizontal="center" vertical="center"/>
      <protection/>
    </xf>
    <xf numFmtId="0" fontId="10" fillId="35" borderId="0" xfId="55" applyFont="1" applyFill="1" applyAlignment="1">
      <alignment vertical="center"/>
      <protection/>
    </xf>
    <xf numFmtId="0" fontId="10" fillId="0" borderId="10" xfId="58" applyFont="1" applyBorder="1" applyAlignment="1">
      <alignment horizontal="left"/>
      <protection/>
    </xf>
    <xf numFmtId="167" fontId="13" fillId="0" borderId="10" xfId="58" applyNumberFormat="1" applyFont="1" applyBorder="1" applyAlignment="1">
      <alignment horizontal="center"/>
      <protection/>
    </xf>
    <xf numFmtId="0" fontId="10" fillId="0" borderId="10" xfId="55" applyFont="1" applyBorder="1" applyAlignment="1">
      <alignment horizontal="left" vertical="center"/>
      <protection/>
    </xf>
    <xf numFmtId="0" fontId="10" fillId="0" borderId="26" xfId="60" applyNumberFormat="1" applyFont="1" applyBorder="1" applyAlignment="1">
      <alignment horizontal="center"/>
      <protection/>
    </xf>
    <xf numFmtId="0" fontId="70" fillId="0" borderId="26" xfId="60" applyFont="1" applyBorder="1" applyAlignment="1">
      <alignment horizontal="right"/>
      <protection/>
    </xf>
    <xf numFmtId="0" fontId="71" fillId="0" borderId="27" xfId="60" applyFont="1" applyBorder="1" applyAlignment="1">
      <alignment horizontal="left"/>
      <protection/>
    </xf>
    <xf numFmtId="164" fontId="10" fillId="0" borderId="11" xfId="60" applyNumberFormat="1" applyFont="1" applyBorder="1" applyAlignment="1">
      <alignment horizontal="center"/>
      <protection/>
    </xf>
    <xf numFmtId="2" fontId="10" fillId="0" borderId="11" xfId="60" applyNumberFormat="1" applyFont="1" applyBorder="1" applyAlignment="1">
      <alignment horizontal="center"/>
      <protection/>
    </xf>
    <xf numFmtId="2" fontId="8" fillId="0" borderId="11" xfId="60" applyNumberFormat="1" applyFont="1" applyBorder="1" applyAlignment="1">
      <alignment horizontal="center"/>
      <protection/>
    </xf>
    <xf numFmtId="0" fontId="10" fillId="0" borderId="11" xfId="0" applyFont="1" applyBorder="1" applyAlignment="1">
      <alignment horizontal="center"/>
    </xf>
    <xf numFmtId="0" fontId="11" fillId="0" borderId="11" xfId="60" applyFont="1" applyBorder="1" applyAlignment="1">
      <alignment horizontal="left"/>
      <protection/>
    </xf>
    <xf numFmtId="49" fontId="8" fillId="0" borderId="15" xfId="60" applyNumberFormat="1" applyFont="1" applyBorder="1" applyAlignment="1">
      <alignment horizontal="center"/>
      <protection/>
    </xf>
    <xf numFmtId="49" fontId="71" fillId="0" borderId="28" xfId="60" applyNumberFormat="1" applyFont="1" applyBorder="1" applyAlignment="1">
      <alignment horizontal="right"/>
      <protection/>
    </xf>
    <xf numFmtId="49" fontId="71" fillId="0" borderId="12" xfId="60" applyNumberFormat="1" applyFont="1" applyBorder="1" applyAlignment="1">
      <alignment horizontal="left"/>
      <protection/>
    </xf>
    <xf numFmtId="49" fontId="8" fillId="0" borderId="13" xfId="60" applyNumberFormat="1" applyFont="1" applyBorder="1" applyAlignment="1">
      <alignment horizontal="center"/>
      <protection/>
    </xf>
    <xf numFmtId="49" fontId="9" fillId="0" borderId="13" xfId="60" applyNumberFormat="1" applyFont="1" applyBorder="1" applyAlignment="1">
      <alignment horizontal="center"/>
      <protection/>
    </xf>
    <xf numFmtId="49" fontId="9" fillId="0" borderId="13" xfId="59" applyNumberFormat="1" applyFont="1" applyBorder="1" applyAlignment="1">
      <alignment horizontal="center"/>
      <protection/>
    </xf>
    <xf numFmtId="49" fontId="8" fillId="0" borderId="14" xfId="60" applyNumberFormat="1" applyFont="1" applyBorder="1" applyAlignment="1">
      <alignment horizontal="center"/>
      <protection/>
    </xf>
    <xf numFmtId="164" fontId="70" fillId="0" borderId="11" xfId="60" applyNumberFormat="1" applyFont="1" applyBorder="1" applyAlignment="1">
      <alignment horizontal="center"/>
      <protection/>
    </xf>
    <xf numFmtId="49" fontId="71" fillId="0" borderId="13" xfId="60" applyNumberFormat="1" applyFont="1" applyBorder="1" applyAlignment="1">
      <alignment horizontal="center"/>
      <protection/>
    </xf>
    <xf numFmtId="49" fontId="9" fillId="0" borderId="13" xfId="61" applyNumberFormat="1" applyFont="1" applyBorder="1" applyAlignment="1">
      <alignment horizontal="center"/>
      <protection/>
    </xf>
    <xf numFmtId="0" fontId="70" fillId="35" borderId="26" xfId="60" applyFont="1" applyFill="1" applyBorder="1" applyAlignment="1">
      <alignment horizontal="right"/>
      <protection/>
    </xf>
    <xf numFmtId="0" fontId="71" fillId="35" borderId="27" xfId="60" applyFont="1" applyFill="1" applyBorder="1" applyAlignment="1">
      <alignment horizontal="left"/>
      <protection/>
    </xf>
    <xf numFmtId="164" fontId="10" fillId="35" borderId="11" xfId="60" applyNumberFormat="1" applyFont="1" applyFill="1" applyBorder="1" applyAlignment="1">
      <alignment horizontal="center"/>
      <protection/>
    </xf>
    <xf numFmtId="2" fontId="8" fillId="35" borderId="11" xfId="60" applyNumberFormat="1" applyFont="1" applyFill="1" applyBorder="1" applyAlignment="1">
      <alignment horizontal="center"/>
      <protection/>
    </xf>
    <xf numFmtId="0" fontId="11" fillId="35" borderId="11" xfId="60" applyFont="1" applyFill="1" applyBorder="1" applyAlignment="1">
      <alignment horizontal="left"/>
      <protection/>
    </xf>
    <xf numFmtId="49" fontId="8" fillId="0" borderId="28" xfId="60" applyNumberFormat="1" applyFont="1" applyBorder="1" applyAlignment="1">
      <alignment horizontal="right"/>
      <protection/>
    </xf>
    <xf numFmtId="49" fontId="8" fillId="0" borderId="12" xfId="60" applyNumberFormat="1" applyFont="1" applyBorder="1" applyAlignment="1">
      <alignment horizontal="left"/>
      <protection/>
    </xf>
    <xf numFmtId="0" fontId="10" fillId="0" borderId="11" xfId="53" applyFont="1" applyBorder="1" applyAlignment="1">
      <alignment horizontal="center"/>
      <protection/>
    </xf>
    <xf numFmtId="49" fontId="9" fillId="0" borderId="14" xfId="61" applyNumberFormat="1" applyFont="1" applyBorder="1" applyAlignment="1">
      <alignment horizontal="center"/>
      <protection/>
    </xf>
    <xf numFmtId="0" fontId="61" fillId="0" borderId="26" xfId="53" applyFont="1" applyBorder="1" applyAlignment="1">
      <alignment horizontal="right"/>
      <protection/>
    </xf>
    <xf numFmtId="49" fontId="62" fillId="0" borderId="27" xfId="53" applyNumberFormat="1" applyFont="1" applyBorder="1">
      <alignment/>
      <protection/>
    </xf>
    <xf numFmtId="164" fontId="61" fillId="0" borderId="11" xfId="53" applyNumberFormat="1" applyFont="1" applyBorder="1" applyAlignment="1">
      <alignment horizontal="center"/>
      <protection/>
    </xf>
    <xf numFmtId="0" fontId="61" fillId="0" borderId="11" xfId="53" applyFont="1" applyBorder="1" applyAlignment="1">
      <alignment horizontal="left"/>
      <protection/>
    </xf>
    <xf numFmtId="0" fontId="61" fillId="0" borderId="11" xfId="53" applyFont="1" applyBorder="1">
      <alignment/>
      <protection/>
    </xf>
    <xf numFmtId="0" fontId="61" fillId="0" borderId="26" xfId="58" applyFont="1" applyBorder="1" applyAlignment="1">
      <alignment horizontal="right"/>
      <protection/>
    </xf>
    <xf numFmtId="0" fontId="62" fillId="0" borderId="27" xfId="58" applyFont="1" applyBorder="1" applyAlignment="1">
      <alignment horizontal="left"/>
      <protection/>
    </xf>
    <xf numFmtId="167" fontId="13" fillId="0" borderId="11" xfId="58" applyNumberFormat="1" applyFont="1" applyBorder="1" applyAlignment="1">
      <alignment horizontal="center"/>
      <protection/>
    </xf>
    <xf numFmtId="0" fontId="10" fillId="0" borderId="11" xfId="58" applyFont="1" applyBorder="1" applyAlignment="1">
      <alignment horizontal="left"/>
      <protection/>
    </xf>
    <xf numFmtId="165" fontId="8" fillId="0" borderId="11" xfId="55" applyNumberFormat="1" applyFont="1" applyBorder="1" applyAlignment="1">
      <alignment horizontal="center" vertical="center"/>
      <protection/>
    </xf>
    <xf numFmtId="0" fontId="70" fillId="0" borderId="26" xfId="55" applyFont="1" applyBorder="1" applyAlignment="1">
      <alignment horizontal="right" vertical="center"/>
      <protection/>
    </xf>
    <xf numFmtId="0" fontId="71" fillId="0" borderId="27" xfId="55" applyFont="1" applyBorder="1" applyAlignment="1">
      <alignment horizontal="left" vertical="center"/>
      <protection/>
    </xf>
    <xf numFmtId="164" fontId="10" fillId="0" borderId="11" xfId="55" applyNumberFormat="1" applyFont="1" applyFill="1" applyBorder="1" applyAlignment="1">
      <alignment horizontal="center" vertical="center"/>
      <protection/>
    </xf>
    <xf numFmtId="0" fontId="11" fillId="0" borderId="11" xfId="55" applyFont="1" applyBorder="1" applyAlignment="1">
      <alignment horizontal="center" vertical="center"/>
      <protection/>
    </xf>
    <xf numFmtId="0" fontId="11" fillId="0" borderId="11" xfId="55" applyFont="1" applyBorder="1" applyAlignment="1">
      <alignment horizontal="left" vertical="center"/>
      <protection/>
    </xf>
    <xf numFmtId="14" fontId="3" fillId="0" borderId="0" xfId="54" applyNumberFormat="1" applyFont="1" applyFill="1" applyBorder="1" applyAlignment="1" applyProtection="1">
      <alignment horizontal="center" vertical="center"/>
      <protection/>
    </xf>
    <xf numFmtId="2" fontId="10" fillId="0" borderId="29" xfId="55" applyNumberFormat="1" applyFont="1" applyBorder="1" applyAlignment="1">
      <alignment horizontal="center" vertical="center"/>
      <protection/>
    </xf>
    <xf numFmtId="2" fontId="10" fillId="0" borderId="30" xfId="55" applyNumberFormat="1" applyFont="1" applyBorder="1" applyAlignment="1">
      <alignment horizontal="center" vertical="center"/>
      <protection/>
    </xf>
    <xf numFmtId="2" fontId="10" fillId="0" borderId="31" xfId="55" applyNumberFormat="1" applyFont="1" applyBorder="1" applyAlignment="1">
      <alignment horizontal="center" vertical="center"/>
      <protection/>
    </xf>
    <xf numFmtId="14" fontId="3" fillId="0" borderId="0" xfId="54" applyNumberFormat="1" applyFont="1" applyFill="1" applyBorder="1" applyAlignment="1" applyProtection="1">
      <alignment horizontal="center" vertical="center"/>
      <protection/>
    </xf>
    <xf numFmtId="2" fontId="10" fillId="0" borderId="29" xfId="55" applyNumberFormat="1" applyFont="1" applyBorder="1" applyAlignment="1">
      <alignment horizontal="center" vertical="center"/>
      <protection/>
    </xf>
    <xf numFmtId="2" fontId="10" fillId="0" borderId="30" xfId="55" applyNumberFormat="1" applyFont="1" applyBorder="1" applyAlignment="1">
      <alignment horizontal="center" vertical="center"/>
      <protection/>
    </xf>
    <xf numFmtId="2" fontId="10" fillId="0" borderId="31" xfId="55" applyNumberFormat="1" applyFont="1" applyBorder="1" applyAlignment="1">
      <alignment horizontal="center" vertical="center"/>
      <protection/>
    </xf>
    <xf numFmtId="164" fontId="15" fillId="0" borderId="0" xfId="0" applyNumberFormat="1" applyFont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Įprastas 3" xfId="54"/>
    <cellStyle name="Įprastas 4" xfId="55"/>
    <cellStyle name="Linked Cell" xfId="56"/>
    <cellStyle name="Neutral" xfId="57"/>
    <cellStyle name="Normal 2 2 10_aukstis" xfId="58"/>
    <cellStyle name="Normal_2013-01-15" xfId="59"/>
    <cellStyle name="Normal_2013-01-15 2" xfId="60"/>
    <cellStyle name="Normal_2013-01-15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20</xdr:row>
      <xdr:rowOff>0</xdr:rowOff>
    </xdr:from>
    <xdr:ext cx="619125" cy="495300"/>
    <xdr:sp>
      <xdr:nvSpPr>
        <xdr:cNvPr id="1" name="AutoShape 2"/>
        <xdr:cNvSpPr>
          <a:spLocks noChangeAspect="1"/>
        </xdr:cNvSpPr>
      </xdr:nvSpPr>
      <xdr:spPr>
        <a:xfrm>
          <a:off x="6343650" y="39909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2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85775"/>
    <xdr:sp>
      <xdr:nvSpPr>
        <xdr:cNvPr id="3" name="AutoShape 2"/>
        <xdr:cNvSpPr>
          <a:spLocks noChangeAspect="1"/>
        </xdr:cNvSpPr>
      </xdr:nvSpPr>
      <xdr:spPr>
        <a:xfrm>
          <a:off x="6343650" y="39909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95300"/>
    <xdr:sp>
      <xdr:nvSpPr>
        <xdr:cNvPr id="4" name="AutoShape 2"/>
        <xdr:cNvSpPr>
          <a:spLocks noChangeAspect="1"/>
        </xdr:cNvSpPr>
      </xdr:nvSpPr>
      <xdr:spPr>
        <a:xfrm>
          <a:off x="6343650" y="39909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514350"/>
    <xdr:sp>
      <xdr:nvSpPr>
        <xdr:cNvPr id="5" name="AutoShape 2"/>
        <xdr:cNvSpPr>
          <a:spLocks noChangeAspect="1"/>
        </xdr:cNvSpPr>
      </xdr:nvSpPr>
      <xdr:spPr>
        <a:xfrm>
          <a:off x="6343650" y="3990975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85775"/>
    <xdr:sp>
      <xdr:nvSpPr>
        <xdr:cNvPr id="6" name="AutoShape 2"/>
        <xdr:cNvSpPr>
          <a:spLocks noChangeAspect="1"/>
        </xdr:cNvSpPr>
      </xdr:nvSpPr>
      <xdr:spPr>
        <a:xfrm>
          <a:off x="6343650" y="39909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76250"/>
    <xdr:sp>
      <xdr:nvSpPr>
        <xdr:cNvPr id="7" name="AutoShape 2"/>
        <xdr:cNvSpPr>
          <a:spLocks noChangeAspect="1"/>
        </xdr:cNvSpPr>
      </xdr:nvSpPr>
      <xdr:spPr>
        <a:xfrm>
          <a:off x="6343650" y="3990975"/>
          <a:ext cx="619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514350"/>
    <xdr:sp>
      <xdr:nvSpPr>
        <xdr:cNvPr id="8" name="AutoShape 2"/>
        <xdr:cNvSpPr>
          <a:spLocks noChangeAspect="1"/>
        </xdr:cNvSpPr>
      </xdr:nvSpPr>
      <xdr:spPr>
        <a:xfrm>
          <a:off x="6343650" y="3990975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19100"/>
    <xdr:sp>
      <xdr:nvSpPr>
        <xdr:cNvPr id="9" name="AutoShape 2"/>
        <xdr:cNvSpPr>
          <a:spLocks noChangeAspect="1"/>
        </xdr:cNvSpPr>
      </xdr:nvSpPr>
      <xdr:spPr>
        <a:xfrm>
          <a:off x="6343650" y="3990975"/>
          <a:ext cx="619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76250"/>
    <xdr:sp>
      <xdr:nvSpPr>
        <xdr:cNvPr id="10" name="AutoShape 2"/>
        <xdr:cNvSpPr>
          <a:spLocks noChangeAspect="1"/>
        </xdr:cNvSpPr>
      </xdr:nvSpPr>
      <xdr:spPr>
        <a:xfrm>
          <a:off x="6343650" y="3990975"/>
          <a:ext cx="619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19100"/>
    <xdr:sp>
      <xdr:nvSpPr>
        <xdr:cNvPr id="11" name="AutoShape 2"/>
        <xdr:cNvSpPr>
          <a:spLocks noChangeAspect="1"/>
        </xdr:cNvSpPr>
      </xdr:nvSpPr>
      <xdr:spPr>
        <a:xfrm>
          <a:off x="6343650" y="3990975"/>
          <a:ext cx="619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76250"/>
    <xdr:sp>
      <xdr:nvSpPr>
        <xdr:cNvPr id="12" name="AutoShape 2"/>
        <xdr:cNvSpPr>
          <a:spLocks noChangeAspect="1"/>
        </xdr:cNvSpPr>
      </xdr:nvSpPr>
      <xdr:spPr>
        <a:xfrm>
          <a:off x="6343650" y="3990975"/>
          <a:ext cx="619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19100"/>
    <xdr:sp>
      <xdr:nvSpPr>
        <xdr:cNvPr id="13" name="AutoShape 2"/>
        <xdr:cNvSpPr>
          <a:spLocks noChangeAspect="1"/>
        </xdr:cNvSpPr>
      </xdr:nvSpPr>
      <xdr:spPr>
        <a:xfrm>
          <a:off x="6343650" y="3990975"/>
          <a:ext cx="619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4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5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6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76250"/>
    <xdr:sp>
      <xdr:nvSpPr>
        <xdr:cNvPr id="17" name="AutoShape 2"/>
        <xdr:cNvSpPr>
          <a:spLocks noChangeAspect="1"/>
        </xdr:cNvSpPr>
      </xdr:nvSpPr>
      <xdr:spPr>
        <a:xfrm>
          <a:off x="6343650" y="3990975"/>
          <a:ext cx="619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19100"/>
    <xdr:sp>
      <xdr:nvSpPr>
        <xdr:cNvPr id="18" name="AutoShape 2"/>
        <xdr:cNvSpPr>
          <a:spLocks noChangeAspect="1"/>
        </xdr:cNvSpPr>
      </xdr:nvSpPr>
      <xdr:spPr>
        <a:xfrm>
          <a:off x="6343650" y="3990975"/>
          <a:ext cx="619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76250"/>
    <xdr:sp>
      <xdr:nvSpPr>
        <xdr:cNvPr id="19" name="AutoShape 2"/>
        <xdr:cNvSpPr>
          <a:spLocks noChangeAspect="1"/>
        </xdr:cNvSpPr>
      </xdr:nvSpPr>
      <xdr:spPr>
        <a:xfrm>
          <a:off x="6343650" y="3990975"/>
          <a:ext cx="619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19100"/>
    <xdr:sp>
      <xdr:nvSpPr>
        <xdr:cNvPr id="20" name="AutoShape 2"/>
        <xdr:cNvSpPr>
          <a:spLocks noChangeAspect="1"/>
        </xdr:cNvSpPr>
      </xdr:nvSpPr>
      <xdr:spPr>
        <a:xfrm>
          <a:off x="6343650" y="3990975"/>
          <a:ext cx="619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19100"/>
    <xdr:sp>
      <xdr:nvSpPr>
        <xdr:cNvPr id="21" name="AutoShape 2"/>
        <xdr:cNvSpPr>
          <a:spLocks noChangeAspect="1"/>
        </xdr:cNvSpPr>
      </xdr:nvSpPr>
      <xdr:spPr>
        <a:xfrm>
          <a:off x="6343650" y="3990975"/>
          <a:ext cx="619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95300"/>
    <xdr:sp>
      <xdr:nvSpPr>
        <xdr:cNvPr id="22" name="AutoShape 2"/>
        <xdr:cNvSpPr>
          <a:spLocks noChangeAspect="1"/>
        </xdr:cNvSpPr>
      </xdr:nvSpPr>
      <xdr:spPr>
        <a:xfrm>
          <a:off x="6343650" y="39909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23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85775"/>
    <xdr:sp>
      <xdr:nvSpPr>
        <xdr:cNvPr id="24" name="AutoShape 2"/>
        <xdr:cNvSpPr>
          <a:spLocks noChangeAspect="1"/>
        </xdr:cNvSpPr>
      </xdr:nvSpPr>
      <xdr:spPr>
        <a:xfrm>
          <a:off x="6343650" y="39909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95300"/>
    <xdr:sp>
      <xdr:nvSpPr>
        <xdr:cNvPr id="25" name="AutoShape 2"/>
        <xdr:cNvSpPr>
          <a:spLocks noChangeAspect="1"/>
        </xdr:cNvSpPr>
      </xdr:nvSpPr>
      <xdr:spPr>
        <a:xfrm>
          <a:off x="6343650" y="39909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514350"/>
    <xdr:sp>
      <xdr:nvSpPr>
        <xdr:cNvPr id="26" name="AutoShape 2"/>
        <xdr:cNvSpPr>
          <a:spLocks noChangeAspect="1"/>
        </xdr:cNvSpPr>
      </xdr:nvSpPr>
      <xdr:spPr>
        <a:xfrm>
          <a:off x="6343650" y="3990975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85775"/>
    <xdr:sp>
      <xdr:nvSpPr>
        <xdr:cNvPr id="27" name="AutoShape 2"/>
        <xdr:cNvSpPr>
          <a:spLocks noChangeAspect="1"/>
        </xdr:cNvSpPr>
      </xdr:nvSpPr>
      <xdr:spPr>
        <a:xfrm>
          <a:off x="6343650" y="39909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76250"/>
    <xdr:sp>
      <xdr:nvSpPr>
        <xdr:cNvPr id="28" name="AutoShape 2"/>
        <xdr:cNvSpPr>
          <a:spLocks noChangeAspect="1"/>
        </xdr:cNvSpPr>
      </xdr:nvSpPr>
      <xdr:spPr>
        <a:xfrm>
          <a:off x="6343650" y="3990975"/>
          <a:ext cx="619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514350"/>
    <xdr:sp>
      <xdr:nvSpPr>
        <xdr:cNvPr id="29" name="AutoShape 2"/>
        <xdr:cNvSpPr>
          <a:spLocks noChangeAspect="1"/>
        </xdr:cNvSpPr>
      </xdr:nvSpPr>
      <xdr:spPr>
        <a:xfrm>
          <a:off x="6343650" y="3990975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19100"/>
    <xdr:sp>
      <xdr:nvSpPr>
        <xdr:cNvPr id="30" name="AutoShape 2"/>
        <xdr:cNvSpPr>
          <a:spLocks noChangeAspect="1"/>
        </xdr:cNvSpPr>
      </xdr:nvSpPr>
      <xdr:spPr>
        <a:xfrm>
          <a:off x="6343650" y="3990975"/>
          <a:ext cx="619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76250"/>
    <xdr:sp>
      <xdr:nvSpPr>
        <xdr:cNvPr id="31" name="AutoShape 2"/>
        <xdr:cNvSpPr>
          <a:spLocks noChangeAspect="1"/>
        </xdr:cNvSpPr>
      </xdr:nvSpPr>
      <xdr:spPr>
        <a:xfrm>
          <a:off x="6343650" y="3990975"/>
          <a:ext cx="619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19100"/>
    <xdr:sp>
      <xdr:nvSpPr>
        <xdr:cNvPr id="32" name="AutoShape 2"/>
        <xdr:cNvSpPr>
          <a:spLocks noChangeAspect="1"/>
        </xdr:cNvSpPr>
      </xdr:nvSpPr>
      <xdr:spPr>
        <a:xfrm>
          <a:off x="6343650" y="3990975"/>
          <a:ext cx="619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76250"/>
    <xdr:sp>
      <xdr:nvSpPr>
        <xdr:cNvPr id="33" name="AutoShape 2"/>
        <xdr:cNvSpPr>
          <a:spLocks noChangeAspect="1"/>
        </xdr:cNvSpPr>
      </xdr:nvSpPr>
      <xdr:spPr>
        <a:xfrm>
          <a:off x="6343650" y="3990975"/>
          <a:ext cx="619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19100"/>
    <xdr:sp>
      <xdr:nvSpPr>
        <xdr:cNvPr id="34" name="AutoShape 2"/>
        <xdr:cNvSpPr>
          <a:spLocks noChangeAspect="1"/>
        </xdr:cNvSpPr>
      </xdr:nvSpPr>
      <xdr:spPr>
        <a:xfrm>
          <a:off x="6343650" y="3990975"/>
          <a:ext cx="619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35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76250"/>
    <xdr:sp>
      <xdr:nvSpPr>
        <xdr:cNvPr id="36" name="AutoShape 2"/>
        <xdr:cNvSpPr>
          <a:spLocks noChangeAspect="1"/>
        </xdr:cNvSpPr>
      </xdr:nvSpPr>
      <xdr:spPr>
        <a:xfrm>
          <a:off x="6343650" y="3990975"/>
          <a:ext cx="619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19100"/>
    <xdr:sp>
      <xdr:nvSpPr>
        <xdr:cNvPr id="37" name="AutoShape 2"/>
        <xdr:cNvSpPr>
          <a:spLocks noChangeAspect="1"/>
        </xdr:cNvSpPr>
      </xdr:nvSpPr>
      <xdr:spPr>
        <a:xfrm>
          <a:off x="6343650" y="3990975"/>
          <a:ext cx="619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76250"/>
    <xdr:sp>
      <xdr:nvSpPr>
        <xdr:cNvPr id="38" name="AutoShape 2"/>
        <xdr:cNvSpPr>
          <a:spLocks noChangeAspect="1"/>
        </xdr:cNvSpPr>
      </xdr:nvSpPr>
      <xdr:spPr>
        <a:xfrm>
          <a:off x="6343650" y="3990975"/>
          <a:ext cx="619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19100"/>
    <xdr:sp>
      <xdr:nvSpPr>
        <xdr:cNvPr id="39" name="AutoShape 2"/>
        <xdr:cNvSpPr>
          <a:spLocks noChangeAspect="1"/>
        </xdr:cNvSpPr>
      </xdr:nvSpPr>
      <xdr:spPr>
        <a:xfrm>
          <a:off x="6343650" y="3990975"/>
          <a:ext cx="619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19100"/>
    <xdr:sp>
      <xdr:nvSpPr>
        <xdr:cNvPr id="40" name="AutoShape 2"/>
        <xdr:cNvSpPr>
          <a:spLocks noChangeAspect="1"/>
        </xdr:cNvSpPr>
      </xdr:nvSpPr>
      <xdr:spPr>
        <a:xfrm>
          <a:off x="6343650" y="3990975"/>
          <a:ext cx="619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41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42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43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44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95300"/>
    <xdr:sp>
      <xdr:nvSpPr>
        <xdr:cNvPr id="45" name="AutoShape 2"/>
        <xdr:cNvSpPr>
          <a:spLocks noChangeAspect="1"/>
        </xdr:cNvSpPr>
      </xdr:nvSpPr>
      <xdr:spPr>
        <a:xfrm>
          <a:off x="6343650" y="39909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85775"/>
    <xdr:sp>
      <xdr:nvSpPr>
        <xdr:cNvPr id="46" name="AutoShape 2"/>
        <xdr:cNvSpPr>
          <a:spLocks noChangeAspect="1"/>
        </xdr:cNvSpPr>
      </xdr:nvSpPr>
      <xdr:spPr>
        <a:xfrm>
          <a:off x="6343650" y="39909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95300"/>
    <xdr:sp>
      <xdr:nvSpPr>
        <xdr:cNvPr id="47" name="AutoShape 2"/>
        <xdr:cNvSpPr>
          <a:spLocks noChangeAspect="1"/>
        </xdr:cNvSpPr>
      </xdr:nvSpPr>
      <xdr:spPr>
        <a:xfrm>
          <a:off x="6343650" y="39909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514350"/>
    <xdr:sp>
      <xdr:nvSpPr>
        <xdr:cNvPr id="48" name="AutoShape 2"/>
        <xdr:cNvSpPr>
          <a:spLocks noChangeAspect="1"/>
        </xdr:cNvSpPr>
      </xdr:nvSpPr>
      <xdr:spPr>
        <a:xfrm>
          <a:off x="6343650" y="3990975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85775"/>
    <xdr:sp>
      <xdr:nvSpPr>
        <xdr:cNvPr id="49" name="AutoShape 2"/>
        <xdr:cNvSpPr>
          <a:spLocks noChangeAspect="1"/>
        </xdr:cNvSpPr>
      </xdr:nvSpPr>
      <xdr:spPr>
        <a:xfrm>
          <a:off x="6343650" y="39909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76250"/>
    <xdr:sp>
      <xdr:nvSpPr>
        <xdr:cNvPr id="50" name="AutoShape 2"/>
        <xdr:cNvSpPr>
          <a:spLocks noChangeAspect="1"/>
        </xdr:cNvSpPr>
      </xdr:nvSpPr>
      <xdr:spPr>
        <a:xfrm>
          <a:off x="6343650" y="3990975"/>
          <a:ext cx="619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514350"/>
    <xdr:sp>
      <xdr:nvSpPr>
        <xdr:cNvPr id="51" name="AutoShape 2"/>
        <xdr:cNvSpPr>
          <a:spLocks noChangeAspect="1"/>
        </xdr:cNvSpPr>
      </xdr:nvSpPr>
      <xdr:spPr>
        <a:xfrm>
          <a:off x="6343650" y="3990975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19100"/>
    <xdr:sp>
      <xdr:nvSpPr>
        <xdr:cNvPr id="52" name="AutoShape 2"/>
        <xdr:cNvSpPr>
          <a:spLocks noChangeAspect="1"/>
        </xdr:cNvSpPr>
      </xdr:nvSpPr>
      <xdr:spPr>
        <a:xfrm>
          <a:off x="6343650" y="3990975"/>
          <a:ext cx="619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76250"/>
    <xdr:sp>
      <xdr:nvSpPr>
        <xdr:cNvPr id="53" name="AutoShape 2"/>
        <xdr:cNvSpPr>
          <a:spLocks noChangeAspect="1"/>
        </xdr:cNvSpPr>
      </xdr:nvSpPr>
      <xdr:spPr>
        <a:xfrm>
          <a:off x="6343650" y="3990975"/>
          <a:ext cx="619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19100"/>
    <xdr:sp>
      <xdr:nvSpPr>
        <xdr:cNvPr id="54" name="AutoShape 2"/>
        <xdr:cNvSpPr>
          <a:spLocks noChangeAspect="1"/>
        </xdr:cNvSpPr>
      </xdr:nvSpPr>
      <xdr:spPr>
        <a:xfrm>
          <a:off x="6343650" y="3990975"/>
          <a:ext cx="619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76250"/>
    <xdr:sp>
      <xdr:nvSpPr>
        <xdr:cNvPr id="55" name="AutoShape 2"/>
        <xdr:cNvSpPr>
          <a:spLocks noChangeAspect="1"/>
        </xdr:cNvSpPr>
      </xdr:nvSpPr>
      <xdr:spPr>
        <a:xfrm>
          <a:off x="6343650" y="3990975"/>
          <a:ext cx="619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19100"/>
    <xdr:sp>
      <xdr:nvSpPr>
        <xdr:cNvPr id="56" name="AutoShape 2"/>
        <xdr:cNvSpPr>
          <a:spLocks noChangeAspect="1"/>
        </xdr:cNvSpPr>
      </xdr:nvSpPr>
      <xdr:spPr>
        <a:xfrm>
          <a:off x="6343650" y="3990975"/>
          <a:ext cx="619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57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58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59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76250"/>
    <xdr:sp>
      <xdr:nvSpPr>
        <xdr:cNvPr id="60" name="AutoShape 2"/>
        <xdr:cNvSpPr>
          <a:spLocks noChangeAspect="1"/>
        </xdr:cNvSpPr>
      </xdr:nvSpPr>
      <xdr:spPr>
        <a:xfrm>
          <a:off x="6343650" y="3990975"/>
          <a:ext cx="619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19100"/>
    <xdr:sp>
      <xdr:nvSpPr>
        <xdr:cNvPr id="61" name="AutoShape 2"/>
        <xdr:cNvSpPr>
          <a:spLocks noChangeAspect="1"/>
        </xdr:cNvSpPr>
      </xdr:nvSpPr>
      <xdr:spPr>
        <a:xfrm>
          <a:off x="6343650" y="3990975"/>
          <a:ext cx="619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76250"/>
    <xdr:sp>
      <xdr:nvSpPr>
        <xdr:cNvPr id="62" name="AutoShape 2"/>
        <xdr:cNvSpPr>
          <a:spLocks noChangeAspect="1"/>
        </xdr:cNvSpPr>
      </xdr:nvSpPr>
      <xdr:spPr>
        <a:xfrm>
          <a:off x="6343650" y="3990975"/>
          <a:ext cx="619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19100"/>
    <xdr:sp>
      <xdr:nvSpPr>
        <xdr:cNvPr id="63" name="AutoShape 2"/>
        <xdr:cNvSpPr>
          <a:spLocks noChangeAspect="1"/>
        </xdr:cNvSpPr>
      </xdr:nvSpPr>
      <xdr:spPr>
        <a:xfrm>
          <a:off x="6343650" y="3990975"/>
          <a:ext cx="619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19100"/>
    <xdr:sp>
      <xdr:nvSpPr>
        <xdr:cNvPr id="64" name="AutoShape 2"/>
        <xdr:cNvSpPr>
          <a:spLocks noChangeAspect="1"/>
        </xdr:cNvSpPr>
      </xdr:nvSpPr>
      <xdr:spPr>
        <a:xfrm>
          <a:off x="6343650" y="3990975"/>
          <a:ext cx="619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65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66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67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68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69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70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71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72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73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74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75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76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77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78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79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80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81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82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83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84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85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86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87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504825"/>
    <xdr:sp>
      <xdr:nvSpPr>
        <xdr:cNvPr id="88" name="AutoShape 2"/>
        <xdr:cNvSpPr>
          <a:spLocks noChangeAspect="1"/>
        </xdr:cNvSpPr>
      </xdr:nvSpPr>
      <xdr:spPr>
        <a:xfrm>
          <a:off x="6343650" y="399097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95300"/>
    <xdr:sp>
      <xdr:nvSpPr>
        <xdr:cNvPr id="89" name="AutoShape 2"/>
        <xdr:cNvSpPr>
          <a:spLocks noChangeAspect="1"/>
        </xdr:cNvSpPr>
      </xdr:nvSpPr>
      <xdr:spPr>
        <a:xfrm>
          <a:off x="6343650" y="39909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504825"/>
    <xdr:sp>
      <xdr:nvSpPr>
        <xdr:cNvPr id="90" name="AutoShape 2"/>
        <xdr:cNvSpPr>
          <a:spLocks noChangeAspect="1"/>
        </xdr:cNvSpPr>
      </xdr:nvSpPr>
      <xdr:spPr>
        <a:xfrm>
          <a:off x="6343650" y="399097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523875"/>
    <xdr:sp>
      <xdr:nvSpPr>
        <xdr:cNvPr id="91" name="AutoShape 2"/>
        <xdr:cNvSpPr>
          <a:spLocks noChangeAspect="1"/>
        </xdr:cNvSpPr>
      </xdr:nvSpPr>
      <xdr:spPr>
        <a:xfrm>
          <a:off x="6343650" y="399097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95300"/>
    <xdr:sp>
      <xdr:nvSpPr>
        <xdr:cNvPr id="92" name="AutoShape 2"/>
        <xdr:cNvSpPr>
          <a:spLocks noChangeAspect="1"/>
        </xdr:cNvSpPr>
      </xdr:nvSpPr>
      <xdr:spPr>
        <a:xfrm>
          <a:off x="6343650" y="39909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85775"/>
    <xdr:sp>
      <xdr:nvSpPr>
        <xdr:cNvPr id="93" name="AutoShape 2"/>
        <xdr:cNvSpPr>
          <a:spLocks noChangeAspect="1"/>
        </xdr:cNvSpPr>
      </xdr:nvSpPr>
      <xdr:spPr>
        <a:xfrm>
          <a:off x="6343650" y="39909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523875"/>
    <xdr:sp>
      <xdr:nvSpPr>
        <xdr:cNvPr id="94" name="AutoShape 2"/>
        <xdr:cNvSpPr>
          <a:spLocks noChangeAspect="1"/>
        </xdr:cNvSpPr>
      </xdr:nvSpPr>
      <xdr:spPr>
        <a:xfrm>
          <a:off x="6343650" y="399097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28625"/>
    <xdr:sp>
      <xdr:nvSpPr>
        <xdr:cNvPr id="95" name="AutoShape 2"/>
        <xdr:cNvSpPr>
          <a:spLocks noChangeAspect="1"/>
        </xdr:cNvSpPr>
      </xdr:nvSpPr>
      <xdr:spPr>
        <a:xfrm>
          <a:off x="6343650" y="39909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85775"/>
    <xdr:sp>
      <xdr:nvSpPr>
        <xdr:cNvPr id="96" name="AutoShape 2"/>
        <xdr:cNvSpPr>
          <a:spLocks noChangeAspect="1"/>
        </xdr:cNvSpPr>
      </xdr:nvSpPr>
      <xdr:spPr>
        <a:xfrm>
          <a:off x="6343650" y="39909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28625"/>
    <xdr:sp>
      <xdr:nvSpPr>
        <xdr:cNvPr id="97" name="AutoShape 2"/>
        <xdr:cNvSpPr>
          <a:spLocks noChangeAspect="1"/>
        </xdr:cNvSpPr>
      </xdr:nvSpPr>
      <xdr:spPr>
        <a:xfrm>
          <a:off x="6343650" y="39909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85775"/>
    <xdr:sp>
      <xdr:nvSpPr>
        <xdr:cNvPr id="98" name="AutoShape 2"/>
        <xdr:cNvSpPr>
          <a:spLocks noChangeAspect="1"/>
        </xdr:cNvSpPr>
      </xdr:nvSpPr>
      <xdr:spPr>
        <a:xfrm>
          <a:off x="6343650" y="39909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28625"/>
    <xdr:sp>
      <xdr:nvSpPr>
        <xdr:cNvPr id="99" name="AutoShape 2"/>
        <xdr:cNvSpPr>
          <a:spLocks noChangeAspect="1"/>
        </xdr:cNvSpPr>
      </xdr:nvSpPr>
      <xdr:spPr>
        <a:xfrm>
          <a:off x="6343650" y="39909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00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01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85775"/>
    <xdr:sp>
      <xdr:nvSpPr>
        <xdr:cNvPr id="102" name="AutoShape 2"/>
        <xdr:cNvSpPr>
          <a:spLocks noChangeAspect="1"/>
        </xdr:cNvSpPr>
      </xdr:nvSpPr>
      <xdr:spPr>
        <a:xfrm>
          <a:off x="6343650" y="39909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28625"/>
    <xdr:sp>
      <xdr:nvSpPr>
        <xdr:cNvPr id="103" name="AutoShape 2"/>
        <xdr:cNvSpPr>
          <a:spLocks noChangeAspect="1"/>
        </xdr:cNvSpPr>
      </xdr:nvSpPr>
      <xdr:spPr>
        <a:xfrm>
          <a:off x="6343650" y="39909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85775"/>
    <xdr:sp>
      <xdr:nvSpPr>
        <xdr:cNvPr id="104" name="AutoShape 2"/>
        <xdr:cNvSpPr>
          <a:spLocks noChangeAspect="1"/>
        </xdr:cNvSpPr>
      </xdr:nvSpPr>
      <xdr:spPr>
        <a:xfrm>
          <a:off x="6343650" y="39909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28625"/>
    <xdr:sp>
      <xdr:nvSpPr>
        <xdr:cNvPr id="105" name="AutoShape 2"/>
        <xdr:cNvSpPr>
          <a:spLocks noChangeAspect="1"/>
        </xdr:cNvSpPr>
      </xdr:nvSpPr>
      <xdr:spPr>
        <a:xfrm>
          <a:off x="6343650" y="39909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28625"/>
    <xdr:sp>
      <xdr:nvSpPr>
        <xdr:cNvPr id="106" name="AutoShape 2"/>
        <xdr:cNvSpPr>
          <a:spLocks noChangeAspect="1"/>
        </xdr:cNvSpPr>
      </xdr:nvSpPr>
      <xdr:spPr>
        <a:xfrm>
          <a:off x="6343650" y="39909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07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504825"/>
    <xdr:sp>
      <xdr:nvSpPr>
        <xdr:cNvPr id="108" name="AutoShape 2"/>
        <xdr:cNvSpPr>
          <a:spLocks noChangeAspect="1"/>
        </xdr:cNvSpPr>
      </xdr:nvSpPr>
      <xdr:spPr>
        <a:xfrm>
          <a:off x="6343650" y="399097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95300"/>
    <xdr:sp>
      <xdr:nvSpPr>
        <xdr:cNvPr id="109" name="AutoShape 2"/>
        <xdr:cNvSpPr>
          <a:spLocks noChangeAspect="1"/>
        </xdr:cNvSpPr>
      </xdr:nvSpPr>
      <xdr:spPr>
        <a:xfrm>
          <a:off x="6343650" y="39909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504825"/>
    <xdr:sp>
      <xdr:nvSpPr>
        <xdr:cNvPr id="110" name="AutoShape 2"/>
        <xdr:cNvSpPr>
          <a:spLocks noChangeAspect="1"/>
        </xdr:cNvSpPr>
      </xdr:nvSpPr>
      <xdr:spPr>
        <a:xfrm>
          <a:off x="6343650" y="399097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523875"/>
    <xdr:sp>
      <xdr:nvSpPr>
        <xdr:cNvPr id="111" name="AutoShape 2"/>
        <xdr:cNvSpPr>
          <a:spLocks noChangeAspect="1"/>
        </xdr:cNvSpPr>
      </xdr:nvSpPr>
      <xdr:spPr>
        <a:xfrm>
          <a:off x="6343650" y="399097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95300"/>
    <xdr:sp>
      <xdr:nvSpPr>
        <xdr:cNvPr id="112" name="AutoShape 2"/>
        <xdr:cNvSpPr>
          <a:spLocks noChangeAspect="1"/>
        </xdr:cNvSpPr>
      </xdr:nvSpPr>
      <xdr:spPr>
        <a:xfrm>
          <a:off x="6343650" y="39909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85775"/>
    <xdr:sp>
      <xdr:nvSpPr>
        <xdr:cNvPr id="113" name="AutoShape 2"/>
        <xdr:cNvSpPr>
          <a:spLocks noChangeAspect="1"/>
        </xdr:cNvSpPr>
      </xdr:nvSpPr>
      <xdr:spPr>
        <a:xfrm>
          <a:off x="6343650" y="39909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523875"/>
    <xdr:sp>
      <xdr:nvSpPr>
        <xdr:cNvPr id="114" name="AutoShape 2"/>
        <xdr:cNvSpPr>
          <a:spLocks noChangeAspect="1"/>
        </xdr:cNvSpPr>
      </xdr:nvSpPr>
      <xdr:spPr>
        <a:xfrm>
          <a:off x="6343650" y="399097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28625"/>
    <xdr:sp>
      <xdr:nvSpPr>
        <xdr:cNvPr id="115" name="AutoShape 2"/>
        <xdr:cNvSpPr>
          <a:spLocks noChangeAspect="1"/>
        </xdr:cNvSpPr>
      </xdr:nvSpPr>
      <xdr:spPr>
        <a:xfrm>
          <a:off x="6343650" y="39909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85775"/>
    <xdr:sp>
      <xdr:nvSpPr>
        <xdr:cNvPr id="116" name="AutoShape 2"/>
        <xdr:cNvSpPr>
          <a:spLocks noChangeAspect="1"/>
        </xdr:cNvSpPr>
      </xdr:nvSpPr>
      <xdr:spPr>
        <a:xfrm>
          <a:off x="6343650" y="39909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28625"/>
    <xdr:sp>
      <xdr:nvSpPr>
        <xdr:cNvPr id="117" name="AutoShape 2"/>
        <xdr:cNvSpPr>
          <a:spLocks noChangeAspect="1"/>
        </xdr:cNvSpPr>
      </xdr:nvSpPr>
      <xdr:spPr>
        <a:xfrm>
          <a:off x="6343650" y="39909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85775"/>
    <xdr:sp>
      <xdr:nvSpPr>
        <xdr:cNvPr id="118" name="AutoShape 2"/>
        <xdr:cNvSpPr>
          <a:spLocks noChangeAspect="1"/>
        </xdr:cNvSpPr>
      </xdr:nvSpPr>
      <xdr:spPr>
        <a:xfrm>
          <a:off x="6343650" y="39909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28625"/>
    <xdr:sp>
      <xdr:nvSpPr>
        <xdr:cNvPr id="119" name="AutoShape 2"/>
        <xdr:cNvSpPr>
          <a:spLocks noChangeAspect="1"/>
        </xdr:cNvSpPr>
      </xdr:nvSpPr>
      <xdr:spPr>
        <a:xfrm>
          <a:off x="6343650" y="39909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20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85775"/>
    <xdr:sp>
      <xdr:nvSpPr>
        <xdr:cNvPr id="121" name="AutoShape 2"/>
        <xdr:cNvSpPr>
          <a:spLocks noChangeAspect="1"/>
        </xdr:cNvSpPr>
      </xdr:nvSpPr>
      <xdr:spPr>
        <a:xfrm>
          <a:off x="6343650" y="39909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28625"/>
    <xdr:sp>
      <xdr:nvSpPr>
        <xdr:cNvPr id="122" name="AutoShape 2"/>
        <xdr:cNvSpPr>
          <a:spLocks noChangeAspect="1"/>
        </xdr:cNvSpPr>
      </xdr:nvSpPr>
      <xdr:spPr>
        <a:xfrm>
          <a:off x="6343650" y="39909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85775"/>
    <xdr:sp>
      <xdr:nvSpPr>
        <xdr:cNvPr id="123" name="AutoShape 2"/>
        <xdr:cNvSpPr>
          <a:spLocks noChangeAspect="1"/>
        </xdr:cNvSpPr>
      </xdr:nvSpPr>
      <xdr:spPr>
        <a:xfrm>
          <a:off x="6343650" y="39909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28625"/>
    <xdr:sp>
      <xdr:nvSpPr>
        <xdr:cNvPr id="124" name="AutoShape 2"/>
        <xdr:cNvSpPr>
          <a:spLocks noChangeAspect="1"/>
        </xdr:cNvSpPr>
      </xdr:nvSpPr>
      <xdr:spPr>
        <a:xfrm>
          <a:off x="6343650" y="39909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428625"/>
    <xdr:sp>
      <xdr:nvSpPr>
        <xdr:cNvPr id="125" name="AutoShape 2"/>
        <xdr:cNvSpPr>
          <a:spLocks noChangeAspect="1"/>
        </xdr:cNvSpPr>
      </xdr:nvSpPr>
      <xdr:spPr>
        <a:xfrm>
          <a:off x="6343650" y="39909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26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27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28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29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30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31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32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33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34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35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36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37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38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39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40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41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42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43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44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45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46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47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19125" cy="361950"/>
    <xdr:sp>
      <xdr:nvSpPr>
        <xdr:cNvPr id="148" name="AutoShape 2"/>
        <xdr:cNvSpPr>
          <a:spLocks noChangeAspect="1"/>
        </xdr:cNvSpPr>
      </xdr:nvSpPr>
      <xdr:spPr>
        <a:xfrm>
          <a:off x="6343650" y="3990975"/>
          <a:ext cx="619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04825"/>
    <xdr:sp>
      <xdr:nvSpPr>
        <xdr:cNvPr id="149" name="AutoShape 2"/>
        <xdr:cNvSpPr>
          <a:spLocks noChangeAspect="1"/>
        </xdr:cNvSpPr>
      </xdr:nvSpPr>
      <xdr:spPr>
        <a:xfrm>
          <a:off x="6343650" y="311467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150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95300"/>
    <xdr:sp>
      <xdr:nvSpPr>
        <xdr:cNvPr id="151" name="AutoShape 2"/>
        <xdr:cNvSpPr>
          <a:spLocks noChangeAspect="1"/>
        </xdr:cNvSpPr>
      </xdr:nvSpPr>
      <xdr:spPr>
        <a:xfrm>
          <a:off x="6343650" y="31146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04825"/>
    <xdr:sp>
      <xdr:nvSpPr>
        <xdr:cNvPr id="152" name="AutoShape 2"/>
        <xdr:cNvSpPr>
          <a:spLocks noChangeAspect="1"/>
        </xdr:cNvSpPr>
      </xdr:nvSpPr>
      <xdr:spPr>
        <a:xfrm>
          <a:off x="6343650" y="311467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23875"/>
    <xdr:sp>
      <xdr:nvSpPr>
        <xdr:cNvPr id="153" name="AutoShape 2"/>
        <xdr:cNvSpPr>
          <a:spLocks noChangeAspect="1"/>
        </xdr:cNvSpPr>
      </xdr:nvSpPr>
      <xdr:spPr>
        <a:xfrm>
          <a:off x="6343650" y="311467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95300"/>
    <xdr:sp>
      <xdr:nvSpPr>
        <xdr:cNvPr id="154" name="AutoShape 2"/>
        <xdr:cNvSpPr>
          <a:spLocks noChangeAspect="1"/>
        </xdr:cNvSpPr>
      </xdr:nvSpPr>
      <xdr:spPr>
        <a:xfrm>
          <a:off x="6343650" y="31146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85775"/>
    <xdr:sp>
      <xdr:nvSpPr>
        <xdr:cNvPr id="155" name="AutoShape 2"/>
        <xdr:cNvSpPr>
          <a:spLocks noChangeAspect="1"/>
        </xdr:cNvSpPr>
      </xdr:nvSpPr>
      <xdr:spPr>
        <a:xfrm>
          <a:off x="6343650" y="31146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23875"/>
    <xdr:sp>
      <xdr:nvSpPr>
        <xdr:cNvPr id="156" name="AutoShape 2"/>
        <xdr:cNvSpPr>
          <a:spLocks noChangeAspect="1"/>
        </xdr:cNvSpPr>
      </xdr:nvSpPr>
      <xdr:spPr>
        <a:xfrm>
          <a:off x="6343650" y="311467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28625"/>
    <xdr:sp>
      <xdr:nvSpPr>
        <xdr:cNvPr id="157" name="AutoShape 2"/>
        <xdr:cNvSpPr>
          <a:spLocks noChangeAspect="1"/>
        </xdr:cNvSpPr>
      </xdr:nvSpPr>
      <xdr:spPr>
        <a:xfrm>
          <a:off x="6343650" y="31146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85775"/>
    <xdr:sp>
      <xdr:nvSpPr>
        <xdr:cNvPr id="158" name="AutoShape 2"/>
        <xdr:cNvSpPr>
          <a:spLocks noChangeAspect="1"/>
        </xdr:cNvSpPr>
      </xdr:nvSpPr>
      <xdr:spPr>
        <a:xfrm>
          <a:off x="6343650" y="31146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28625"/>
    <xdr:sp>
      <xdr:nvSpPr>
        <xdr:cNvPr id="159" name="AutoShape 2"/>
        <xdr:cNvSpPr>
          <a:spLocks noChangeAspect="1"/>
        </xdr:cNvSpPr>
      </xdr:nvSpPr>
      <xdr:spPr>
        <a:xfrm>
          <a:off x="6343650" y="31146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85775"/>
    <xdr:sp>
      <xdr:nvSpPr>
        <xdr:cNvPr id="160" name="AutoShape 2"/>
        <xdr:cNvSpPr>
          <a:spLocks noChangeAspect="1"/>
        </xdr:cNvSpPr>
      </xdr:nvSpPr>
      <xdr:spPr>
        <a:xfrm>
          <a:off x="6343650" y="31146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28625"/>
    <xdr:sp>
      <xdr:nvSpPr>
        <xdr:cNvPr id="161" name="AutoShape 2"/>
        <xdr:cNvSpPr>
          <a:spLocks noChangeAspect="1"/>
        </xdr:cNvSpPr>
      </xdr:nvSpPr>
      <xdr:spPr>
        <a:xfrm>
          <a:off x="6343650" y="31146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162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163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164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85775"/>
    <xdr:sp>
      <xdr:nvSpPr>
        <xdr:cNvPr id="165" name="AutoShape 2"/>
        <xdr:cNvSpPr>
          <a:spLocks noChangeAspect="1"/>
        </xdr:cNvSpPr>
      </xdr:nvSpPr>
      <xdr:spPr>
        <a:xfrm>
          <a:off x="6343650" y="31146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28625"/>
    <xdr:sp>
      <xdr:nvSpPr>
        <xdr:cNvPr id="166" name="AutoShape 2"/>
        <xdr:cNvSpPr>
          <a:spLocks noChangeAspect="1"/>
        </xdr:cNvSpPr>
      </xdr:nvSpPr>
      <xdr:spPr>
        <a:xfrm>
          <a:off x="6343650" y="31146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85775"/>
    <xdr:sp>
      <xdr:nvSpPr>
        <xdr:cNvPr id="167" name="AutoShape 2"/>
        <xdr:cNvSpPr>
          <a:spLocks noChangeAspect="1"/>
        </xdr:cNvSpPr>
      </xdr:nvSpPr>
      <xdr:spPr>
        <a:xfrm>
          <a:off x="6343650" y="31146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28625"/>
    <xdr:sp>
      <xdr:nvSpPr>
        <xdr:cNvPr id="168" name="AutoShape 2"/>
        <xdr:cNvSpPr>
          <a:spLocks noChangeAspect="1"/>
        </xdr:cNvSpPr>
      </xdr:nvSpPr>
      <xdr:spPr>
        <a:xfrm>
          <a:off x="6343650" y="31146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28625"/>
    <xdr:sp>
      <xdr:nvSpPr>
        <xdr:cNvPr id="169" name="AutoShape 2"/>
        <xdr:cNvSpPr>
          <a:spLocks noChangeAspect="1"/>
        </xdr:cNvSpPr>
      </xdr:nvSpPr>
      <xdr:spPr>
        <a:xfrm>
          <a:off x="6343650" y="31146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04825"/>
    <xdr:sp>
      <xdr:nvSpPr>
        <xdr:cNvPr id="170" name="AutoShape 2"/>
        <xdr:cNvSpPr>
          <a:spLocks noChangeAspect="1"/>
        </xdr:cNvSpPr>
      </xdr:nvSpPr>
      <xdr:spPr>
        <a:xfrm>
          <a:off x="6343650" y="311467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171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95300"/>
    <xdr:sp>
      <xdr:nvSpPr>
        <xdr:cNvPr id="172" name="AutoShape 2"/>
        <xdr:cNvSpPr>
          <a:spLocks noChangeAspect="1"/>
        </xdr:cNvSpPr>
      </xdr:nvSpPr>
      <xdr:spPr>
        <a:xfrm>
          <a:off x="6343650" y="31146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04825"/>
    <xdr:sp>
      <xdr:nvSpPr>
        <xdr:cNvPr id="173" name="AutoShape 2"/>
        <xdr:cNvSpPr>
          <a:spLocks noChangeAspect="1"/>
        </xdr:cNvSpPr>
      </xdr:nvSpPr>
      <xdr:spPr>
        <a:xfrm>
          <a:off x="6343650" y="311467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23875"/>
    <xdr:sp>
      <xdr:nvSpPr>
        <xdr:cNvPr id="174" name="AutoShape 2"/>
        <xdr:cNvSpPr>
          <a:spLocks noChangeAspect="1"/>
        </xdr:cNvSpPr>
      </xdr:nvSpPr>
      <xdr:spPr>
        <a:xfrm>
          <a:off x="6343650" y="311467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95300"/>
    <xdr:sp>
      <xdr:nvSpPr>
        <xdr:cNvPr id="175" name="AutoShape 2"/>
        <xdr:cNvSpPr>
          <a:spLocks noChangeAspect="1"/>
        </xdr:cNvSpPr>
      </xdr:nvSpPr>
      <xdr:spPr>
        <a:xfrm>
          <a:off x="6343650" y="31146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85775"/>
    <xdr:sp>
      <xdr:nvSpPr>
        <xdr:cNvPr id="176" name="AutoShape 2"/>
        <xdr:cNvSpPr>
          <a:spLocks noChangeAspect="1"/>
        </xdr:cNvSpPr>
      </xdr:nvSpPr>
      <xdr:spPr>
        <a:xfrm>
          <a:off x="6343650" y="31146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23875"/>
    <xdr:sp>
      <xdr:nvSpPr>
        <xdr:cNvPr id="177" name="AutoShape 2"/>
        <xdr:cNvSpPr>
          <a:spLocks noChangeAspect="1"/>
        </xdr:cNvSpPr>
      </xdr:nvSpPr>
      <xdr:spPr>
        <a:xfrm>
          <a:off x="6343650" y="311467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28625"/>
    <xdr:sp>
      <xdr:nvSpPr>
        <xdr:cNvPr id="178" name="AutoShape 2"/>
        <xdr:cNvSpPr>
          <a:spLocks noChangeAspect="1"/>
        </xdr:cNvSpPr>
      </xdr:nvSpPr>
      <xdr:spPr>
        <a:xfrm>
          <a:off x="6343650" y="31146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85775"/>
    <xdr:sp>
      <xdr:nvSpPr>
        <xdr:cNvPr id="179" name="AutoShape 2"/>
        <xdr:cNvSpPr>
          <a:spLocks noChangeAspect="1"/>
        </xdr:cNvSpPr>
      </xdr:nvSpPr>
      <xdr:spPr>
        <a:xfrm>
          <a:off x="6343650" y="31146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28625"/>
    <xdr:sp>
      <xdr:nvSpPr>
        <xdr:cNvPr id="180" name="AutoShape 2"/>
        <xdr:cNvSpPr>
          <a:spLocks noChangeAspect="1"/>
        </xdr:cNvSpPr>
      </xdr:nvSpPr>
      <xdr:spPr>
        <a:xfrm>
          <a:off x="6343650" y="31146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85775"/>
    <xdr:sp>
      <xdr:nvSpPr>
        <xdr:cNvPr id="181" name="AutoShape 2"/>
        <xdr:cNvSpPr>
          <a:spLocks noChangeAspect="1"/>
        </xdr:cNvSpPr>
      </xdr:nvSpPr>
      <xdr:spPr>
        <a:xfrm>
          <a:off x="6343650" y="31146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28625"/>
    <xdr:sp>
      <xdr:nvSpPr>
        <xdr:cNvPr id="182" name="AutoShape 2"/>
        <xdr:cNvSpPr>
          <a:spLocks noChangeAspect="1"/>
        </xdr:cNvSpPr>
      </xdr:nvSpPr>
      <xdr:spPr>
        <a:xfrm>
          <a:off x="6343650" y="31146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183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85775"/>
    <xdr:sp>
      <xdr:nvSpPr>
        <xdr:cNvPr id="184" name="AutoShape 2"/>
        <xdr:cNvSpPr>
          <a:spLocks noChangeAspect="1"/>
        </xdr:cNvSpPr>
      </xdr:nvSpPr>
      <xdr:spPr>
        <a:xfrm>
          <a:off x="6343650" y="31146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28625"/>
    <xdr:sp>
      <xdr:nvSpPr>
        <xdr:cNvPr id="185" name="AutoShape 2"/>
        <xdr:cNvSpPr>
          <a:spLocks noChangeAspect="1"/>
        </xdr:cNvSpPr>
      </xdr:nvSpPr>
      <xdr:spPr>
        <a:xfrm>
          <a:off x="6343650" y="31146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85775"/>
    <xdr:sp>
      <xdr:nvSpPr>
        <xdr:cNvPr id="186" name="AutoShape 2"/>
        <xdr:cNvSpPr>
          <a:spLocks noChangeAspect="1"/>
        </xdr:cNvSpPr>
      </xdr:nvSpPr>
      <xdr:spPr>
        <a:xfrm>
          <a:off x="6343650" y="31146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28625"/>
    <xdr:sp>
      <xdr:nvSpPr>
        <xdr:cNvPr id="187" name="AutoShape 2"/>
        <xdr:cNvSpPr>
          <a:spLocks noChangeAspect="1"/>
        </xdr:cNvSpPr>
      </xdr:nvSpPr>
      <xdr:spPr>
        <a:xfrm>
          <a:off x="6343650" y="31146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28625"/>
    <xdr:sp>
      <xdr:nvSpPr>
        <xdr:cNvPr id="188" name="AutoShape 2"/>
        <xdr:cNvSpPr>
          <a:spLocks noChangeAspect="1"/>
        </xdr:cNvSpPr>
      </xdr:nvSpPr>
      <xdr:spPr>
        <a:xfrm>
          <a:off x="6343650" y="31146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189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190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191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192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04825"/>
    <xdr:sp>
      <xdr:nvSpPr>
        <xdr:cNvPr id="193" name="AutoShape 2"/>
        <xdr:cNvSpPr>
          <a:spLocks noChangeAspect="1"/>
        </xdr:cNvSpPr>
      </xdr:nvSpPr>
      <xdr:spPr>
        <a:xfrm>
          <a:off x="6343650" y="311467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95300"/>
    <xdr:sp>
      <xdr:nvSpPr>
        <xdr:cNvPr id="194" name="AutoShape 2"/>
        <xdr:cNvSpPr>
          <a:spLocks noChangeAspect="1"/>
        </xdr:cNvSpPr>
      </xdr:nvSpPr>
      <xdr:spPr>
        <a:xfrm>
          <a:off x="6343650" y="31146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04825"/>
    <xdr:sp>
      <xdr:nvSpPr>
        <xdr:cNvPr id="195" name="AutoShape 2"/>
        <xdr:cNvSpPr>
          <a:spLocks noChangeAspect="1"/>
        </xdr:cNvSpPr>
      </xdr:nvSpPr>
      <xdr:spPr>
        <a:xfrm>
          <a:off x="6343650" y="311467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23875"/>
    <xdr:sp>
      <xdr:nvSpPr>
        <xdr:cNvPr id="196" name="AutoShape 2"/>
        <xdr:cNvSpPr>
          <a:spLocks noChangeAspect="1"/>
        </xdr:cNvSpPr>
      </xdr:nvSpPr>
      <xdr:spPr>
        <a:xfrm>
          <a:off x="6343650" y="311467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95300"/>
    <xdr:sp>
      <xdr:nvSpPr>
        <xdr:cNvPr id="197" name="AutoShape 2"/>
        <xdr:cNvSpPr>
          <a:spLocks noChangeAspect="1"/>
        </xdr:cNvSpPr>
      </xdr:nvSpPr>
      <xdr:spPr>
        <a:xfrm>
          <a:off x="6343650" y="31146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85775"/>
    <xdr:sp>
      <xdr:nvSpPr>
        <xdr:cNvPr id="198" name="AutoShape 2"/>
        <xdr:cNvSpPr>
          <a:spLocks noChangeAspect="1"/>
        </xdr:cNvSpPr>
      </xdr:nvSpPr>
      <xdr:spPr>
        <a:xfrm>
          <a:off x="6343650" y="31146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23875"/>
    <xdr:sp>
      <xdr:nvSpPr>
        <xdr:cNvPr id="199" name="AutoShape 2"/>
        <xdr:cNvSpPr>
          <a:spLocks noChangeAspect="1"/>
        </xdr:cNvSpPr>
      </xdr:nvSpPr>
      <xdr:spPr>
        <a:xfrm>
          <a:off x="6343650" y="311467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28625"/>
    <xdr:sp>
      <xdr:nvSpPr>
        <xdr:cNvPr id="200" name="AutoShape 2"/>
        <xdr:cNvSpPr>
          <a:spLocks noChangeAspect="1"/>
        </xdr:cNvSpPr>
      </xdr:nvSpPr>
      <xdr:spPr>
        <a:xfrm>
          <a:off x="6343650" y="31146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85775"/>
    <xdr:sp>
      <xdr:nvSpPr>
        <xdr:cNvPr id="201" name="AutoShape 2"/>
        <xdr:cNvSpPr>
          <a:spLocks noChangeAspect="1"/>
        </xdr:cNvSpPr>
      </xdr:nvSpPr>
      <xdr:spPr>
        <a:xfrm>
          <a:off x="6343650" y="31146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28625"/>
    <xdr:sp>
      <xdr:nvSpPr>
        <xdr:cNvPr id="202" name="AutoShape 2"/>
        <xdr:cNvSpPr>
          <a:spLocks noChangeAspect="1"/>
        </xdr:cNvSpPr>
      </xdr:nvSpPr>
      <xdr:spPr>
        <a:xfrm>
          <a:off x="6343650" y="31146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85775"/>
    <xdr:sp>
      <xdr:nvSpPr>
        <xdr:cNvPr id="203" name="AutoShape 2"/>
        <xdr:cNvSpPr>
          <a:spLocks noChangeAspect="1"/>
        </xdr:cNvSpPr>
      </xdr:nvSpPr>
      <xdr:spPr>
        <a:xfrm>
          <a:off x="6343650" y="31146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28625"/>
    <xdr:sp>
      <xdr:nvSpPr>
        <xdr:cNvPr id="204" name="AutoShape 2"/>
        <xdr:cNvSpPr>
          <a:spLocks noChangeAspect="1"/>
        </xdr:cNvSpPr>
      </xdr:nvSpPr>
      <xdr:spPr>
        <a:xfrm>
          <a:off x="6343650" y="31146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05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06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07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85775"/>
    <xdr:sp>
      <xdr:nvSpPr>
        <xdr:cNvPr id="208" name="AutoShape 2"/>
        <xdr:cNvSpPr>
          <a:spLocks noChangeAspect="1"/>
        </xdr:cNvSpPr>
      </xdr:nvSpPr>
      <xdr:spPr>
        <a:xfrm>
          <a:off x="6343650" y="31146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28625"/>
    <xdr:sp>
      <xdr:nvSpPr>
        <xdr:cNvPr id="209" name="AutoShape 2"/>
        <xdr:cNvSpPr>
          <a:spLocks noChangeAspect="1"/>
        </xdr:cNvSpPr>
      </xdr:nvSpPr>
      <xdr:spPr>
        <a:xfrm>
          <a:off x="6343650" y="31146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85775"/>
    <xdr:sp>
      <xdr:nvSpPr>
        <xdr:cNvPr id="210" name="AutoShape 2"/>
        <xdr:cNvSpPr>
          <a:spLocks noChangeAspect="1"/>
        </xdr:cNvSpPr>
      </xdr:nvSpPr>
      <xdr:spPr>
        <a:xfrm>
          <a:off x="6343650" y="311467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28625"/>
    <xdr:sp>
      <xdr:nvSpPr>
        <xdr:cNvPr id="211" name="AutoShape 2"/>
        <xdr:cNvSpPr>
          <a:spLocks noChangeAspect="1"/>
        </xdr:cNvSpPr>
      </xdr:nvSpPr>
      <xdr:spPr>
        <a:xfrm>
          <a:off x="6343650" y="31146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28625"/>
    <xdr:sp>
      <xdr:nvSpPr>
        <xdr:cNvPr id="212" name="AutoShape 2"/>
        <xdr:cNvSpPr>
          <a:spLocks noChangeAspect="1"/>
        </xdr:cNvSpPr>
      </xdr:nvSpPr>
      <xdr:spPr>
        <a:xfrm>
          <a:off x="6343650" y="311467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13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14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15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16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17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18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19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20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21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22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23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24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25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26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27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28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29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30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31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32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33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34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35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14350"/>
    <xdr:sp>
      <xdr:nvSpPr>
        <xdr:cNvPr id="236" name="AutoShape 2"/>
        <xdr:cNvSpPr>
          <a:spLocks noChangeAspect="1"/>
        </xdr:cNvSpPr>
      </xdr:nvSpPr>
      <xdr:spPr>
        <a:xfrm>
          <a:off x="6343650" y="3114675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04825"/>
    <xdr:sp>
      <xdr:nvSpPr>
        <xdr:cNvPr id="237" name="AutoShape 2"/>
        <xdr:cNvSpPr>
          <a:spLocks noChangeAspect="1"/>
        </xdr:cNvSpPr>
      </xdr:nvSpPr>
      <xdr:spPr>
        <a:xfrm>
          <a:off x="6343650" y="311467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14350"/>
    <xdr:sp>
      <xdr:nvSpPr>
        <xdr:cNvPr id="238" name="AutoShape 2"/>
        <xdr:cNvSpPr>
          <a:spLocks noChangeAspect="1"/>
        </xdr:cNvSpPr>
      </xdr:nvSpPr>
      <xdr:spPr>
        <a:xfrm>
          <a:off x="6343650" y="3114675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33400"/>
    <xdr:sp>
      <xdr:nvSpPr>
        <xdr:cNvPr id="239" name="AutoShape 2"/>
        <xdr:cNvSpPr>
          <a:spLocks noChangeAspect="1"/>
        </xdr:cNvSpPr>
      </xdr:nvSpPr>
      <xdr:spPr>
        <a:xfrm>
          <a:off x="6343650" y="3114675"/>
          <a:ext cx="619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04825"/>
    <xdr:sp>
      <xdr:nvSpPr>
        <xdr:cNvPr id="240" name="AutoShape 2"/>
        <xdr:cNvSpPr>
          <a:spLocks noChangeAspect="1"/>
        </xdr:cNvSpPr>
      </xdr:nvSpPr>
      <xdr:spPr>
        <a:xfrm>
          <a:off x="6343650" y="311467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95300"/>
    <xdr:sp>
      <xdr:nvSpPr>
        <xdr:cNvPr id="241" name="AutoShape 2"/>
        <xdr:cNvSpPr>
          <a:spLocks noChangeAspect="1"/>
        </xdr:cNvSpPr>
      </xdr:nvSpPr>
      <xdr:spPr>
        <a:xfrm>
          <a:off x="6343650" y="31146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33400"/>
    <xdr:sp>
      <xdr:nvSpPr>
        <xdr:cNvPr id="242" name="AutoShape 2"/>
        <xdr:cNvSpPr>
          <a:spLocks noChangeAspect="1"/>
        </xdr:cNvSpPr>
      </xdr:nvSpPr>
      <xdr:spPr>
        <a:xfrm>
          <a:off x="6343650" y="3114675"/>
          <a:ext cx="619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38150"/>
    <xdr:sp>
      <xdr:nvSpPr>
        <xdr:cNvPr id="243" name="AutoShape 2"/>
        <xdr:cNvSpPr>
          <a:spLocks noChangeAspect="1"/>
        </xdr:cNvSpPr>
      </xdr:nvSpPr>
      <xdr:spPr>
        <a:xfrm>
          <a:off x="6343650" y="311467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95300"/>
    <xdr:sp>
      <xdr:nvSpPr>
        <xdr:cNvPr id="244" name="AutoShape 2"/>
        <xdr:cNvSpPr>
          <a:spLocks noChangeAspect="1"/>
        </xdr:cNvSpPr>
      </xdr:nvSpPr>
      <xdr:spPr>
        <a:xfrm>
          <a:off x="6343650" y="31146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38150"/>
    <xdr:sp>
      <xdr:nvSpPr>
        <xdr:cNvPr id="245" name="AutoShape 2"/>
        <xdr:cNvSpPr>
          <a:spLocks noChangeAspect="1"/>
        </xdr:cNvSpPr>
      </xdr:nvSpPr>
      <xdr:spPr>
        <a:xfrm>
          <a:off x="6343650" y="311467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95300"/>
    <xdr:sp>
      <xdr:nvSpPr>
        <xdr:cNvPr id="246" name="AutoShape 2"/>
        <xdr:cNvSpPr>
          <a:spLocks noChangeAspect="1"/>
        </xdr:cNvSpPr>
      </xdr:nvSpPr>
      <xdr:spPr>
        <a:xfrm>
          <a:off x="6343650" y="31146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38150"/>
    <xdr:sp>
      <xdr:nvSpPr>
        <xdr:cNvPr id="247" name="AutoShape 2"/>
        <xdr:cNvSpPr>
          <a:spLocks noChangeAspect="1"/>
        </xdr:cNvSpPr>
      </xdr:nvSpPr>
      <xdr:spPr>
        <a:xfrm>
          <a:off x="6343650" y="311467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48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49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95300"/>
    <xdr:sp>
      <xdr:nvSpPr>
        <xdr:cNvPr id="250" name="AutoShape 2"/>
        <xdr:cNvSpPr>
          <a:spLocks noChangeAspect="1"/>
        </xdr:cNvSpPr>
      </xdr:nvSpPr>
      <xdr:spPr>
        <a:xfrm>
          <a:off x="6343650" y="31146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38150"/>
    <xdr:sp>
      <xdr:nvSpPr>
        <xdr:cNvPr id="251" name="AutoShape 2"/>
        <xdr:cNvSpPr>
          <a:spLocks noChangeAspect="1"/>
        </xdr:cNvSpPr>
      </xdr:nvSpPr>
      <xdr:spPr>
        <a:xfrm>
          <a:off x="6343650" y="311467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95300"/>
    <xdr:sp>
      <xdr:nvSpPr>
        <xdr:cNvPr id="252" name="AutoShape 2"/>
        <xdr:cNvSpPr>
          <a:spLocks noChangeAspect="1"/>
        </xdr:cNvSpPr>
      </xdr:nvSpPr>
      <xdr:spPr>
        <a:xfrm>
          <a:off x="6343650" y="31146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38150"/>
    <xdr:sp>
      <xdr:nvSpPr>
        <xdr:cNvPr id="253" name="AutoShape 2"/>
        <xdr:cNvSpPr>
          <a:spLocks noChangeAspect="1"/>
        </xdr:cNvSpPr>
      </xdr:nvSpPr>
      <xdr:spPr>
        <a:xfrm>
          <a:off x="6343650" y="311467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38150"/>
    <xdr:sp>
      <xdr:nvSpPr>
        <xdr:cNvPr id="254" name="AutoShape 2"/>
        <xdr:cNvSpPr>
          <a:spLocks noChangeAspect="1"/>
        </xdr:cNvSpPr>
      </xdr:nvSpPr>
      <xdr:spPr>
        <a:xfrm>
          <a:off x="6343650" y="311467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55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14350"/>
    <xdr:sp>
      <xdr:nvSpPr>
        <xdr:cNvPr id="256" name="AutoShape 2"/>
        <xdr:cNvSpPr>
          <a:spLocks noChangeAspect="1"/>
        </xdr:cNvSpPr>
      </xdr:nvSpPr>
      <xdr:spPr>
        <a:xfrm>
          <a:off x="6343650" y="3114675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04825"/>
    <xdr:sp>
      <xdr:nvSpPr>
        <xdr:cNvPr id="257" name="AutoShape 2"/>
        <xdr:cNvSpPr>
          <a:spLocks noChangeAspect="1"/>
        </xdr:cNvSpPr>
      </xdr:nvSpPr>
      <xdr:spPr>
        <a:xfrm>
          <a:off x="6343650" y="311467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14350"/>
    <xdr:sp>
      <xdr:nvSpPr>
        <xdr:cNvPr id="258" name="AutoShape 2"/>
        <xdr:cNvSpPr>
          <a:spLocks noChangeAspect="1"/>
        </xdr:cNvSpPr>
      </xdr:nvSpPr>
      <xdr:spPr>
        <a:xfrm>
          <a:off x="6343650" y="3114675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33400"/>
    <xdr:sp>
      <xdr:nvSpPr>
        <xdr:cNvPr id="259" name="AutoShape 2"/>
        <xdr:cNvSpPr>
          <a:spLocks noChangeAspect="1"/>
        </xdr:cNvSpPr>
      </xdr:nvSpPr>
      <xdr:spPr>
        <a:xfrm>
          <a:off x="6343650" y="3114675"/>
          <a:ext cx="619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04825"/>
    <xdr:sp>
      <xdr:nvSpPr>
        <xdr:cNvPr id="260" name="AutoShape 2"/>
        <xdr:cNvSpPr>
          <a:spLocks noChangeAspect="1"/>
        </xdr:cNvSpPr>
      </xdr:nvSpPr>
      <xdr:spPr>
        <a:xfrm>
          <a:off x="6343650" y="311467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95300"/>
    <xdr:sp>
      <xdr:nvSpPr>
        <xdr:cNvPr id="261" name="AutoShape 2"/>
        <xdr:cNvSpPr>
          <a:spLocks noChangeAspect="1"/>
        </xdr:cNvSpPr>
      </xdr:nvSpPr>
      <xdr:spPr>
        <a:xfrm>
          <a:off x="6343650" y="31146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533400"/>
    <xdr:sp>
      <xdr:nvSpPr>
        <xdr:cNvPr id="262" name="AutoShape 2"/>
        <xdr:cNvSpPr>
          <a:spLocks noChangeAspect="1"/>
        </xdr:cNvSpPr>
      </xdr:nvSpPr>
      <xdr:spPr>
        <a:xfrm>
          <a:off x="6343650" y="3114675"/>
          <a:ext cx="619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38150"/>
    <xdr:sp>
      <xdr:nvSpPr>
        <xdr:cNvPr id="263" name="AutoShape 2"/>
        <xdr:cNvSpPr>
          <a:spLocks noChangeAspect="1"/>
        </xdr:cNvSpPr>
      </xdr:nvSpPr>
      <xdr:spPr>
        <a:xfrm>
          <a:off x="6343650" y="311467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95300"/>
    <xdr:sp>
      <xdr:nvSpPr>
        <xdr:cNvPr id="264" name="AutoShape 2"/>
        <xdr:cNvSpPr>
          <a:spLocks noChangeAspect="1"/>
        </xdr:cNvSpPr>
      </xdr:nvSpPr>
      <xdr:spPr>
        <a:xfrm>
          <a:off x="6343650" y="31146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38150"/>
    <xdr:sp>
      <xdr:nvSpPr>
        <xdr:cNvPr id="265" name="AutoShape 2"/>
        <xdr:cNvSpPr>
          <a:spLocks noChangeAspect="1"/>
        </xdr:cNvSpPr>
      </xdr:nvSpPr>
      <xdr:spPr>
        <a:xfrm>
          <a:off x="6343650" y="311467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95300"/>
    <xdr:sp>
      <xdr:nvSpPr>
        <xdr:cNvPr id="266" name="AutoShape 2"/>
        <xdr:cNvSpPr>
          <a:spLocks noChangeAspect="1"/>
        </xdr:cNvSpPr>
      </xdr:nvSpPr>
      <xdr:spPr>
        <a:xfrm>
          <a:off x="6343650" y="31146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38150"/>
    <xdr:sp>
      <xdr:nvSpPr>
        <xdr:cNvPr id="267" name="AutoShape 2"/>
        <xdr:cNvSpPr>
          <a:spLocks noChangeAspect="1"/>
        </xdr:cNvSpPr>
      </xdr:nvSpPr>
      <xdr:spPr>
        <a:xfrm>
          <a:off x="6343650" y="311467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68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95300"/>
    <xdr:sp>
      <xdr:nvSpPr>
        <xdr:cNvPr id="269" name="AutoShape 2"/>
        <xdr:cNvSpPr>
          <a:spLocks noChangeAspect="1"/>
        </xdr:cNvSpPr>
      </xdr:nvSpPr>
      <xdr:spPr>
        <a:xfrm>
          <a:off x="6343650" y="31146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38150"/>
    <xdr:sp>
      <xdr:nvSpPr>
        <xdr:cNvPr id="270" name="AutoShape 2"/>
        <xdr:cNvSpPr>
          <a:spLocks noChangeAspect="1"/>
        </xdr:cNvSpPr>
      </xdr:nvSpPr>
      <xdr:spPr>
        <a:xfrm>
          <a:off x="6343650" y="311467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95300"/>
    <xdr:sp>
      <xdr:nvSpPr>
        <xdr:cNvPr id="271" name="AutoShape 2"/>
        <xdr:cNvSpPr>
          <a:spLocks noChangeAspect="1"/>
        </xdr:cNvSpPr>
      </xdr:nvSpPr>
      <xdr:spPr>
        <a:xfrm>
          <a:off x="6343650" y="31146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38150"/>
    <xdr:sp>
      <xdr:nvSpPr>
        <xdr:cNvPr id="272" name="AutoShape 2"/>
        <xdr:cNvSpPr>
          <a:spLocks noChangeAspect="1"/>
        </xdr:cNvSpPr>
      </xdr:nvSpPr>
      <xdr:spPr>
        <a:xfrm>
          <a:off x="6343650" y="311467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438150"/>
    <xdr:sp>
      <xdr:nvSpPr>
        <xdr:cNvPr id="273" name="AutoShape 2"/>
        <xdr:cNvSpPr>
          <a:spLocks noChangeAspect="1"/>
        </xdr:cNvSpPr>
      </xdr:nvSpPr>
      <xdr:spPr>
        <a:xfrm>
          <a:off x="6343650" y="311467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74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75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76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77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78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79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80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81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82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83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84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85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86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87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88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89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90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91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92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93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94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95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19125" cy="371475"/>
    <xdr:sp>
      <xdr:nvSpPr>
        <xdr:cNvPr id="296" name="AutoShape 2"/>
        <xdr:cNvSpPr>
          <a:spLocks noChangeAspect="1"/>
        </xdr:cNvSpPr>
      </xdr:nvSpPr>
      <xdr:spPr>
        <a:xfrm>
          <a:off x="6343650" y="31146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04825"/>
    <xdr:sp>
      <xdr:nvSpPr>
        <xdr:cNvPr id="297" name="AutoShape 2"/>
        <xdr:cNvSpPr>
          <a:spLocks noChangeAspect="1"/>
        </xdr:cNvSpPr>
      </xdr:nvSpPr>
      <xdr:spPr>
        <a:xfrm>
          <a:off x="6343650" y="4667250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298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95300"/>
    <xdr:sp>
      <xdr:nvSpPr>
        <xdr:cNvPr id="299" name="AutoShape 2"/>
        <xdr:cNvSpPr>
          <a:spLocks noChangeAspect="1"/>
        </xdr:cNvSpPr>
      </xdr:nvSpPr>
      <xdr:spPr>
        <a:xfrm>
          <a:off x="6343650" y="46672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04825"/>
    <xdr:sp>
      <xdr:nvSpPr>
        <xdr:cNvPr id="300" name="AutoShape 2"/>
        <xdr:cNvSpPr>
          <a:spLocks noChangeAspect="1"/>
        </xdr:cNvSpPr>
      </xdr:nvSpPr>
      <xdr:spPr>
        <a:xfrm>
          <a:off x="6343650" y="4667250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23875"/>
    <xdr:sp>
      <xdr:nvSpPr>
        <xdr:cNvPr id="301" name="AutoShape 2"/>
        <xdr:cNvSpPr>
          <a:spLocks noChangeAspect="1"/>
        </xdr:cNvSpPr>
      </xdr:nvSpPr>
      <xdr:spPr>
        <a:xfrm>
          <a:off x="6343650" y="4667250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95300"/>
    <xdr:sp>
      <xdr:nvSpPr>
        <xdr:cNvPr id="302" name="AutoShape 2"/>
        <xdr:cNvSpPr>
          <a:spLocks noChangeAspect="1"/>
        </xdr:cNvSpPr>
      </xdr:nvSpPr>
      <xdr:spPr>
        <a:xfrm>
          <a:off x="6343650" y="46672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85775"/>
    <xdr:sp>
      <xdr:nvSpPr>
        <xdr:cNvPr id="303" name="AutoShape 2"/>
        <xdr:cNvSpPr>
          <a:spLocks noChangeAspect="1"/>
        </xdr:cNvSpPr>
      </xdr:nvSpPr>
      <xdr:spPr>
        <a:xfrm>
          <a:off x="6343650" y="466725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23875"/>
    <xdr:sp>
      <xdr:nvSpPr>
        <xdr:cNvPr id="304" name="AutoShape 2"/>
        <xdr:cNvSpPr>
          <a:spLocks noChangeAspect="1"/>
        </xdr:cNvSpPr>
      </xdr:nvSpPr>
      <xdr:spPr>
        <a:xfrm>
          <a:off x="6343650" y="4667250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28625"/>
    <xdr:sp>
      <xdr:nvSpPr>
        <xdr:cNvPr id="305" name="AutoShape 2"/>
        <xdr:cNvSpPr>
          <a:spLocks noChangeAspect="1"/>
        </xdr:cNvSpPr>
      </xdr:nvSpPr>
      <xdr:spPr>
        <a:xfrm>
          <a:off x="6343650" y="466725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85775"/>
    <xdr:sp>
      <xdr:nvSpPr>
        <xdr:cNvPr id="306" name="AutoShape 2"/>
        <xdr:cNvSpPr>
          <a:spLocks noChangeAspect="1"/>
        </xdr:cNvSpPr>
      </xdr:nvSpPr>
      <xdr:spPr>
        <a:xfrm>
          <a:off x="6343650" y="466725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28625"/>
    <xdr:sp>
      <xdr:nvSpPr>
        <xdr:cNvPr id="307" name="AutoShape 2"/>
        <xdr:cNvSpPr>
          <a:spLocks noChangeAspect="1"/>
        </xdr:cNvSpPr>
      </xdr:nvSpPr>
      <xdr:spPr>
        <a:xfrm>
          <a:off x="6343650" y="466725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85775"/>
    <xdr:sp>
      <xdr:nvSpPr>
        <xdr:cNvPr id="308" name="AutoShape 2"/>
        <xdr:cNvSpPr>
          <a:spLocks noChangeAspect="1"/>
        </xdr:cNvSpPr>
      </xdr:nvSpPr>
      <xdr:spPr>
        <a:xfrm>
          <a:off x="6343650" y="466725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28625"/>
    <xdr:sp>
      <xdr:nvSpPr>
        <xdr:cNvPr id="309" name="AutoShape 2"/>
        <xdr:cNvSpPr>
          <a:spLocks noChangeAspect="1"/>
        </xdr:cNvSpPr>
      </xdr:nvSpPr>
      <xdr:spPr>
        <a:xfrm>
          <a:off x="6343650" y="466725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10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11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12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85775"/>
    <xdr:sp>
      <xdr:nvSpPr>
        <xdr:cNvPr id="313" name="AutoShape 2"/>
        <xdr:cNvSpPr>
          <a:spLocks noChangeAspect="1"/>
        </xdr:cNvSpPr>
      </xdr:nvSpPr>
      <xdr:spPr>
        <a:xfrm>
          <a:off x="6343650" y="466725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28625"/>
    <xdr:sp>
      <xdr:nvSpPr>
        <xdr:cNvPr id="314" name="AutoShape 2"/>
        <xdr:cNvSpPr>
          <a:spLocks noChangeAspect="1"/>
        </xdr:cNvSpPr>
      </xdr:nvSpPr>
      <xdr:spPr>
        <a:xfrm>
          <a:off x="6343650" y="466725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85775"/>
    <xdr:sp>
      <xdr:nvSpPr>
        <xdr:cNvPr id="315" name="AutoShape 2"/>
        <xdr:cNvSpPr>
          <a:spLocks noChangeAspect="1"/>
        </xdr:cNvSpPr>
      </xdr:nvSpPr>
      <xdr:spPr>
        <a:xfrm>
          <a:off x="6343650" y="466725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28625"/>
    <xdr:sp>
      <xdr:nvSpPr>
        <xdr:cNvPr id="316" name="AutoShape 2"/>
        <xdr:cNvSpPr>
          <a:spLocks noChangeAspect="1"/>
        </xdr:cNvSpPr>
      </xdr:nvSpPr>
      <xdr:spPr>
        <a:xfrm>
          <a:off x="6343650" y="466725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28625"/>
    <xdr:sp>
      <xdr:nvSpPr>
        <xdr:cNvPr id="317" name="AutoShape 2"/>
        <xdr:cNvSpPr>
          <a:spLocks noChangeAspect="1"/>
        </xdr:cNvSpPr>
      </xdr:nvSpPr>
      <xdr:spPr>
        <a:xfrm>
          <a:off x="6343650" y="466725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04825"/>
    <xdr:sp>
      <xdr:nvSpPr>
        <xdr:cNvPr id="318" name="AutoShape 2"/>
        <xdr:cNvSpPr>
          <a:spLocks noChangeAspect="1"/>
        </xdr:cNvSpPr>
      </xdr:nvSpPr>
      <xdr:spPr>
        <a:xfrm>
          <a:off x="6343650" y="4667250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19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95300"/>
    <xdr:sp>
      <xdr:nvSpPr>
        <xdr:cNvPr id="320" name="AutoShape 2"/>
        <xdr:cNvSpPr>
          <a:spLocks noChangeAspect="1"/>
        </xdr:cNvSpPr>
      </xdr:nvSpPr>
      <xdr:spPr>
        <a:xfrm>
          <a:off x="6343650" y="46672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04825"/>
    <xdr:sp>
      <xdr:nvSpPr>
        <xdr:cNvPr id="321" name="AutoShape 2"/>
        <xdr:cNvSpPr>
          <a:spLocks noChangeAspect="1"/>
        </xdr:cNvSpPr>
      </xdr:nvSpPr>
      <xdr:spPr>
        <a:xfrm>
          <a:off x="6343650" y="4667250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23875"/>
    <xdr:sp>
      <xdr:nvSpPr>
        <xdr:cNvPr id="322" name="AutoShape 2"/>
        <xdr:cNvSpPr>
          <a:spLocks noChangeAspect="1"/>
        </xdr:cNvSpPr>
      </xdr:nvSpPr>
      <xdr:spPr>
        <a:xfrm>
          <a:off x="6343650" y="4667250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95300"/>
    <xdr:sp>
      <xdr:nvSpPr>
        <xdr:cNvPr id="323" name="AutoShape 2"/>
        <xdr:cNvSpPr>
          <a:spLocks noChangeAspect="1"/>
        </xdr:cNvSpPr>
      </xdr:nvSpPr>
      <xdr:spPr>
        <a:xfrm>
          <a:off x="6343650" y="46672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85775"/>
    <xdr:sp>
      <xdr:nvSpPr>
        <xdr:cNvPr id="324" name="AutoShape 2"/>
        <xdr:cNvSpPr>
          <a:spLocks noChangeAspect="1"/>
        </xdr:cNvSpPr>
      </xdr:nvSpPr>
      <xdr:spPr>
        <a:xfrm>
          <a:off x="6343650" y="466725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23875"/>
    <xdr:sp>
      <xdr:nvSpPr>
        <xdr:cNvPr id="325" name="AutoShape 2"/>
        <xdr:cNvSpPr>
          <a:spLocks noChangeAspect="1"/>
        </xdr:cNvSpPr>
      </xdr:nvSpPr>
      <xdr:spPr>
        <a:xfrm>
          <a:off x="6343650" y="4667250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28625"/>
    <xdr:sp>
      <xdr:nvSpPr>
        <xdr:cNvPr id="326" name="AutoShape 2"/>
        <xdr:cNvSpPr>
          <a:spLocks noChangeAspect="1"/>
        </xdr:cNvSpPr>
      </xdr:nvSpPr>
      <xdr:spPr>
        <a:xfrm>
          <a:off x="6343650" y="466725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85775"/>
    <xdr:sp>
      <xdr:nvSpPr>
        <xdr:cNvPr id="327" name="AutoShape 2"/>
        <xdr:cNvSpPr>
          <a:spLocks noChangeAspect="1"/>
        </xdr:cNvSpPr>
      </xdr:nvSpPr>
      <xdr:spPr>
        <a:xfrm>
          <a:off x="6343650" y="466725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28625"/>
    <xdr:sp>
      <xdr:nvSpPr>
        <xdr:cNvPr id="328" name="AutoShape 2"/>
        <xdr:cNvSpPr>
          <a:spLocks noChangeAspect="1"/>
        </xdr:cNvSpPr>
      </xdr:nvSpPr>
      <xdr:spPr>
        <a:xfrm>
          <a:off x="6343650" y="466725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85775"/>
    <xdr:sp>
      <xdr:nvSpPr>
        <xdr:cNvPr id="329" name="AutoShape 2"/>
        <xdr:cNvSpPr>
          <a:spLocks noChangeAspect="1"/>
        </xdr:cNvSpPr>
      </xdr:nvSpPr>
      <xdr:spPr>
        <a:xfrm>
          <a:off x="6343650" y="466725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28625"/>
    <xdr:sp>
      <xdr:nvSpPr>
        <xdr:cNvPr id="330" name="AutoShape 2"/>
        <xdr:cNvSpPr>
          <a:spLocks noChangeAspect="1"/>
        </xdr:cNvSpPr>
      </xdr:nvSpPr>
      <xdr:spPr>
        <a:xfrm>
          <a:off x="6343650" y="466725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31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85775"/>
    <xdr:sp>
      <xdr:nvSpPr>
        <xdr:cNvPr id="332" name="AutoShape 2"/>
        <xdr:cNvSpPr>
          <a:spLocks noChangeAspect="1"/>
        </xdr:cNvSpPr>
      </xdr:nvSpPr>
      <xdr:spPr>
        <a:xfrm>
          <a:off x="6343650" y="466725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28625"/>
    <xdr:sp>
      <xdr:nvSpPr>
        <xdr:cNvPr id="333" name="AutoShape 2"/>
        <xdr:cNvSpPr>
          <a:spLocks noChangeAspect="1"/>
        </xdr:cNvSpPr>
      </xdr:nvSpPr>
      <xdr:spPr>
        <a:xfrm>
          <a:off x="6343650" y="466725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85775"/>
    <xdr:sp>
      <xdr:nvSpPr>
        <xdr:cNvPr id="334" name="AutoShape 2"/>
        <xdr:cNvSpPr>
          <a:spLocks noChangeAspect="1"/>
        </xdr:cNvSpPr>
      </xdr:nvSpPr>
      <xdr:spPr>
        <a:xfrm>
          <a:off x="6343650" y="466725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28625"/>
    <xdr:sp>
      <xdr:nvSpPr>
        <xdr:cNvPr id="335" name="AutoShape 2"/>
        <xdr:cNvSpPr>
          <a:spLocks noChangeAspect="1"/>
        </xdr:cNvSpPr>
      </xdr:nvSpPr>
      <xdr:spPr>
        <a:xfrm>
          <a:off x="6343650" y="466725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28625"/>
    <xdr:sp>
      <xdr:nvSpPr>
        <xdr:cNvPr id="336" name="AutoShape 2"/>
        <xdr:cNvSpPr>
          <a:spLocks noChangeAspect="1"/>
        </xdr:cNvSpPr>
      </xdr:nvSpPr>
      <xdr:spPr>
        <a:xfrm>
          <a:off x="6343650" y="466725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37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38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39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40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04825"/>
    <xdr:sp>
      <xdr:nvSpPr>
        <xdr:cNvPr id="341" name="AutoShape 2"/>
        <xdr:cNvSpPr>
          <a:spLocks noChangeAspect="1"/>
        </xdr:cNvSpPr>
      </xdr:nvSpPr>
      <xdr:spPr>
        <a:xfrm>
          <a:off x="6343650" y="4667250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95300"/>
    <xdr:sp>
      <xdr:nvSpPr>
        <xdr:cNvPr id="342" name="AutoShape 2"/>
        <xdr:cNvSpPr>
          <a:spLocks noChangeAspect="1"/>
        </xdr:cNvSpPr>
      </xdr:nvSpPr>
      <xdr:spPr>
        <a:xfrm>
          <a:off x="6343650" y="46672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04825"/>
    <xdr:sp>
      <xdr:nvSpPr>
        <xdr:cNvPr id="343" name="AutoShape 2"/>
        <xdr:cNvSpPr>
          <a:spLocks noChangeAspect="1"/>
        </xdr:cNvSpPr>
      </xdr:nvSpPr>
      <xdr:spPr>
        <a:xfrm>
          <a:off x="6343650" y="4667250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23875"/>
    <xdr:sp>
      <xdr:nvSpPr>
        <xdr:cNvPr id="344" name="AutoShape 2"/>
        <xdr:cNvSpPr>
          <a:spLocks noChangeAspect="1"/>
        </xdr:cNvSpPr>
      </xdr:nvSpPr>
      <xdr:spPr>
        <a:xfrm>
          <a:off x="6343650" y="4667250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95300"/>
    <xdr:sp>
      <xdr:nvSpPr>
        <xdr:cNvPr id="345" name="AutoShape 2"/>
        <xdr:cNvSpPr>
          <a:spLocks noChangeAspect="1"/>
        </xdr:cNvSpPr>
      </xdr:nvSpPr>
      <xdr:spPr>
        <a:xfrm>
          <a:off x="6343650" y="46672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85775"/>
    <xdr:sp>
      <xdr:nvSpPr>
        <xdr:cNvPr id="346" name="AutoShape 2"/>
        <xdr:cNvSpPr>
          <a:spLocks noChangeAspect="1"/>
        </xdr:cNvSpPr>
      </xdr:nvSpPr>
      <xdr:spPr>
        <a:xfrm>
          <a:off x="6343650" y="466725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23875"/>
    <xdr:sp>
      <xdr:nvSpPr>
        <xdr:cNvPr id="347" name="AutoShape 2"/>
        <xdr:cNvSpPr>
          <a:spLocks noChangeAspect="1"/>
        </xdr:cNvSpPr>
      </xdr:nvSpPr>
      <xdr:spPr>
        <a:xfrm>
          <a:off x="6343650" y="4667250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28625"/>
    <xdr:sp>
      <xdr:nvSpPr>
        <xdr:cNvPr id="348" name="AutoShape 2"/>
        <xdr:cNvSpPr>
          <a:spLocks noChangeAspect="1"/>
        </xdr:cNvSpPr>
      </xdr:nvSpPr>
      <xdr:spPr>
        <a:xfrm>
          <a:off x="6343650" y="466725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85775"/>
    <xdr:sp>
      <xdr:nvSpPr>
        <xdr:cNvPr id="349" name="AutoShape 2"/>
        <xdr:cNvSpPr>
          <a:spLocks noChangeAspect="1"/>
        </xdr:cNvSpPr>
      </xdr:nvSpPr>
      <xdr:spPr>
        <a:xfrm>
          <a:off x="6343650" y="466725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28625"/>
    <xdr:sp>
      <xdr:nvSpPr>
        <xdr:cNvPr id="350" name="AutoShape 2"/>
        <xdr:cNvSpPr>
          <a:spLocks noChangeAspect="1"/>
        </xdr:cNvSpPr>
      </xdr:nvSpPr>
      <xdr:spPr>
        <a:xfrm>
          <a:off x="6343650" y="466725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85775"/>
    <xdr:sp>
      <xdr:nvSpPr>
        <xdr:cNvPr id="351" name="AutoShape 2"/>
        <xdr:cNvSpPr>
          <a:spLocks noChangeAspect="1"/>
        </xdr:cNvSpPr>
      </xdr:nvSpPr>
      <xdr:spPr>
        <a:xfrm>
          <a:off x="6343650" y="466725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28625"/>
    <xdr:sp>
      <xdr:nvSpPr>
        <xdr:cNvPr id="352" name="AutoShape 2"/>
        <xdr:cNvSpPr>
          <a:spLocks noChangeAspect="1"/>
        </xdr:cNvSpPr>
      </xdr:nvSpPr>
      <xdr:spPr>
        <a:xfrm>
          <a:off x="6343650" y="466725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53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54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55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85775"/>
    <xdr:sp>
      <xdr:nvSpPr>
        <xdr:cNvPr id="356" name="AutoShape 2"/>
        <xdr:cNvSpPr>
          <a:spLocks noChangeAspect="1"/>
        </xdr:cNvSpPr>
      </xdr:nvSpPr>
      <xdr:spPr>
        <a:xfrm>
          <a:off x="6343650" y="466725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28625"/>
    <xdr:sp>
      <xdr:nvSpPr>
        <xdr:cNvPr id="357" name="AutoShape 2"/>
        <xdr:cNvSpPr>
          <a:spLocks noChangeAspect="1"/>
        </xdr:cNvSpPr>
      </xdr:nvSpPr>
      <xdr:spPr>
        <a:xfrm>
          <a:off x="6343650" y="466725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85775"/>
    <xdr:sp>
      <xdr:nvSpPr>
        <xdr:cNvPr id="358" name="AutoShape 2"/>
        <xdr:cNvSpPr>
          <a:spLocks noChangeAspect="1"/>
        </xdr:cNvSpPr>
      </xdr:nvSpPr>
      <xdr:spPr>
        <a:xfrm>
          <a:off x="6343650" y="466725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28625"/>
    <xdr:sp>
      <xdr:nvSpPr>
        <xdr:cNvPr id="359" name="AutoShape 2"/>
        <xdr:cNvSpPr>
          <a:spLocks noChangeAspect="1"/>
        </xdr:cNvSpPr>
      </xdr:nvSpPr>
      <xdr:spPr>
        <a:xfrm>
          <a:off x="6343650" y="466725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28625"/>
    <xdr:sp>
      <xdr:nvSpPr>
        <xdr:cNvPr id="360" name="AutoShape 2"/>
        <xdr:cNvSpPr>
          <a:spLocks noChangeAspect="1"/>
        </xdr:cNvSpPr>
      </xdr:nvSpPr>
      <xdr:spPr>
        <a:xfrm>
          <a:off x="6343650" y="466725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61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62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63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64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65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66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67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68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69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70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71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72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73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74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75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76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77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78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79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80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81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82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83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14350"/>
    <xdr:sp>
      <xdr:nvSpPr>
        <xdr:cNvPr id="384" name="AutoShape 2"/>
        <xdr:cNvSpPr>
          <a:spLocks noChangeAspect="1"/>
        </xdr:cNvSpPr>
      </xdr:nvSpPr>
      <xdr:spPr>
        <a:xfrm>
          <a:off x="6343650" y="4667250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04825"/>
    <xdr:sp>
      <xdr:nvSpPr>
        <xdr:cNvPr id="385" name="AutoShape 2"/>
        <xdr:cNvSpPr>
          <a:spLocks noChangeAspect="1"/>
        </xdr:cNvSpPr>
      </xdr:nvSpPr>
      <xdr:spPr>
        <a:xfrm>
          <a:off x="6343650" y="4667250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14350"/>
    <xdr:sp>
      <xdr:nvSpPr>
        <xdr:cNvPr id="386" name="AutoShape 2"/>
        <xdr:cNvSpPr>
          <a:spLocks noChangeAspect="1"/>
        </xdr:cNvSpPr>
      </xdr:nvSpPr>
      <xdr:spPr>
        <a:xfrm>
          <a:off x="6343650" y="4667250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33400"/>
    <xdr:sp>
      <xdr:nvSpPr>
        <xdr:cNvPr id="387" name="AutoShape 2"/>
        <xdr:cNvSpPr>
          <a:spLocks noChangeAspect="1"/>
        </xdr:cNvSpPr>
      </xdr:nvSpPr>
      <xdr:spPr>
        <a:xfrm>
          <a:off x="6343650" y="4667250"/>
          <a:ext cx="619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04825"/>
    <xdr:sp>
      <xdr:nvSpPr>
        <xdr:cNvPr id="388" name="AutoShape 2"/>
        <xdr:cNvSpPr>
          <a:spLocks noChangeAspect="1"/>
        </xdr:cNvSpPr>
      </xdr:nvSpPr>
      <xdr:spPr>
        <a:xfrm>
          <a:off x="6343650" y="4667250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95300"/>
    <xdr:sp>
      <xdr:nvSpPr>
        <xdr:cNvPr id="389" name="AutoShape 2"/>
        <xdr:cNvSpPr>
          <a:spLocks noChangeAspect="1"/>
        </xdr:cNvSpPr>
      </xdr:nvSpPr>
      <xdr:spPr>
        <a:xfrm>
          <a:off x="6343650" y="46672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33400"/>
    <xdr:sp>
      <xdr:nvSpPr>
        <xdr:cNvPr id="390" name="AutoShape 2"/>
        <xdr:cNvSpPr>
          <a:spLocks noChangeAspect="1"/>
        </xdr:cNvSpPr>
      </xdr:nvSpPr>
      <xdr:spPr>
        <a:xfrm>
          <a:off x="6343650" y="4667250"/>
          <a:ext cx="619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38150"/>
    <xdr:sp>
      <xdr:nvSpPr>
        <xdr:cNvPr id="391" name="AutoShape 2"/>
        <xdr:cNvSpPr>
          <a:spLocks noChangeAspect="1"/>
        </xdr:cNvSpPr>
      </xdr:nvSpPr>
      <xdr:spPr>
        <a:xfrm>
          <a:off x="6343650" y="466725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95300"/>
    <xdr:sp>
      <xdr:nvSpPr>
        <xdr:cNvPr id="392" name="AutoShape 2"/>
        <xdr:cNvSpPr>
          <a:spLocks noChangeAspect="1"/>
        </xdr:cNvSpPr>
      </xdr:nvSpPr>
      <xdr:spPr>
        <a:xfrm>
          <a:off x="6343650" y="46672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38150"/>
    <xdr:sp>
      <xdr:nvSpPr>
        <xdr:cNvPr id="393" name="AutoShape 2"/>
        <xdr:cNvSpPr>
          <a:spLocks noChangeAspect="1"/>
        </xdr:cNvSpPr>
      </xdr:nvSpPr>
      <xdr:spPr>
        <a:xfrm>
          <a:off x="6343650" y="466725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95300"/>
    <xdr:sp>
      <xdr:nvSpPr>
        <xdr:cNvPr id="394" name="AutoShape 2"/>
        <xdr:cNvSpPr>
          <a:spLocks noChangeAspect="1"/>
        </xdr:cNvSpPr>
      </xdr:nvSpPr>
      <xdr:spPr>
        <a:xfrm>
          <a:off x="6343650" y="46672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38150"/>
    <xdr:sp>
      <xdr:nvSpPr>
        <xdr:cNvPr id="395" name="AutoShape 2"/>
        <xdr:cNvSpPr>
          <a:spLocks noChangeAspect="1"/>
        </xdr:cNvSpPr>
      </xdr:nvSpPr>
      <xdr:spPr>
        <a:xfrm>
          <a:off x="6343650" y="466725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96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397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95300"/>
    <xdr:sp>
      <xdr:nvSpPr>
        <xdr:cNvPr id="398" name="AutoShape 2"/>
        <xdr:cNvSpPr>
          <a:spLocks noChangeAspect="1"/>
        </xdr:cNvSpPr>
      </xdr:nvSpPr>
      <xdr:spPr>
        <a:xfrm>
          <a:off x="6343650" y="46672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38150"/>
    <xdr:sp>
      <xdr:nvSpPr>
        <xdr:cNvPr id="399" name="AutoShape 2"/>
        <xdr:cNvSpPr>
          <a:spLocks noChangeAspect="1"/>
        </xdr:cNvSpPr>
      </xdr:nvSpPr>
      <xdr:spPr>
        <a:xfrm>
          <a:off x="6343650" y="466725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95300"/>
    <xdr:sp>
      <xdr:nvSpPr>
        <xdr:cNvPr id="400" name="AutoShape 2"/>
        <xdr:cNvSpPr>
          <a:spLocks noChangeAspect="1"/>
        </xdr:cNvSpPr>
      </xdr:nvSpPr>
      <xdr:spPr>
        <a:xfrm>
          <a:off x="6343650" y="46672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38150"/>
    <xdr:sp>
      <xdr:nvSpPr>
        <xdr:cNvPr id="401" name="AutoShape 2"/>
        <xdr:cNvSpPr>
          <a:spLocks noChangeAspect="1"/>
        </xdr:cNvSpPr>
      </xdr:nvSpPr>
      <xdr:spPr>
        <a:xfrm>
          <a:off x="6343650" y="466725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38150"/>
    <xdr:sp>
      <xdr:nvSpPr>
        <xdr:cNvPr id="402" name="AutoShape 2"/>
        <xdr:cNvSpPr>
          <a:spLocks noChangeAspect="1"/>
        </xdr:cNvSpPr>
      </xdr:nvSpPr>
      <xdr:spPr>
        <a:xfrm>
          <a:off x="6343650" y="466725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03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14350"/>
    <xdr:sp>
      <xdr:nvSpPr>
        <xdr:cNvPr id="404" name="AutoShape 2"/>
        <xdr:cNvSpPr>
          <a:spLocks noChangeAspect="1"/>
        </xdr:cNvSpPr>
      </xdr:nvSpPr>
      <xdr:spPr>
        <a:xfrm>
          <a:off x="6343650" y="4667250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04825"/>
    <xdr:sp>
      <xdr:nvSpPr>
        <xdr:cNvPr id="405" name="AutoShape 2"/>
        <xdr:cNvSpPr>
          <a:spLocks noChangeAspect="1"/>
        </xdr:cNvSpPr>
      </xdr:nvSpPr>
      <xdr:spPr>
        <a:xfrm>
          <a:off x="6343650" y="4667250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14350"/>
    <xdr:sp>
      <xdr:nvSpPr>
        <xdr:cNvPr id="406" name="AutoShape 2"/>
        <xdr:cNvSpPr>
          <a:spLocks noChangeAspect="1"/>
        </xdr:cNvSpPr>
      </xdr:nvSpPr>
      <xdr:spPr>
        <a:xfrm>
          <a:off x="6343650" y="4667250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33400"/>
    <xdr:sp>
      <xdr:nvSpPr>
        <xdr:cNvPr id="407" name="AutoShape 2"/>
        <xdr:cNvSpPr>
          <a:spLocks noChangeAspect="1"/>
        </xdr:cNvSpPr>
      </xdr:nvSpPr>
      <xdr:spPr>
        <a:xfrm>
          <a:off x="6343650" y="4667250"/>
          <a:ext cx="619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04825"/>
    <xdr:sp>
      <xdr:nvSpPr>
        <xdr:cNvPr id="408" name="AutoShape 2"/>
        <xdr:cNvSpPr>
          <a:spLocks noChangeAspect="1"/>
        </xdr:cNvSpPr>
      </xdr:nvSpPr>
      <xdr:spPr>
        <a:xfrm>
          <a:off x="6343650" y="4667250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95300"/>
    <xdr:sp>
      <xdr:nvSpPr>
        <xdr:cNvPr id="409" name="AutoShape 2"/>
        <xdr:cNvSpPr>
          <a:spLocks noChangeAspect="1"/>
        </xdr:cNvSpPr>
      </xdr:nvSpPr>
      <xdr:spPr>
        <a:xfrm>
          <a:off x="6343650" y="46672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533400"/>
    <xdr:sp>
      <xdr:nvSpPr>
        <xdr:cNvPr id="410" name="AutoShape 2"/>
        <xdr:cNvSpPr>
          <a:spLocks noChangeAspect="1"/>
        </xdr:cNvSpPr>
      </xdr:nvSpPr>
      <xdr:spPr>
        <a:xfrm>
          <a:off x="6343650" y="4667250"/>
          <a:ext cx="619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38150"/>
    <xdr:sp>
      <xdr:nvSpPr>
        <xdr:cNvPr id="411" name="AutoShape 2"/>
        <xdr:cNvSpPr>
          <a:spLocks noChangeAspect="1"/>
        </xdr:cNvSpPr>
      </xdr:nvSpPr>
      <xdr:spPr>
        <a:xfrm>
          <a:off x="6343650" y="466725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95300"/>
    <xdr:sp>
      <xdr:nvSpPr>
        <xdr:cNvPr id="412" name="AutoShape 2"/>
        <xdr:cNvSpPr>
          <a:spLocks noChangeAspect="1"/>
        </xdr:cNvSpPr>
      </xdr:nvSpPr>
      <xdr:spPr>
        <a:xfrm>
          <a:off x="6343650" y="46672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38150"/>
    <xdr:sp>
      <xdr:nvSpPr>
        <xdr:cNvPr id="413" name="AutoShape 2"/>
        <xdr:cNvSpPr>
          <a:spLocks noChangeAspect="1"/>
        </xdr:cNvSpPr>
      </xdr:nvSpPr>
      <xdr:spPr>
        <a:xfrm>
          <a:off x="6343650" y="466725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95300"/>
    <xdr:sp>
      <xdr:nvSpPr>
        <xdr:cNvPr id="414" name="AutoShape 2"/>
        <xdr:cNvSpPr>
          <a:spLocks noChangeAspect="1"/>
        </xdr:cNvSpPr>
      </xdr:nvSpPr>
      <xdr:spPr>
        <a:xfrm>
          <a:off x="6343650" y="46672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38150"/>
    <xdr:sp>
      <xdr:nvSpPr>
        <xdr:cNvPr id="415" name="AutoShape 2"/>
        <xdr:cNvSpPr>
          <a:spLocks noChangeAspect="1"/>
        </xdr:cNvSpPr>
      </xdr:nvSpPr>
      <xdr:spPr>
        <a:xfrm>
          <a:off x="6343650" y="466725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16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95300"/>
    <xdr:sp>
      <xdr:nvSpPr>
        <xdr:cNvPr id="417" name="AutoShape 2"/>
        <xdr:cNvSpPr>
          <a:spLocks noChangeAspect="1"/>
        </xdr:cNvSpPr>
      </xdr:nvSpPr>
      <xdr:spPr>
        <a:xfrm>
          <a:off x="6343650" y="46672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38150"/>
    <xdr:sp>
      <xdr:nvSpPr>
        <xdr:cNvPr id="418" name="AutoShape 2"/>
        <xdr:cNvSpPr>
          <a:spLocks noChangeAspect="1"/>
        </xdr:cNvSpPr>
      </xdr:nvSpPr>
      <xdr:spPr>
        <a:xfrm>
          <a:off x="6343650" y="466725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95300"/>
    <xdr:sp>
      <xdr:nvSpPr>
        <xdr:cNvPr id="419" name="AutoShape 2"/>
        <xdr:cNvSpPr>
          <a:spLocks noChangeAspect="1"/>
        </xdr:cNvSpPr>
      </xdr:nvSpPr>
      <xdr:spPr>
        <a:xfrm>
          <a:off x="6343650" y="46672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38150"/>
    <xdr:sp>
      <xdr:nvSpPr>
        <xdr:cNvPr id="420" name="AutoShape 2"/>
        <xdr:cNvSpPr>
          <a:spLocks noChangeAspect="1"/>
        </xdr:cNvSpPr>
      </xdr:nvSpPr>
      <xdr:spPr>
        <a:xfrm>
          <a:off x="6343650" y="466725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438150"/>
    <xdr:sp>
      <xdr:nvSpPr>
        <xdr:cNvPr id="421" name="AutoShape 2"/>
        <xdr:cNvSpPr>
          <a:spLocks noChangeAspect="1"/>
        </xdr:cNvSpPr>
      </xdr:nvSpPr>
      <xdr:spPr>
        <a:xfrm>
          <a:off x="6343650" y="466725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22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23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24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25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26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27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28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29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30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31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32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33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34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35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36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37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38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39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40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41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42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43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619125" cy="371475"/>
    <xdr:sp>
      <xdr:nvSpPr>
        <xdr:cNvPr id="444" name="AutoShape 2"/>
        <xdr:cNvSpPr>
          <a:spLocks noChangeAspect="1"/>
        </xdr:cNvSpPr>
      </xdr:nvSpPr>
      <xdr:spPr>
        <a:xfrm>
          <a:off x="6343650" y="466725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14</xdr:row>
      <xdr:rowOff>0</xdr:rowOff>
    </xdr:from>
    <xdr:ext cx="619125" cy="504825"/>
    <xdr:sp>
      <xdr:nvSpPr>
        <xdr:cNvPr id="1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3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04825"/>
    <xdr:sp>
      <xdr:nvSpPr>
        <xdr:cNvPr id="4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23875"/>
    <xdr:sp>
      <xdr:nvSpPr>
        <xdr:cNvPr id="5" name="AutoShape 2"/>
        <xdr:cNvSpPr>
          <a:spLocks noChangeAspect="1"/>
        </xdr:cNvSpPr>
      </xdr:nvSpPr>
      <xdr:spPr>
        <a:xfrm>
          <a:off x="6048375" y="267652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6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7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23875"/>
    <xdr:sp>
      <xdr:nvSpPr>
        <xdr:cNvPr id="8" name="AutoShape 2"/>
        <xdr:cNvSpPr>
          <a:spLocks noChangeAspect="1"/>
        </xdr:cNvSpPr>
      </xdr:nvSpPr>
      <xdr:spPr>
        <a:xfrm>
          <a:off x="6048375" y="267652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9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10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11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12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13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4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5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6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17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18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19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20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21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04825"/>
    <xdr:sp>
      <xdr:nvSpPr>
        <xdr:cNvPr id="22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3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24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04825"/>
    <xdr:sp>
      <xdr:nvSpPr>
        <xdr:cNvPr id="25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23875"/>
    <xdr:sp>
      <xdr:nvSpPr>
        <xdr:cNvPr id="26" name="AutoShape 2"/>
        <xdr:cNvSpPr>
          <a:spLocks noChangeAspect="1"/>
        </xdr:cNvSpPr>
      </xdr:nvSpPr>
      <xdr:spPr>
        <a:xfrm>
          <a:off x="6048375" y="267652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27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28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23875"/>
    <xdr:sp>
      <xdr:nvSpPr>
        <xdr:cNvPr id="29" name="AutoShape 2"/>
        <xdr:cNvSpPr>
          <a:spLocks noChangeAspect="1"/>
        </xdr:cNvSpPr>
      </xdr:nvSpPr>
      <xdr:spPr>
        <a:xfrm>
          <a:off x="6048375" y="267652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30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31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32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33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34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35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36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37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38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39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40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41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42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43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44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04825"/>
    <xdr:sp>
      <xdr:nvSpPr>
        <xdr:cNvPr id="45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46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04825"/>
    <xdr:sp>
      <xdr:nvSpPr>
        <xdr:cNvPr id="47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23875"/>
    <xdr:sp>
      <xdr:nvSpPr>
        <xdr:cNvPr id="48" name="AutoShape 2"/>
        <xdr:cNvSpPr>
          <a:spLocks noChangeAspect="1"/>
        </xdr:cNvSpPr>
      </xdr:nvSpPr>
      <xdr:spPr>
        <a:xfrm>
          <a:off x="6048375" y="267652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49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50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23875"/>
    <xdr:sp>
      <xdr:nvSpPr>
        <xdr:cNvPr id="51" name="AutoShape 2"/>
        <xdr:cNvSpPr>
          <a:spLocks noChangeAspect="1"/>
        </xdr:cNvSpPr>
      </xdr:nvSpPr>
      <xdr:spPr>
        <a:xfrm>
          <a:off x="6048375" y="267652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52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53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54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55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56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57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58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59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60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61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62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63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64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65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66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67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68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69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70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71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72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73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74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75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76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77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78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79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80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81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82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83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84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85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86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87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14350"/>
    <xdr:sp>
      <xdr:nvSpPr>
        <xdr:cNvPr id="88" name="AutoShape 2"/>
        <xdr:cNvSpPr>
          <a:spLocks noChangeAspect="1"/>
        </xdr:cNvSpPr>
      </xdr:nvSpPr>
      <xdr:spPr>
        <a:xfrm>
          <a:off x="6048375" y="2676525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04825"/>
    <xdr:sp>
      <xdr:nvSpPr>
        <xdr:cNvPr id="89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14350"/>
    <xdr:sp>
      <xdr:nvSpPr>
        <xdr:cNvPr id="90" name="AutoShape 2"/>
        <xdr:cNvSpPr>
          <a:spLocks noChangeAspect="1"/>
        </xdr:cNvSpPr>
      </xdr:nvSpPr>
      <xdr:spPr>
        <a:xfrm>
          <a:off x="6048375" y="2676525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33400"/>
    <xdr:sp>
      <xdr:nvSpPr>
        <xdr:cNvPr id="91" name="AutoShape 2"/>
        <xdr:cNvSpPr>
          <a:spLocks noChangeAspect="1"/>
        </xdr:cNvSpPr>
      </xdr:nvSpPr>
      <xdr:spPr>
        <a:xfrm>
          <a:off x="6048375" y="2676525"/>
          <a:ext cx="619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04825"/>
    <xdr:sp>
      <xdr:nvSpPr>
        <xdr:cNvPr id="92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93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33400"/>
    <xdr:sp>
      <xdr:nvSpPr>
        <xdr:cNvPr id="94" name="AutoShape 2"/>
        <xdr:cNvSpPr>
          <a:spLocks noChangeAspect="1"/>
        </xdr:cNvSpPr>
      </xdr:nvSpPr>
      <xdr:spPr>
        <a:xfrm>
          <a:off x="6048375" y="2676525"/>
          <a:ext cx="619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95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96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97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98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99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00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01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102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103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104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105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106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07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14350"/>
    <xdr:sp>
      <xdr:nvSpPr>
        <xdr:cNvPr id="108" name="AutoShape 2"/>
        <xdr:cNvSpPr>
          <a:spLocks noChangeAspect="1"/>
        </xdr:cNvSpPr>
      </xdr:nvSpPr>
      <xdr:spPr>
        <a:xfrm>
          <a:off x="6048375" y="2676525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04825"/>
    <xdr:sp>
      <xdr:nvSpPr>
        <xdr:cNvPr id="109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14350"/>
    <xdr:sp>
      <xdr:nvSpPr>
        <xdr:cNvPr id="110" name="AutoShape 2"/>
        <xdr:cNvSpPr>
          <a:spLocks noChangeAspect="1"/>
        </xdr:cNvSpPr>
      </xdr:nvSpPr>
      <xdr:spPr>
        <a:xfrm>
          <a:off x="6048375" y="2676525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33400"/>
    <xdr:sp>
      <xdr:nvSpPr>
        <xdr:cNvPr id="111" name="AutoShape 2"/>
        <xdr:cNvSpPr>
          <a:spLocks noChangeAspect="1"/>
        </xdr:cNvSpPr>
      </xdr:nvSpPr>
      <xdr:spPr>
        <a:xfrm>
          <a:off x="6048375" y="2676525"/>
          <a:ext cx="619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04825"/>
    <xdr:sp>
      <xdr:nvSpPr>
        <xdr:cNvPr id="112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113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33400"/>
    <xdr:sp>
      <xdr:nvSpPr>
        <xdr:cNvPr id="114" name="AutoShape 2"/>
        <xdr:cNvSpPr>
          <a:spLocks noChangeAspect="1"/>
        </xdr:cNvSpPr>
      </xdr:nvSpPr>
      <xdr:spPr>
        <a:xfrm>
          <a:off x="6048375" y="2676525"/>
          <a:ext cx="619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115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116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117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118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119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20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121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122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123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124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125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26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27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28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29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30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31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32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33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34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35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36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37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38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39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40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41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42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43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44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45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46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47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48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04825"/>
    <xdr:sp>
      <xdr:nvSpPr>
        <xdr:cNvPr id="149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50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151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04825"/>
    <xdr:sp>
      <xdr:nvSpPr>
        <xdr:cNvPr id="152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23875"/>
    <xdr:sp>
      <xdr:nvSpPr>
        <xdr:cNvPr id="153" name="AutoShape 2"/>
        <xdr:cNvSpPr>
          <a:spLocks noChangeAspect="1"/>
        </xdr:cNvSpPr>
      </xdr:nvSpPr>
      <xdr:spPr>
        <a:xfrm>
          <a:off x="6048375" y="267652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154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155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23875"/>
    <xdr:sp>
      <xdr:nvSpPr>
        <xdr:cNvPr id="156" name="AutoShape 2"/>
        <xdr:cNvSpPr>
          <a:spLocks noChangeAspect="1"/>
        </xdr:cNvSpPr>
      </xdr:nvSpPr>
      <xdr:spPr>
        <a:xfrm>
          <a:off x="6048375" y="267652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157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158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159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160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161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62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63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64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165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166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167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168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169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04825"/>
    <xdr:sp>
      <xdr:nvSpPr>
        <xdr:cNvPr id="170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71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172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04825"/>
    <xdr:sp>
      <xdr:nvSpPr>
        <xdr:cNvPr id="173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23875"/>
    <xdr:sp>
      <xdr:nvSpPr>
        <xdr:cNvPr id="174" name="AutoShape 2"/>
        <xdr:cNvSpPr>
          <a:spLocks noChangeAspect="1"/>
        </xdr:cNvSpPr>
      </xdr:nvSpPr>
      <xdr:spPr>
        <a:xfrm>
          <a:off x="6048375" y="267652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175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176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23875"/>
    <xdr:sp>
      <xdr:nvSpPr>
        <xdr:cNvPr id="177" name="AutoShape 2"/>
        <xdr:cNvSpPr>
          <a:spLocks noChangeAspect="1"/>
        </xdr:cNvSpPr>
      </xdr:nvSpPr>
      <xdr:spPr>
        <a:xfrm>
          <a:off x="6048375" y="267652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178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179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180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181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182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83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184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185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186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187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188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89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90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91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192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04825"/>
    <xdr:sp>
      <xdr:nvSpPr>
        <xdr:cNvPr id="193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194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04825"/>
    <xdr:sp>
      <xdr:nvSpPr>
        <xdr:cNvPr id="195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23875"/>
    <xdr:sp>
      <xdr:nvSpPr>
        <xdr:cNvPr id="196" name="AutoShape 2"/>
        <xdr:cNvSpPr>
          <a:spLocks noChangeAspect="1"/>
        </xdr:cNvSpPr>
      </xdr:nvSpPr>
      <xdr:spPr>
        <a:xfrm>
          <a:off x="6048375" y="267652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197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198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23875"/>
    <xdr:sp>
      <xdr:nvSpPr>
        <xdr:cNvPr id="199" name="AutoShape 2"/>
        <xdr:cNvSpPr>
          <a:spLocks noChangeAspect="1"/>
        </xdr:cNvSpPr>
      </xdr:nvSpPr>
      <xdr:spPr>
        <a:xfrm>
          <a:off x="6048375" y="2676525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200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201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202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203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204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05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06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07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208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209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85775"/>
    <xdr:sp>
      <xdr:nvSpPr>
        <xdr:cNvPr id="210" name="AutoShape 2"/>
        <xdr:cNvSpPr>
          <a:spLocks noChangeAspect="1"/>
        </xdr:cNvSpPr>
      </xdr:nvSpPr>
      <xdr:spPr>
        <a:xfrm>
          <a:off x="6048375" y="2676525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211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28625"/>
    <xdr:sp>
      <xdr:nvSpPr>
        <xdr:cNvPr id="212" name="AutoShape 2"/>
        <xdr:cNvSpPr>
          <a:spLocks noChangeAspect="1"/>
        </xdr:cNvSpPr>
      </xdr:nvSpPr>
      <xdr:spPr>
        <a:xfrm>
          <a:off x="6048375" y="2676525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13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14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15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16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17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18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19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20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21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22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23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24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25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26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27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28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29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30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31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32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33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34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35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14350"/>
    <xdr:sp>
      <xdr:nvSpPr>
        <xdr:cNvPr id="236" name="AutoShape 2"/>
        <xdr:cNvSpPr>
          <a:spLocks noChangeAspect="1"/>
        </xdr:cNvSpPr>
      </xdr:nvSpPr>
      <xdr:spPr>
        <a:xfrm>
          <a:off x="6048375" y="2676525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04825"/>
    <xdr:sp>
      <xdr:nvSpPr>
        <xdr:cNvPr id="237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14350"/>
    <xdr:sp>
      <xdr:nvSpPr>
        <xdr:cNvPr id="238" name="AutoShape 2"/>
        <xdr:cNvSpPr>
          <a:spLocks noChangeAspect="1"/>
        </xdr:cNvSpPr>
      </xdr:nvSpPr>
      <xdr:spPr>
        <a:xfrm>
          <a:off x="6048375" y="2676525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33400"/>
    <xdr:sp>
      <xdr:nvSpPr>
        <xdr:cNvPr id="239" name="AutoShape 2"/>
        <xdr:cNvSpPr>
          <a:spLocks noChangeAspect="1"/>
        </xdr:cNvSpPr>
      </xdr:nvSpPr>
      <xdr:spPr>
        <a:xfrm>
          <a:off x="6048375" y="2676525"/>
          <a:ext cx="619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04825"/>
    <xdr:sp>
      <xdr:nvSpPr>
        <xdr:cNvPr id="240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241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33400"/>
    <xdr:sp>
      <xdr:nvSpPr>
        <xdr:cNvPr id="242" name="AutoShape 2"/>
        <xdr:cNvSpPr>
          <a:spLocks noChangeAspect="1"/>
        </xdr:cNvSpPr>
      </xdr:nvSpPr>
      <xdr:spPr>
        <a:xfrm>
          <a:off x="6048375" y="2676525"/>
          <a:ext cx="619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243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244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245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246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247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48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49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250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251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252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253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254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55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14350"/>
    <xdr:sp>
      <xdr:nvSpPr>
        <xdr:cNvPr id="256" name="AutoShape 2"/>
        <xdr:cNvSpPr>
          <a:spLocks noChangeAspect="1"/>
        </xdr:cNvSpPr>
      </xdr:nvSpPr>
      <xdr:spPr>
        <a:xfrm>
          <a:off x="6048375" y="2676525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04825"/>
    <xdr:sp>
      <xdr:nvSpPr>
        <xdr:cNvPr id="257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14350"/>
    <xdr:sp>
      <xdr:nvSpPr>
        <xdr:cNvPr id="258" name="AutoShape 2"/>
        <xdr:cNvSpPr>
          <a:spLocks noChangeAspect="1"/>
        </xdr:cNvSpPr>
      </xdr:nvSpPr>
      <xdr:spPr>
        <a:xfrm>
          <a:off x="6048375" y="2676525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33400"/>
    <xdr:sp>
      <xdr:nvSpPr>
        <xdr:cNvPr id="259" name="AutoShape 2"/>
        <xdr:cNvSpPr>
          <a:spLocks noChangeAspect="1"/>
        </xdr:cNvSpPr>
      </xdr:nvSpPr>
      <xdr:spPr>
        <a:xfrm>
          <a:off x="6048375" y="2676525"/>
          <a:ext cx="619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04825"/>
    <xdr:sp>
      <xdr:nvSpPr>
        <xdr:cNvPr id="260" name="AutoShape 2"/>
        <xdr:cNvSpPr>
          <a:spLocks noChangeAspect="1"/>
        </xdr:cNvSpPr>
      </xdr:nvSpPr>
      <xdr:spPr>
        <a:xfrm>
          <a:off x="6048375" y="2676525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261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533400"/>
    <xdr:sp>
      <xdr:nvSpPr>
        <xdr:cNvPr id="262" name="AutoShape 2"/>
        <xdr:cNvSpPr>
          <a:spLocks noChangeAspect="1"/>
        </xdr:cNvSpPr>
      </xdr:nvSpPr>
      <xdr:spPr>
        <a:xfrm>
          <a:off x="6048375" y="2676525"/>
          <a:ext cx="619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263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264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265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266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267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68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269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270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95300"/>
    <xdr:sp>
      <xdr:nvSpPr>
        <xdr:cNvPr id="271" name="AutoShape 2"/>
        <xdr:cNvSpPr>
          <a:spLocks noChangeAspect="1"/>
        </xdr:cNvSpPr>
      </xdr:nvSpPr>
      <xdr:spPr>
        <a:xfrm>
          <a:off x="6048375" y="267652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272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438150"/>
    <xdr:sp>
      <xdr:nvSpPr>
        <xdr:cNvPr id="273" name="AutoShape 2"/>
        <xdr:cNvSpPr>
          <a:spLocks noChangeAspect="1"/>
        </xdr:cNvSpPr>
      </xdr:nvSpPr>
      <xdr:spPr>
        <a:xfrm>
          <a:off x="6048375" y="26765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74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75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76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77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78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79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80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81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82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83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84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85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86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87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88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89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90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91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92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93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94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95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19125" cy="371475"/>
    <xdr:sp>
      <xdr:nvSpPr>
        <xdr:cNvPr id="296" name="AutoShape 2"/>
        <xdr:cNvSpPr>
          <a:spLocks noChangeAspect="1"/>
        </xdr:cNvSpPr>
      </xdr:nvSpPr>
      <xdr:spPr>
        <a:xfrm>
          <a:off x="6048375" y="26765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495300"/>
    <xdr:sp>
      <xdr:nvSpPr>
        <xdr:cNvPr id="297" name="AutoShape 2"/>
        <xdr:cNvSpPr>
          <a:spLocks noChangeAspect="1"/>
        </xdr:cNvSpPr>
      </xdr:nvSpPr>
      <xdr:spPr>
        <a:xfrm>
          <a:off x="6048375" y="42100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298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95300"/>
    <xdr:sp>
      <xdr:nvSpPr>
        <xdr:cNvPr id="299" name="AutoShape 2"/>
        <xdr:cNvSpPr>
          <a:spLocks noChangeAspect="1"/>
        </xdr:cNvSpPr>
      </xdr:nvSpPr>
      <xdr:spPr>
        <a:xfrm>
          <a:off x="6048375" y="289560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495300"/>
    <xdr:sp>
      <xdr:nvSpPr>
        <xdr:cNvPr id="300" name="AutoShape 2"/>
        <xdr:cNvSpPr>
          <a:spLocks noChangeAspect="1"/>
        </xdr:cNvSpPr>
      </xdr:nvSpPr>
      <xdr:spPr>
        <a:xfrm>
          <a:off x="6048375" y="42100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514350"/>
    <xdr:sp>
      <xdr:nvSpPr>
        <xdr:cNvPr id="301" name="AutoShape 2"/>
        <xdr:cNvSpPr>
          <a:spLocks noChangeAspect="1"/>
        </xdr:cNvSpPr>
      </xdr:nvSpPr>
      <xdr:spPr>
        <a:xfrm>
          <a:off x="6048375" y="4210050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95300"/>
    <xdr:sp>
      <xdr:nvSpPr>
        <xdr:cNvPr id="302" name="AutoShape 2"/>
        <xdr:cNvSpPr>
          <a:spLocks noChangeAspect="1"/>
        </xdr:cNvSpPr>
      </xdr:nvSpPr>
      <xdr:spPr>
        <a:xfrm>
          <a:off x="6048375" y="289560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85775"/>
    <xdr:sp>
      <xdr:nvSpPr>
        <xdr:cNvPr id="303" name="AutoShape 2"/>
        <xdr:cNvSpPr>
          <a:spLocks noChangeAspect="1"/>
        </xdr:cNvSpPr>
      </xdr:nvSpPr>
      <xdr:spPr>
        <a:xfrm>
          <a:off x="6048375" y="289560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514350"/>
    <xdr:sp>
      <xdr:nvSpPr>
        <xdr:cNvPr id="304" name="AutoShape 2"/>
        <xdr:cNvSpPr>
          <a:spLocks noChangeAspect="1"/>
        </xdr:cNvSpPr>
      </xdr:nvSpPr>
      <xdr:spPr>
        <a:xfrm>
          <a:off x="6048375" y="4210050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28625"/>
    <xdr:sp>
      <xdr:nvSpPr>
        <xdr:cNvPr id="305" name="AutoShape 2"/>
        <xdr:cNvSpPr>
          <a:spLocks noChangeAspect="1"/>
        </xdr:cNvSpPr>
      </xdr:nvSpPr>
      <xdr:spPr>
        <a:xfrm>
          <a:off x="6048375" y="289560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85775"/>
    <xdr:sp>
      <xdr:nvSpPr>
        <xdr:cNvPr id="306" name="AutoShape 2"/>
        <xdr:cNvSpPr>
          <a:spLocks noChangeAspect="1"/>
        </xdr:cNvSpPr>
      </xdr:nvSpPr>
      <xdr:spPr>
        <a:xfrm>
          <a:off x="6048375" y="289560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28625"/>
    <xdr:sp>
      <xdr:nvSpPr>
        <xdr:cNvPr id="307" name="AutoShape 2"/>
        <xdr:cNvSpPr>
          <a:spLocks noChangeAspect="1"/>
        </xdr:cNvSpPr>
      </xdr:nvSpPr>
      <xdr:spPr>
        <a:xfrm>
          <a:off x="6048375" y="289560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85775"/>
    <xdr:sp>
      <xdr:nvSpPr>
        <xdr:cNvPr id="308" name="AutoShape 2"/>
        <xdr:cNvSpPr>
          <a:spLocks noChangeAspect="1"/>
        </xdr:cNvSpPr>
      </xdr:nvSpPr>
      <xdr:spPr>
        <a:xfrm>
          <a:off x="6048375" y="289560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28625"/>
    <xdr:sp>
      <xdr:nvSpPr>
        <xdr:cNvPr id="309" name="AutoShape 2"/>
        <xdr:cNvSpPr>
          <a:spLocks noChangeAspect="1"/>
        </xdr:cNvSpPr>
      </xdr:nvSpPr>
      <xdr:spPr>
        <a:xfrm>
          <a:off x="6048375" y="289560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10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11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12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85775"/>
    <xdr:sp>
      <xdr:nvSpPr>
        <xdr:cNvPr id="313" name="AutoShape 2"/>
        <xdr:cNvSpPr>
          <a:spLocks noChangeAspect="1"/>
        </xdr:cNvSpPr>
      </xdr:nvSpPr>
      <xdr:spPr>
        <a:xfrm>
          <a:off x="6048375" y="289560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28625"/>
    <xdr:sp>
      <xdr:nvSpPr>
        <xdr:cNvPr id="314" name="AutoShape 2"/>
        <xdr:cNvSpPr>
          <a:spLocks noChangeAspect="1"/>
        </xdr:cNvSpPr>
      </xdr:nvSpPr>
      <xdr:spPr>
        <a:xfrm>
          <a:off x="6048375" y="289560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85775"/>
    <xdr:sp>
      <xdr:nvSpPr>
        <xdr:cNvPr id="315" name="AutoShape 2"/>
        <xdr:cNvSpPr>
          <a:spLocks noChangeAspect="1"/>
        </xdr:cNvSpPr>
      </xdr:nvSpPr>
      <xdr:spPr>
        <a:xfrm>
          <a:off x="6048375" y="289560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28625"/>
    <xdr:sp>
      <xdr:nvSpPr>
        <xdr:cNvPr id="316" name="AutoShape 2"/>
        <xdr:cNvSpPr>
          <a:spLocks noChangeAspect="1"/>
        </xdr:cNvSpPr>
      </xdr:nvSpPr>
      <xdr:spPr>
        <a:xfrm>
          <a:off x="6048375" y="289560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28625"/>
    <xdr:sp>
      <xdr:nvSpPr>
        <xdr:cNvPr id="317" name="AutoShape 2"/>
        <xdr:cNvSpPr>
          <a:spLocks noChangeAspect="1"/>
        </xdr:cNvSpPr>
      </xdr:nvSpPr>
      <xdr:spPr>
        <a:xfrm>
          <a:off x="6048375" y="289560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495300"/>
    <xdr:sp>
      <xdr:nvSpPr>
        <xdr:cNvPr id="318" name="AutoShape 2"/>
        <xdr:cNvSpPr>
          <a:spLocks noChangeAspect="1"/>
        </xdr:cNvSpPr>
      </xdr:nvSpPr>
      <xdr:spPr>
        <a:xfrm>
          <a:off x="6048375" y="42100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19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95300"/>
    <xdr:sp>
      <xdr:nvSpPr>
        <xdr:cNvPr id="320" name="AutoShape 2"/>
        <xdr:cNvSpPr>
          <a:spLocks noChangeAspect="1"/>
        </xdr:cNvSpPr>
      </xdr:nvSpPr>
      <xdr:spPr>
        <a:xfrm>
          <a:off x="6048375" y="289560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495300"/>
    <xdr:sp>
      <xdr:nvSpPr>
        <xdr:cNvPr id="321" name="AutoShape 2"/>
        <xdr:cNvSpPr>
          <a:spLocks noChangeAspect="1"/>
        </xdr:cNvSpPr>
      </xdr:nvSpPr>
      <xdr:spPr>
        <a:xfrm>
          <a:off x="6048375" y="42100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514350"/>
    <xdr:sp>
      <xdr:nvSpPr>
        <xdr:cNvPr id="322" name="AutoShape 2"/>
        <xdr:cNvSpPr>
          <a:spLocks noChangeAspect="1"/>
        </xdr:cNvSpPr>
      </xdr:nvSpPr>
      <xdr:spPr>
        <a:xfrm>
          <a:off x="6048375" y="4210050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95300"/>
    <xdr:sp>
      <xdr:nvSpPr>
        <xdr:cNvPr id="323" name="AutoShape 2"/>
        <xdr:cNvSpPr>
          <a:spLocks noChangeAspect="1"/>
        </xdr:cNvSpPr>
      </xdr:nvSpPr>
      <xdr:spPr>
        <a:xfrm>
          <a:off x="6048375" y="289560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85775"/>
    <xdr:sp>
      <xdr:nvSpPr>
        <xdr:cNvPr id="324" name="AutoShape 2"/>
        <xdr:cNvSpPr>
          <a:spLocks noChangeAspect="1"/>
        </xdr:cNvSpPr>
      </xdr:nvSpPr>
      <xdr:spPr>
        <a:xfrm>
          <a:off x="6048375" y="289560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514350"/>
    <xdr:sp>
      <xdr:nvSpPr>
        <xdr:cNvPr id="325" name="AutoShape 2"/>
        <xdr:cNvSpPr>
          <a:spLocks noChangeAspect="1"/>
        </xdr:cNvSpPr>
      </xdr:nvSpPr>
      <xdr:spPr>
        <a:xfrm>
          <a:off x="6048375" y="4210050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28625"/>
    <xdr:sp>
      <xdr:nvSpPr>
        <xdr:cNvPr id="326" name="AutoShape 2"/>
        <xdr:cNvSpPr>
          <a:spLocks noChangeAspect="1"/>
        </xdr:cNvSpPr>
      </xdr:nvSpPr>
      <xdr:spPr>
        <a:xfrm>
          <a:off x="6048375" y="289560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85775"/>
    <xdr:sp>
      <xdr:nvSpPr>
        <xdr:cNvPr id="327" name="AutoShape 2"/>
        <xdr:cNvSpPr>
          <a:spLocks noChangeAspect="1"/>
        </xdr:cNvSpPr>
      </xdr:nvSpPr>
      <xdr:spPr>
        <a:xfrm>
          <a:off x="6048375" y="289560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28625"/>
    <xdr:sp>
      <xdr:nvSpPr>
        <xdr:cNvPr id="328" name="AutoShape 2"/>
        <xdr:cNvSpPr>
          <a:spLocks noChangeAspect="1"/>
        </xdr:cNvSpPr>
      </xdr:nvSpPr>
      <xdr:spPr>
        <a:xfrm>
          <a:off x="6048375" y="289560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85775"/>
    <xdr:sp>
      <xdr:nvSpPr>
        <xdr:cNvPr id="329" name="AutoShape 2"/>
        <xdr:cNvSpPr>
          <a:spLocks noChangeAspect="1"/>
        </xdr:cNvSpPr>
      </xdr:nvSpPr>
      <xdr:spPr>
        <a:xfrm>
          <a:off x="6048375" y="289560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28625"/>
    <xdr:sp>
      <xdr:nvSpPr>
        <xdr:cNvPr id="330" name="AutoShape 2"/>
        <xdr:cNvSpPr>
          <a:spLocks noChangeAspect="1"/>
        </xdr:cNvSpPr>
      </xdr:nvSpPr>
      <xdr:spPr>
        <a:xfrm>
          <a:off x="6048375" y="289560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31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85775"/>
    <xdr:sp>
      <xdr:nvSpPr>
        <xdr:cNvPr id="332" name="AutoShape 2"/>
        <xdr:cNvSpPr>
          <a:spLocks noChangeAspect="1"/>
        </xdr:cNvSpPr>
      </xdr:nvSpPr>
      <xdr:spPr>
        <a:xfrm>
          <a:off x="6048375" y="289560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28625"/>
    <xdr:sp>
      <xdr:nvSpPr>
        <xdr:cNvPr id="333" name="AutoShape 2"/>
        <xdr:cNvSpPr>
          <a:spLocks noChangeAspect="1"/>
        </xdr:cNvSpPr>
      </xdr:nvSpPr>
      <xdr:spPr>
        <a:xfrm>
          <a:off x="6048375" y="289560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85775"/>
    <xdr:sp>
      <xdr:nvSpPr>
        <xdr:cNvPr id="334" name="AutoShape 2"/>
        <xdr:cNvSpPr>
          <a:spLocks noChangeAspect="1"/>
        </xdr:cNvSpPr>
      </xdr:nvSpPr>
      <xdr:spPr>
        <a:xfrm>
          <a:off x="6048375" y="289560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28625"/>
    <xdr:sp>
      <xdr:nvSpPr>
        <xdr:cNvPr id="335" name="AutoShape 2"/>
        <xdr:cNvSpPr>
          <a:spLocks noChangeAspect="1"/>
        </xdr:cNvSpPr>
      </xdr:nvSpPr>
      <xdr:spPr>
        <a:xfrm>
          <a:off x="6048375" y="289560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28625"/>
    <xdr:sp>
      <xdr:nvSpPr>
        <xdr:cNvPr id="336" name="AutoShape 2"/>
        <xdr:cNvSpPr>
          <a:spLocks noChangeAspect="1"/>
        </xdr:cNvSpPr>
      </xdr:nvSpPr>
      <xdr:spPr>
        <a:xfrm>
          <a:off x="6048375" y="289560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37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38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39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40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495300"/>
    <xdr:sp>
      <xdr:nvSpPr>
        <xdr:cNvPr id="341" name="AutoShape 2"/>
        <xdr:cNvSpPr>
          <a:spLocks noChangeAspect="1"/>
        </xdr:cNvSpPr>
      </xdr:nvSpPr>
      <xdr:spPr>
        <a:xfrm>
          <a:off x="6048375" y="42100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95300"/>
    <xdr:sp>
      <xdr:nvSpPr>
        <xdr:cNvPr id="342" name="AutoShape 2"/>
        <xdr:cNvSpPr>
          <a:spLocks noChangeAspect="1"/>
        </xdr:cNvSpPr>
      </xdr:nvSpPr>
      <xdr:spPr>
        <a:xfrm>
          <a:off x="6048375" y="289560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495300"/>
    <xdr:sp>
      <xdr:nvSpPr>
        <xdr:cNvPr id="343" name="AutoShape 2"/>
        <xdr:cNvSpPr>
          <a:spLocks noChangeAspect="1"/>
        </xdr:cNvSpPr>
      </xdr:nvSpPr>
      <xdr:spPr>
        <a:xfrm>
          <a:off x="6048375" y="42100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514350"/>
    <xdr:sp>
      <xdr:nvSpPr>
        <xdr:cNvPr id="344" name="AutoShape 2"/>
        <xdr:cNvSpPr>
          <a:spLocks noChangeAspect="1"/>
        </xdr:cNvSpPr>
      </xdr:nvSpPr>
      <xdr:spPr>
        <a:xfrm>
          <a:off x="6048375" y="4210050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95300"/>
    <xdr:sp>
      <xdr:nvSpPr>
        <xdr:cNvPr id="345" name="AutoShape 2"/>
        <xdr:cNvSpPr>
          <a:spLocks noChangeAspect="1"/>
        </xdr:cNvSpPr>
      </xdr:nvSpPr>
      <xdr:spPr>
        <a:xfrm>
          <a:off x="6048375" y="289560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85775"/>
    <xdr:sp>
      <xdr:nvSpPr>
        <xdr:cNvPr id="346" name="AutoShape 2"/>
        <xdr:cNvSpPr>
          <a:spLocks noChangeAspect="1"/>
        </xdr:cNvSpPr>
      </xdr:nvSpPr>
      <xdr:spPr>
        <a:xfrm>
          <a:off x="6048375" y="289560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514350"/>
    <xdr:sp>
      <xdr:nvSpPr>
        <xdr:cNvPr id="347" name="AutoShape 2"/>
        <xdr:cNvSpPr>
          <a:spLocks noChangeAspect="1"/>
        </xdr:cNvSpPr>
      </xdr:nvSpPr>
      <xdr:spPr>
        <a:xfrm>
          <a:off x="6048375" y="4210050"/>
          <a:ext cx="619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28625"/>
    <xdr:sp>
      <xdr:nvSpPr>
        <xdr:cNvPr id="348" name="AutoShape 2"/>
        <xdr:cNvSpPr>
          <a:spLocks noChangeAspect="1"/>
        </xdr:cNvSpPr>
      </xdr:nvSpPr>
      <xdr:spPr>
        <a:xfrm>
          <a:off x="6048375" y="289560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85775"/>
    <xdr:sp>
      <xdr:nvSpPr>
        <xdr:cNvPr id="349" name="AutoShape 2"/>
        <xdr:cNvSpPr>
          <a:spLocks noChangeAspect="1"/>
        </xdr:cNvSpPr>
      </xdr:nvSpPr>
      <xdr:spPr>
        <a:xfrm>
          <a:off x="6048375" y="289560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28625"/>
    <xdr:sp>
      <xdr:nvSpPr>
        <xdr:cNvPr id="350" name="AutoShape 2"/>
        <xdr:cNvSpPr>
          <a:spLocks noChangeAspect="1"/>
        </xdr:cNvSpPr>
      </xdr:nvSpPr>
      <xdr:spPr>
        <a:xfrm>
          <a:off x="6048375" y="289560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85775"/>
    <xdr:sp>
      <xdr:nvSpPr>
        <xdr:cNvPr id="351" name="AutoShape 2"/>
        <xdr:cNvSpPr>
          <a:spLocks noChangeAspect="1"/>
        </xdr:cNvSpPr>
      </xdr:nvSpPr>
      <xdr:spPr>
        <a:xfrm>
          <a:off x="6048375" y="289560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28625"/>
    <xdr:sp>
      <xdr:nvSpPr>
        <xdr:cNvPr id="352" name="AutoShape 2"/>
        <xdr:cNvSpPr>
          <a:spLocks noChangeAspect="1"/>
        </xdr:cNvSpPr>
      </xdr:nvSpPr>
      <xdr:spPr>
        <a:xfrm>
          <a:off x="6048375" y="289560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53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54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55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85775"/>
    <xdr:sp>
      <xdr:nvSpPr>
        <xdr:cNvPr id="356" name="AutoShape 2"/>
        <xdr:cNvSpPr>
          <a:spLocks noChangeAspect="1"/>
        </xdr:cNvSpPr>
      </xdr:nvSpPr>
      <xdr:spPr>
        <a:xfrm>
          <a:off x="6048375" y="289560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28625"/>
    <xdr:sp>
      <xdr:nvSpPr>
        <xdr:cNvPr id="357" name="AutoShape 2"/>
        <xdr:cNvSpPr>
          <a:spLocks noChangeAspect="1"/>
        </xdr:cNvSpPr>
      </xdr:nvSpPr>
      <xdr:spPr>
        <a:xfrm>
          <a:off x="6048375" y="289560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85775"/>
    <xdr:sp>
      <xdr:nvSpPr>
        <xdr:cNvPr id="358" name="AutoShape 2"/>
        <xdr:cNvSpPr>
          <a:spLocks noChangeAspect="1"/>
        </xdr:cNvSpPr>
      </xdr:nvSpPr>
      <xdr:spPr>
        <a:xfrm>
          <a:off x="6048375" y="2895600"/>
          <a:ext cx="619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28625"/>
    <xdr:sp>
      <xdr:nvSpPr>
        <xdr:cNvPr id="359" name="AutoShape 2"/>
        <xdr:cNvSpPr>
          <a:spLocks noChangeAspect="1"/>
        </xdr:cNvSpPr>
      </xdr:nvSpPr>
      <xdr:spPr>
        <a:xfrm>
          <a:off x="6048375" y="289560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28625"/>
    <xdr:sp>
      <xdr:nvSpPr>
        <xdr:cNvPr id="360" name="AutoShape 2"/>
        <xdr:cNvSpPr>
          <a:spLocks noChangeAspect="1"/>
        </xdr:cNvSpPr>
      </xdr:nvSpPr>
      <xdr:spPr>
        <a:xfrm>
          <a:off x="6048375" y="2895600"/>
          <a:ext cx="619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61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62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63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64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65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66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67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68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69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70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71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72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73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74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75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76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77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78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79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80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81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82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83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504825"/>
    <xdr:sp>
      <xdr:nvSpPr>
        <xdr:cNvPr id="384" name="AutoShape 2"/>
        <xdr:cNvSpPr>
          <a:spLocks noChangeAspect="1"/>
        </xdr:cNvSpPr>
      </xdr:nvSpPr>
      <xdr:spPr>
        <a:xfrm>
          <a:off x="6048375" y="4210050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495300"/>
    <xdr:sp>
      <xdr:nvSpPr>
        <xdr:cNvPr id="385" name="AutoShape 2"/>
        <xdr:cNvSpPr>
          <a:spLocks noChangeAspect="1"/>
        </xdr:cNvSpPr>
      </xdr:nvSpPr>
      <xdr:spPr>
        <a:xfrm>
          <a:off x="6048375" y="42100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504825"/>
    <xdr:sp>
      <xdr:nvSpPr>
        <xdr:cNvPr id="386" name="AutoShape 2"/>
        <xdr:cNvSpPr>
          <a:spLocks noChangeAspect="1"/>
        </xdr:cNvSpPr>
      </xdr:nvSpPr>
      <xdr:spPr>
        <a:xfrm>
          <a:off x="6048375" y="4210050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523875"/>
    <xdr:sp>
      <xdr:nvSpPr>
        <xdr:cNvPr id="387" name="AutoShape 2"/>
        <xdr:cNvSpPr>
          <a:spLocks noChangeAspect="1"/>
        </xdr:cNvSpPr>
      </xdr:nvSpPr>
      <xdr:spPr>
        <a:xfrm>
          <a:off x="6048375" y="4210050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495300"/>
    <xdr:sp>
      <xdr:nvSpPr>
        <xdr:cNvPr id="388" name="AutoShape 2"/>
        <xdr:cNvSpPr>
          <a:spLocks noChangeAspect="1"/>
        </xdr:cNvSpPr>
      </xdr:nvSpPr>
      <xdr:spPr>
        <a:xfrm>
          <a:off x="6048375" y="42100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95300"/>
    <xdr:sp>
      <xdr:nvSpPr>
        <xdr:cNvPr id="389" name="AutoShape 2"/>
        <xdr:cNvSpPr>
          <a:spLocks noChangeAspect="1"/>
        </xdr:cNvSpPr>
      </xdr:nvSpPr>
      <xdr:spPr>
        <a:xfrm>
          <a:off x="6048375" y="289560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523875"/>
    <xdr:sp>
      <xdr:nvSpPr>
        <xdr:cNvPr id="390" name="AutoShape 2"/>
        <xdr:cNvSpPr>
          <a:spLocks noChangeAspect="1"/>
        </xdr:cNvSpPr>
      </xdr:nvSpPr>
      <xdr:spPr>
        <a:xfrm>
          <a:off x="6048375" y="4210050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38150"/>
    <xdr:sp>
      <xdr:nvSpPr>
        <xdr:cNvPr id="391" name="AutoShape 2"/>
        <xdr:cNvSpPr>
          <a:spLocks noChangeAspect="1"/>
        </xdr:cNvSpPr>
      </xdr:nvSpPr>
      <xdr:spPr>
        <a:xfrm>
          <a:off x="6048375" y="289560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95300"/>
    <xdr:sp>
      <xdr:nvSpPr>
        <xdr:cNvPr id="392" name="AutoShape 2"/>
        <xdr:cNvSpPr>
          <a:spLocks noChangeAspect="1"/>
        </xdr:cNvSpPr>
      </xdr:nvSpPr>
      <xdr:spPr>
        <a:xfrm>
          <a:off x="6048375" y="289560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38150"/>
    <xdr:sp>
      <xdr:nvSpPr>
        <xdr:cNvPr id="393" name="AutoShape 2"/>
        <xdr:cNvSpPr>
          <a:spLocks noChangeAspect="1"/>
        </xdr:cNvSpPr>
      </xdr:nvSpPr>
      <xdr:spPr>
        <a:xfrm>
          <a:off x="6048375" y="289560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95300"/>
    <xdr:sp>
      <xdr:nvSpPr>
        <xdr:cNvPr id="394" name="AutoShape 2"/>
        <xdr:cNvSpPr>
          <a:spLocks noChangeAspect="1"/>
        </xdr:cNvSpPr>
      </xdr:nvSpPr>
      <xdr:spPr>
        <a:xfrm>
          <a:off x="6048375" y="289560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38150"/>
    <xdr:sp>
      <xdr:nvSpPr>
        <xdr:cNvPr id="395" name="AutoShape 2"/>
        <xdr:cNvSpPr>
          <a:spLocks noChangeAspect="1"/>
        </xdr:cNvSpPr>
      </xdr:nvSpPr>
      <xdr:spPr>
        <a:xfrm>
          <a:off x="6048375" y="289560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96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397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95300"/>
    <xdr:sp>
      <xdr:nvSpPr>
        <xdr:cNvPr id="398" name="AutoShape 2"/>
        <xdr:cNvSpPr>
          <a:spLocks noChangeAspect="1"/>
        </xdr:cNvSpPr>
      </xdr:nvSpPr>
      <xdr:spPr>
        <a:xfrm>
          <a:off x="6048375" y="289560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38150"/>
    <xdr:sp>
      <xdr:nvSpPr>
        <xdr:cNvPr id="399" name="AutoShape 2"/>
        <xdr:cNvSpPr>
          <a:spLocks noChangeAspect="1"/>
        </xdr:cNvSpPr>
      </xdr:nvSpPr>
      <xdr:spPr>
        <a:xfrm>
          <a:off x="6048375" y="289560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95300"/>
    <xdr:sp>
      <xdr:nvSpPr>
        <xdr:cNvPr id="400" name="AutoShape 2"/>
        <xdr:cNvSpPr>
          <a:spLocks noChangeAspect="1"/>
        </xdr:cNvSpPr>
      </xdr:nvSpPr>
      <xdr:spPr>
        <a:xfrm>
          <a:off x="6048375" y="289560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38150"/>
    <xdr:sp>
      <xdr:nvSpPr>
        <xdr:cNvPr id="401" name="AutoShape 2"/>
        <xdr:cNvSpPr>
          <a:spLocks noChangeAspect="1"/>
        </xdr:cNvSpPr>
      </xdr:nvSpPr>
      <xdr:spPr>
        <a:xfrm>
          <a:off x="6048375" y="289560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38150"/>
    <xdr:sp>
      <xdr:nvSpPr>
        <xdr:cNvPr id="402" name="AutoShape 2"/>
        <xdr:cNvSpPr>
          <a:spLocks noChangeAspect="1"/>
        </xdr:cNvSpPr>
      </xdr:nvSpPr>
      <xdr:spPr>
        <a:xfrm>
          <a:off x="6048375" y="289560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03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504825"/>
    <xdr:sp>
      <xdr:nvSpPr>
        <xdr:cNvPr id="404" name="AutoShape 2"/>
        <xdr:cNvSpPr>
          <a:spLocks noChangeAspect="1"/>
        </xdr:cNvSpPr>
      </xdr:nvSpPr>
      <xdr:spPr>
        <a:xfrm>
          <a:off x="6048375" y="4210050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495300"/>
    <xdr:sp>
      <xdr:nvSpPr>
        <xdr:cNvPr id="405" name="AutoShape 2"/>
        <xdr:cNvSpPr>
          <a:spLocks noChangeAspect="1"/>
        </xdr:cNvSpPr>
      </xdr:nvSpPr>
      <xdr:spPr>
        <a:xfrm>
          <a:off x="6048375" y="42100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504825"/>
    <xdr:sp>
      <xdr:nvSpPr>
        <xdr:cNvPr id="406" name="AutoShape 2"/>
        <xdr:cNvSpPr>
          <a:spLocks noChangeAspect="1"/>
        </xdr:cNvSpPr>
      </xdr:nvSpPr>
      <xdr:spPr>
        <a:xfrm>
          <a:off x="6048375" y="4210050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523875"/>
    <xdr:sp>
      <xdr:nvSpPr>
        <xdr:cNvPr id="407" name="AutoShape 2"/>
        <xdr:cNvSpPr>
          <a:spLocks noChangeAspect="1"/>
        </xdr:cNvSpPr>
      </xdr:nvSpPr>
      <xdr:spPr>
        <a:xfrm>
          <a:off x="6048375" y="4210050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495300"/>
    <xdr:sp>
      <xdr:nvSpPr>
        <xdr:cNvPr id="408" name="AutoShape 2"/>
        <xdr:cNvSpPr>
          <a:spLocks noChangeAspect="1"/>
        </xdr:cNvSpPr>
      </xdr:nvSpPr>
      <xdr:spPr>
        <a:xfrm>
          <a:off x="6048375" y="421005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95300"/>
    <xdr:sp>
      <xdr:nvSpPr>
        <xdr:cNvPr id="409" name="AutoShape 2"/>
        <xdr:cNvSpPr>
          <a:spLocks noChangeAspect="1"/>
        </xdr:cNvSpPr>
      </xdr:nvSpPr>
      <xdr:spPr>
        <a:xfrm>
          <a:off x="6048375" y="289560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19125" cy="523875"/>
    <xdr:sp>
      <xdr:nvSpPr>
        <xdr:cNvPr id="410" name="AutoShape 2"/>
        <xdr:cNvSpPr>
          <a:spLocks noChangeAspect="1"/>
        </xdr:cNvSpPr>
      </xdr:nvSpPr>
      <xdr:spPr>
        <a:xfrm>
          <a:off x="6048375" y="4210050"/>
          <a:ext cx="61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38150"/>
    <xdr:sp>
      <xdr:nvSpPr>
        <xdr:cNvPr id="411" name="AutoShape 2"/>
        <xdr:cNvSpPr>
          <a:spLocks noChangeAspect="1"/>
        </xdr:cNvSpPr>
      </xdr:nvSpPr>
      <xdr:spPr>
        <a:xfrm>
          <a:off x="6048375" y="289560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95300"/>
    <xdr:sp>
      <xdr:nvSpPr>
        <xdr:cNvPr id="412" name="AutoShape 2"/>
        <xdr:cNvSpPr>
          <a:spLocks noChangeAspect="1"/>
        </xdr:cNvSpPr>
      </xdr:nvSpPr>
      <xdr:spPr>
        <a:xfrm>
          <a:off x="6048375" y="289560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38150"/>
    <xdr:sp>
      <xdr:nvSpPr>
        <xdr:cNvPr id="413" name="AutoShape 2"/>
        <xdr:cNvSpPr>
          <a:spLocks noChangeAspect="1"/>
        </xdr:cNvSpPr>
      </xdr:nvSpPr>
      <xdr:spPr>
        <a:xfrm>
          <a:off x="6048375" y="289560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95300"/>
    <xdr:sp>
      <xdr:nvSpPr>
        <xdr:cNvPr id="414" name="AutoShape 2"/>
        <xdr:cNvSpPr>
          <a:spLocks noChangeAspect="1"/>
        </xdr:cNvSpPr>
      </xdr:nvSpPr>
      <xdr:spPr>
        <a:xfrm>
          <a:off x="6048375" y="289560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38150"/>
    <xdr:sp>
      <xdr:nvSpPr>
        <xdr:cNvPr id="415" name="AutoShape 2"/>
        <xdr:cNvSpPr>
          <a:spLocks noChangeAspect="1"/>
        </xdr:cNvSpPr>
      </xdr:nvSpPr>
      <xdr:spPr>
        <a:xfrm>
          <a:off x="6048375" y="289560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16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95300"/>
    <xdr:sp>
      <xdr:nvSpPr>
        <xdr:cNvPr id="417" name="AutoShape 2"/>
        <xdr:cNvSpPr>
          <a:spLocks noChangeAspect="1"/>
        </xdr:cNvSpPr>
      </xdr:nvSpPr>
      <xdr:spPr>
        <a:xfrm>
          <a:off x="6048375" y="289560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38150"/>
    <xdr:sp>
      <xdr:nvSpPr>
        <xdr:cNvPr id="418" name="AutoShape 2"/>
        <xdr:cNvSpPr>
          <a:spLocks noChangeAspect="1"/>
        </xdr:cNvSpPr>
      </xdr:nvSpPr>
      <xdr:spPr>
        <a:xfrm>
          <a:off x="6048375" y="289560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95300"/>
    <xdr:sp>
      <xdr:nvSpPr>
        <xdr:cNvPr id="419" name="AutoShape 2"/>
        <xdr:cNvSpPr>
          <a:spLocks noChangeAspect="1"/>
        </xdr:cNvSpPr>
      </xdr:nvSpPr>
      <xdr:spPr>
        <a:xfrm>
          <a:off x="6048375" y="2895600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38150"/>
    <xdr:sp>
      <xdr:nvSpPr>
        <xdr:cNvPr id="420" name="AutoShape 2"/>
        <xdr:cNvSpPr>
          <a:spLocks noChangeAspect="1"/>
        </xdr:cNvSpPr>
      </xdr:nvSpPr>
      <xdr:spPr>
        <a:xfrm>
          <a:off x="6048375" y="289560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438150"/>
    <xdr:sp>
      <xdr:nvSpPr>
        <xdr:cNvPr id="421" name="AutoShape 2"/>
        <xdr:cNvSpPr>
          <a:spLocks noChangeAspect="1"/>
        </xdr:cNvSpPr>
      </xdr:nvSpPr>
      <xdr:spPr>
        <a:xfrm>
          <a:off x="6048375" y="289560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22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23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24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25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26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27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28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29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30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31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32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33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34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35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36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37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38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39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40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41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42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43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19125" cy="371475"/>
    <xdr:sp>
      <xdr:nvSpPr>
        <xdr:cNvPr id="444" name="AutoShape 2"/>
        <xdr:cNvSpPr>
          <a:spLocks noChangeAspect="1"/>
        </xdr:cNvSpPr>
      </xdr:nvSpPr>
      <xdr:spPr>
        <a:xfrm>
          <a:off x="6048375" y="2895600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engvoji.lt/wp-content/uploads/2016/12/20161209KlMTau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0bb M(2001)"/>
      <sheetName val="60bb M(2001-g)"/>
      <sheetName val="60bb M(1999)"/>
      <sheetName val="60bb M(1999-g)"/>
      <sheetName val="60bb V(2001)"/>
      <sheetName val="60bb V(2001-g)"/>
      <sheetName val="60bb V(1999)"/>
      <sheetName val="60bb V(1999-g)"/>
      <sheetName val="60 M(2001)"/>
      <sheetName val="60 M(2001-g)"/>
      <sheetName val="60 M(1999)"/>
      <sheetName val="60 M(1999-g)"/>
      <sheetName val="60 V(2001)"/>
      <sheetName val="60 V(2001-g)"/>
      <sheetName val="60 V(1999)"/>
      <sheetName val="60 V(1999-g)"/>
      <sheetName val="200 M(2001)"/>
      <sheetName val="200 M(2001-g)"/>
      <sheetName val="200 M(1999)"/>
      <sheetName val="200 M(1999-g)"/>
      <sheetName val="200 V(2001)"/>
      <sheetName val="200 V(2001-g)"/>
      <sheetName val="200 V(1999)"/>
      <sheetName val="200 V(1999-g)"/>
      <sheetName val="600 M(2001)"/>
      <sheetName val="600 M(2001-g)"/>
      <sheetName val="600 M(1999)"/>
      <sheetName val="600 M(1999-g)"/>
      <sheetName val="600 V(2001)"/>
      <sheetName val="600 V(2001-g)"/>
      <sheetName val="600 V(1999)"/>
      <sheetName val="600 V(1999-g)"/>
      <sheetName val="1000 M(2001)"/>
      <sheetName val="1000 M(2001-g)"/>
      <sheetName val="1000 M(1999)"/>
      <sheetName val="1000 V(2001)"/>
      <sheetName val="1000 V(2001-g)"/>
      <sheetName val="1000 V(1999)"/>
      <sheetName val="1000 V(1999-g)"/>
      <sheetName val="2000 M(2001)"/>
      <sheetName val="2000 M(1999)"/>
      <sheetName val="2000 V(2001)"/>
      <sheetName val="2000 V(1999)"/>
      <sheetName val="4x200 M"/>
      <sheetName val="4X200 V"/>
      <sheetName val="Aukstis M(2001)"/>
      <sheetName val="Aukštis M(1999)"/>
      <sheetName val="Aukštis V(2001)"/>
      <sheetName val="Aukstis V(1999)"/>
      <sheetName val="Tolis M(2001)"/>
      <sheetName val="Tolis M(1999)"/>
      <sheetName val="Tolis V(2001)"/>
      <sheetName val="Tolis V(1999)"/>
      <sheetName val="Rutulys M(2001)"/>
      <sheetName val="Rutulys M(1999)"/>
      <sheetName val="Rutulys V(2001)"/>
      <sheetName val="Rutulys V(1999)"/>
      <sheetName val="Trišuolis M(2001)"/>
      <sheetName val="Trišuolis M(1999)"/>
      <sheetName val="Trišuolis V(2001)"/>
      <sheetName val="Trišuolis V(1999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6"/>
  <sheetViews>
    <sheetView zoomScale="110" zoomScaleNormal="110" zoomScalePageLayoutView="0" workbookViewId="0" topLeftCell="A1">
      <selection activeCell="M26" sqref="M26"/>
    </sheetView>
  </sheetViews>
  <sheetFormatPr defaultColWidth="9.140625" defaultRowHeight="12.75"/>
  <cols>
    <col min="1" max="1" width="5.8515625" style="185" customWidth="1"/>
    <col min="2" max="2" width="10.421875" style="186" customWidth="1"/>
    <col min="3" max="3" width="17.28125" style="186" customWidth="1"/>
    <col min="4" max="4" width="10.28125" style="185" customWidth="1"/>
    <col min="5" max="5" width="11.140625" style="185" bestFit="1" customWidth="1"/>
    <col min="6" max="6" width="5.7109375" style="185" customWidth="1"/>
    <col min="7" max="7" width="6.57421875" style="185" customWidth="1"/>
    <col min="8" max="8" width="22.57421875" style="185" bestFit="1" customWidth="1"/>
    <col min="9" max="9" width="3.57421875" style="185" customWidth="1"/>
    <col min="10" max="16384" width="9.140625" style="185" customWidth="1"/>
  </cols>
  <sheetData>
    <row r="1" spans="1:5" s="3" customFormat="1" ht="18">
      <c r="A1" s="1" t="s">
        <v>337</v>
      </c>
      <c r="B1" s="2"/>
      <c r="C1" s="2"/>
      <c r="E1" s="4"/>
    </row>
    <row r="2" spans="1:5" s="3" customFormat="1" ht="15">
      <c r="A2" s="293">
        <v>43525</v>
      </c>
      <c r="B2" s="293"/>
      <c r="C2" s="2"/>
      <c r="E2" s="5" t="s">
        <v>0</v>
      </c>
    </row>
    <row r="3" spans="2:3" s="206" customFormat="1" ht="3.75">
      <c r="B3" s="207"/>
      <c r="C3" s="207"/>
    </row>
    <row r="4" spans="1:6" s="3" customFormat="1" ht="18">
      <c r="A4" s="2"/>
      <c r="B4" s="191" t="s">
        <v>405</v>
      </c>
      <c r="E4" s="6">
        <v>1</v>
      </c>
      <c r="F4" s="7" t="s">
        <v>388</v>
      </c>
    </row>
    <row r="5" spans="2:8" s="8" customFormat="1" ht="3.75">
      <c r="B5" s="205"/>
      <c r="C5" s="204"/>
      <c r="H5" s="9"/>
    </row>
    <row r="6" spans="1:8" ht="12.75">
      <c r="A6" s="199" t="s">
        <v>404</v>
      </c>
      <c r="B6" s="203" t="s">
        <v>1</v>
      </c>
      <c r="C6" s="202" t="s">
        <v>2</v>
      </c>
      <c r="D6" s="199" t="s">
        <v>3</v>
      </c>
      <c r="E6" s="199" t="s">
        <v>4</v>
      </c>
      <c r="F6" s="201" t="s">
        <v>403</v>
      </c>
      <c r="G6" s="200" t="s">
        <v>5</v>
      </c>
      <c r="H6" s="199" t="s">
        <v>6</v>
      </c>
    </row>
    <row r="7" spans="1:8" ht="17.25" customHeight="1">
      <c r="A7" s="190" t="s">
        <v>393</v>
      </c>
      <c r="B7" s="102" t="s">
        <v>135</v>
      </c>
      <c r="C7" s="103" t="s">
        <v>136</v>
      </c>
      <c r="D7" s="10">
        <v>38274</v>
      </c>
      <c r="E7" s="10" t="s">
        <v>35</v>
      </c>
      <c r="F7" s="189">
        <v>8.19</v>
      </c>
      <c r="G7" s="188" t="str">
        <f aca="true" t="shared" si="0" ref="G7:G12">IF(ISBLANK(F7),"",IF(F7&lt;=7.7,"KSM",IF(F7&lt;=8,"I A",IF(F7&lt;=8.44,"II A",IF(F7&lt;=9.04,"III A",IF(F7&lt;=9.64,"I JA",IF(F7&lt;=10.04,"II JA",IF(F7&lt;=10.34,"III JA"))))))))</f>
        <v>II A</v>
      </c>
      <c r="H7" s="187" t="s">
        <v>50</v>
      </c>
    </row>
    <row r="8" spans="1:8" ht="17.25" customHeight="1">
      <c r="A8" s="190" t="s">
        <v>392</v>
      </c>
      <c r="B8" s="102" t="s">
        <v>402</v>
      </c>
      <c r="C8" s="103" t="s">
        <v>401</v>
      </c>
      <c r="D8" s="10">
        <v>38524</v>
      </c>
      <c r="E8" s="10" t="s">
        <v>12</v>
      </c>
      <c r="F8" s="189">
        <v>9.5</v>
      </c>
      <c r="G8" s="188" t="str">
        <f t="shared" si="0"/>
        <v>I JA</v>
      </c>
      <c r="H8" s="187" t="s">
        <v>335</v>
      </c>
    </row>
    <row r="9" spans="1:8" ht="17.25" customHeight="1">
      <c r="A9" s="190" t="s">
        <v>391</v>
      </c>
      <c r="B9" s="102" t="s">
        <v>88</v>
      </c>
      <c r="C9" s="103" t="s">
        <v>250</v>
      </c>
      <c r="D9" s="10" t="s">
        <v>278</v>
      </c>
      <c r="E9" s="10" t="s">
        <v>22</v>
      </c>
      <c r="F9" s="189">
        <v>8.17</v>
      </c>
      <c r="G9" s="188" t="str">
        <f t="shared" si="0"/>
        <v>II A</v>
      </c>
      <c r="H9" s="187" t="s">
        <v>279</v>
      </c>
    </row>
    <row r="10" spans="1:8" ht="17.25" customHeight="1">
      <c r="A10" s="190" t="s">
        <v>387</v>
      </c>
      <c r="B10" s="102" t="s">
        <v>31</v>
      </c>
      <c r="C10" s="103" t="s">
        <v>32</v>
      </c>
      <c r="D10" s="10" t="s">
        <v>33</v>
      </c>
      <c r="E10" s="10" t="s">
        <v>24</v>
      </c>
      <c r="F10" s="189">
        <v>8.31</v>
      </c>
      <c r="G10" s="188" t="str">
        <f t="shared" si="0"/>
        <v>II A</v>
      </c>
      <c r="H10" s="187" t="s">
        <v>25</v>
      </c>
    </row>
    <row r="11" spans="1:8" ht="17.25" customHeight="1">
      <c r="A11" s="190" t="s">
        <v>384</v>
      </c>
      <c r="B11" s="102" t="s">
        <v>20</v>
      </c>
      <c r="C11" s="103" t="s">
        <v>400</v>
      </c>
      <c r="D11" s="10">
        <v>38491</v>
      </c>
      <c r="E11" s="10" t="s">
        <v>12</v>
      </c>
      <c r="F11" s="189">
        <v>9.83</v>
      </c>
      <c r="G11" s="188" t="str">
        <f t="shared" si="0"/>
        <v>II JA</v>
      </c>
      <c r="H11" s="187" t="s">
        <v>92</v>
      </c>
    </row>
    <row r="12" spans="1:8" ht="17.25" customHeight="1">
      <c r="A12" s="190" t="s">
        <v>389</v>
      </c>
      <c r="B12" s="102" t="s">
        <v>199</v>
      </c>
      <c r="C12" s="103" t="s">
        <v>399</v>
      </c>
      <c r="D12" s="10">
        <v>38194</v>
      </c>
      <c r="E12" s="10" t="s">
        <v>14</v>
      </c>
      <c r="F12" s="189">
        <v>9.21</v>
      </c>
      <c r="G12" s="188" t="str">
        <f t="shared" si="0"/>
        <v>I JA</v>
      </c>
      <c r="H12" s="187" t="s">
        <v>398</v>
      </c>
    </row>
    <row r="13" spans="1:6" s="3" customFormat="1" ht="18">
      <c r="A13" s="2"/>
      <c r="B13" s="191"/>
      <c r="E13" s="6" t="s">
        <v>392</v>
      </c>
      <c r="F13" s="7" t="s">
        <v>388</v>
      </c>
    </row>
    <row r="14" spans="1:8" ht="17.25" customHeight="1">
      <c r="A14" s="190" t="s">
        <v>393</v>
      </c>
      <c r="B14" s="102" t="s">
        <v>42</v>
      </c>
      <c r="C14" s="103" t="s">
        <v>197</v>
      </c>
      <c r="D14" s="10" t="s">
        <v>198</v>
      </c>
      <c r="E14" s="10" t="s">
        <v>37</v>
      </c>
      <c r="F14" s="189">
        <v>9.06</v>
      </c>
      <c r="G14" s="188" t="str">
        <f aca="true" t="shared" si="1" ref="G14:G19">IF(ISBLANK(F14),"",IF(F14&lt;=7.7,"KSM",IF(F14&lt;=8,"I A",IF(F14&lt;=8.44,"II A",IF(F14&lt;=9.04,"III A",IF(F14&lt;=9.64,"I JA",IF(F14&lt;=10.04,"II JA",IF(F14&lt;=10.34,"III JA"))))))))</f>
        <v>I JA</v>
      </c>
      <c r="H14" s="187" t="s">
        <v>193</v>
      </c>
    </row>
    <row r="15" spans="1:8" ht="17.25" customHeight="1">
      <c r="A15" s="190" t="s">
        <v>392</v>
      </c>
      <c r="B15" s="102" t="s">
        <v>184</v>
      </c>
      <c r="C15" s="103" t="s">
        <v>134</v>
      </c>
      <c r="D15" s="10">
        <v>38049</v>
      </c>
      <c r="E15" s="10" t="s">
        <v>115</v>
      </c>
      <c r="F15" s="189">
        <v>8.76</v>
      </c>
      <c r="G15" s="188" t="str">
        <f t="shared" si="1"/>
        <v>III A</v>
      </c>
      <c r="H15" s="187" t="s">
        <v>116</v>
      </c>
    </row>
    <row r="16" spans="1:8" ht="17.25" customHeight="1">
      <c r="A16" s="190" t="s">
        <v>391</v>
      </c>
      <c r="B16" s="102" t="s">
        <v>109</v>
      </c>
      <c r="C16" s="103" t="s">
        <v>241</v>
      </c>
      <c r="D16" s="10">
        <v>38340</v>
      </c>
      <c r="E16" s="10" t="s">
        <v>12</v>
      </c>
      <c r="F16" s="189">
        <v>9</v>
      </c>
      <c r="G16" s="188" t="str">
        <f t="shared" si="1"/>
        <v>III A</v>
      </c>
      <c r="H16" s="187" t="s">
        <v>51</v>
      </c>
    </row>
    <row r="17" spans="1:8" ht="17.25" customHeight="1">
      <c r="A17" s="190" t="s">
        <v>387</v>
      </c>
      <c r="B17" s="102" t="s">
        <v>29</v>
      </c>
      <c r="C17" s="103" t="s">
        <v>288</v>
      </c>
      <c r="D17" s="10" t="s">
        <v>289</v>
      </c>
      <c r="E17" s="10" t="s">
        <v>24</v>
      </c>
      <c r="F17" s="189">
        <v>9.03</v>
      </c>
      <c r="G17" s="188" t="str">
        <f t="shared" si="1"/>
        <v>III A</v>
      </c>
      <c r="H17" s="187" t="s">
        <v>285</v>
      </c>
    </row>
    <row r="18" spans="1:8" ht="17.25" customHeight="1">
      <c r="A18" s="190" t="s">
        <v>384</v>
      </c>
      <c r="B18" s="102" t="s">
        <v>397</v>
      </c>
      <c r="C18" s="103" t="s">
        <v>396</v>
      </c>
      <c r="D18" s="10">
        <v>38128</v>
      </c>
      <c r="E18" s="10" t="s">
        <v>40</v>
      </c>
      <c r="F18" s="189">
        <v>9.93</v>
      </c>
      <c r="G18" s="188" t="str">
        <f t="shared" si="1"/>
        <v>II JA</v>
      </c>
      <c r="H18" s="198" t="s">
        <v>395</v>
      </c>
    </row>
    <row r="19" spans="1:8" ht="17.25" customHeight="1">
      <c r="A19" s="190" t="s">
        <v>389</v>
      </c>
      <c r="B19" s="102" t="s">
        <v>93</v>
      </c>
      <c r="C19" s="103" t="s">
        <v>301</v>
      </c>
      <c r="D19" s="10">
        <v>38456</v>
      </c>
      <c r="E19" s="10" t="s">
        <v>35</v>
      </c>
      <c r="F19" s="189">
        <v>9.27</v>
      </c>
      <c r="G19" s="188" t="str">
        <f t="shared" si="1"/>
        <v>I JA</v>
      </c>
      <c r="H19" s="187" t="s">
        <v>36</v>
      </c>
    </row>
    <row r="20" spans="1:6" s="3" customFormat="1" ht="18">
      <c r="A20" s="2"/>
      <c r="B20" s="191"/>
      <c r="E20" s="6" t="s">
        <v>391</v>
      </c>
      <c r="F20" s="7" t="s">
        <v>388</v>
      </c>
    </row>
    <row r="21" spans="1:8" ht="17.25" customHeight="1">
      <c r="A21" s="190" t="s">
        <v>393</v>
      </c>
      <c r="B21" s="102" t="s">
        <v>20</v>
      </c>
      <c r="C21" s="103" t="s">
        <v>299</v>
      </c>
      <c r="D21" s="10">
        <v>38448</v>
      </c>
      <c r="E21" s="10" t="s">
        <v>35</v>
      </c>
      <c r="F21" s="189">
        <v>9.15</v>
      </c>
      <c r="G21" s="188" t="str">
        <f>IF(ISBLANK(F21),"",IF(F21&lt;=7.7,"KSM",IF(F21&lt;=8,"I A",IF(F21&lt;=8.44,"II A",IF(F21&lt;=9.04,"III A",IF(F21&lt;=9.64,"I JA",IF(F21&lt;=10.04,"II JA",IF(F21&lt;=10.34,"III JA"))))))))</f>
        <v>I JA</v>
      </c>
      <c r="H21" s="187" t="s">
        <v>94</v>
      </c>
    </row>
    <row r="22" spans="1:8" ht="17.25" customHeight="1">
      <c r="A22" s="190" t="s">
        <v>392</v>
      </c>
      <c r="B22" s="102" t="s">
        <v>252</v>
      </c>
      <c r="C22" s="103" t="s">
        <v>394</v>
      </c>
      <c r="D22" s="10">
        <v>38635</v>
      </c>
      <c r="E22" s="10" t="s">
        <v>319</v>
      </c>
      <c r="F22" s="189" t="s">
        <v>341</v>
      </c>
      <c r="G22" s="188"/>
      <c r="H22" s="197" t="s">
        <v>65</v>
      </c>
    </row>
    <row r="23" spans="1:8" ht="17.25" customHeight="1">
      <c r="A23" s="190" t="s">
        <v>391</v>
      </c>
      <c r="B23" s="102" t="s">
        <v>21</v>
      </c>
      <c r="C23" s="103" t="s">
        <v>244</v>
      </c>
      <c r="D23" s="10">
        <v>38230</v>
      </c>
      <c r="E23" s="10" t="s">
        <v>12</v>
      </c>
      <c r="F23" s="189">
        <v>9.33</v>
      </c>
      <c r="G23" s="188" t="str">
        <f>IF(ISBLANK(F23),"",IF(F23&lt;=7.7,"KSM",IF(F23&lt;=8,"I A",IF(F23&lt;=8.44,"II A",IF(F23&lt;=9.04,"III A",IF(F23&lt;=9.64,"I JA",IF(F23&lt;=10.04,"II JA",IF(F23&lt;=10.34,"III JA"))))))))</f>
        <v>I JA</v>
      </c>
      <c r="H23" s="187" t="s">
        <v>28</v>
      </c>
    </row>
    <row r="24" spans="1:8" ht="17.25" customHeight="1">
      <c r="A24" s="190" t="s">
        <v>387</v>
      </c>
      <c r="B24" s="102" t="s">
        <v>48</v>
      </c>
      <c r="C24" s="103" t="s">
        <v>49</v>
      </c>
      <c r="D24" s="10">
        <v>38581</v>
      </c>
      <c r="E24" s="10" t="s">
        <v>35</v>
      </c>
      <c r="F24" s="189">
        <v>9.06</v>
      </c>
      <c r="G24" s="188" t="str">
        <f>IF(ISBLANK(F24),"",IF(F24&lt;=7.7,"KSM",IF(F24&lt;=8,"I A",IF(F24&lt;=8.44,"II A",IF(F24&lt;=9.04,"III A",IF(F24&lt;=9.64,"I JA",IF(F24&lt;=10.04,"II JA",IF(F24&lt;=10.34,"III JA"))))))))</f>
        <v>I JA</v>
      </c>
      <c r="H24" s="187" t="s">
        <v>36</v>
      </c>
    </row>
    <row r="25" spans="1:8" ht="17.25" customHeight="1">
      <c r="A25" s="190" t="s">
        <v>384</v>
      </c>
      <c r="B25" s="102" t="s">
        <v>252</v>
      </c>
      <c r="C25" s="103" t="s">
        <v>76</v>
      </c>
      <c r="D25" s="10">
        <v>38168</v>
      </c>
      <c r="E25" s="10" t="s">
        <v>12</v>
      </c>
      <c r="F25" s="189">
        <v>8.89</v>
      </c>
      <c r="G25" s="188" t="str">
        <f>IF(ISBLANK(F25),"",IF(F25&lt;=7.7,"KSM",IF(F25&lt;=8,"I A",IF(F25&lt;=8.44,"II A",IF(F25&lt;=9.04,"III A",IF(F25&lt;=9.64,"I JA",IF(F25&lt;=10.04,"II JA",IF(F25&lt;=10.34,"III JA"))))))))</f>
        <v>III A</v>
      </c>
      <c r="H25" s="187" t="s">
        <v>13</v>
      </c>
    </row>
    <row r="26" spans="1:9" ht="17.25" customHeight="1">
      <c r="A26" s="190" t="s">
        <v>389</v>
      </c>
      <c r="B26" s="102" t="s">
        <v>10</v>
      </c>
      <c r="C26" s="103" t="s">
        <v>11</v>
      </c>
      <c r="D26" s="10">
        <v>38310</v>
      </c>
      <c r="E26" s="10" t="s">
        <v>12</v>
      </c>
      <c r="F26" s="189"/>
      <c r="G26" s="188">
        <f>IF(ISBLANK(F26),"",IF(F26&lt;=7.7,"KSM",IF(F26&lt;=8,"I A",IF(F26&lt;=8.44,"II A",IF(F26&lt;=9.04,"III A",IF(F26&lt;=9.64,"I JA",IF(F26&lt;=10.04,"II JA",IF(F26&lt;=10.34,"III JA"))))))))</f>
      </c>
      <c r="H26" s="187" t="s">
        <v>13</v>
      </c>
      <c r="I26" s="196"/>
    </row>
    <row r="27" spans="1:9" s="3" customFormat="1" ht="18">
      <c r="A27" s="2"/>
      <c r="B27" s="191"/>
      <c r="E27" s="6" t="s">
        <v>387</v>
      </c>
      <c r="F27" s="7" t="s">
        <v>388</v>
      </c>
      <c r="I27" s="185"/>
    </row>
    <row r="28" spans="1:9" ht="17.25" customHeight="1">
      <c r="A28" s="190" t="s">
        <v>393</v>
      </c>
      <c r="B28" s="102" t="s">
        <v>88</v>
      </c>
      <c r="C28" s="103" t="s">
        <v>89</v>
      </c>
      <c r="D28" s="10" t="s">
        <v>90</v>
      </c>
      <c r="E28" s="10" t="s">
        <v>37</v>
      </c>
      <c r="F28" s="189">
        <v>8.65</v>
      </c>
      <c r="G28" s="188" t="str">
        <f>IF(ISBLANK(F28),"",IF(F28&lt;=7.7,"KSM",IF(F28&lt;=8,"I A",IF(F28&lt;=8.44,"II A",IF(F28&lt;=9.04,"III A",IF(F28&lt;=9.64,"I JA",IF(F28&lt;=10.04,"II JA",IF(F28&lt;=10.34,"III JA"))))))))</f>
        <v>III A</v>
      </c>
      <c r="H28" s="187" t="s">
        <v>38</v>
      </c>
      <c r="I28" s="192" t="s">
        <v>41</v>
      </c>
    </row>
    <row r="29" spans="1:8" ht="17.25" customHeight="1">
      <c r="A29" s="190" t="s">
        <v>392</v>
      </c>
      <c r="B29" s="102" t="s">
        <v>290</v>
      </c>
      <c r="C29" s="103" t="s">
        <v>291</v>
      </c>
      <c r="D29" s="10" t="s">
        <v>292</v>
      </c>
      <c r="E29" s="10" t="s">
        <v>24</v>
      </c>
      <c r="F29" s="189">
        <v>9.5</v>
      </c>
      <c r="G29" s="188" t="str">
        <f>IF(ISBLANK(F29),"",IF(F29&lt;=7.7,"KSM",IF(F29&lt;=8,"I A",IF(F29&lt;=8.44,"II A",IF(F29&lt;=9.04,"III A",IF(F29&lt;=9.64,"I JA",IF(F29&lt;=10.04,"II JA",IF(F29&lt;=10.34,"III JA"))))))))</f>
        <v>I JA</v>
      </c>
      <c r="H29" s="187" t="s">
        <v>285</v>
      </c>
    </row>
    <row r="30" spans="1:8" ht="17.25" customHeight="1">
      <c r="A30" s="190" t="s">
        <v>391</v>
      </c>
      <c r="B30" s="102" t="s">
        <v>234</v>
      </c>
      <c r="C30" s="103" t="s">
        <v>302</v>
      </c>
      <c r="D30" s="10">
        <v>38405</v>
      </c>
      <c r="E30" s="10" t="s">
        <v>35</v>
      </c>
      <c r="F30" s="189">
        <v>9.72</v>
      </c>
      <c r="G30" s="188" t="str">
        <f>IF(ISBLANK(F30),"",IF(F30&lt;=7.7,"KSM",IF(F30&lt;=8,"I A",IF(F30&lt;=8.44,"II A",IF(F30&lt;=9.04,"III A",IF(F30&lt;=9.64,"I JA",IF(F30&lt;=10.04,"II JA",IF(F30&lt;=10.34,"III JA"))))))))</f>
        <v>II JA</v>
      </c>
      <c r="H30" s="187" t="s">
        <v>36</v>
      </c>
    </row>
    <row r="31" spans="1:9" ht="17.25" customHeight="1">
      <c r="A31" s="190" t="s">
        <v>387</v>
      </c>
      <c r="B31" s="195" t="s">
        <v>174</v>
      </c>
      <c r="C31" s="194" t="s">
        <v>175</v>
      </c>
      <c r="D31" s="193">
        <v>38142</v>
      </c>
      <c r="E31" s="10" t="s">
        <v>12</v>
      </c>
      <c r="F31" s="189">
        <v>9.09</v>
      </c>
      <c r="G31" s="188" t="str">
        <f>IF(ISBLANK(F31),"",IF(F31&lt;=7.7,"KSM",IF(F31&lt;=8,"I A",IF(F31&lt;=8.44,"II A",IF(F31&lt;=9.04,"III A",IF(F31&lt;=9.64,"I JA",IF(F31&lt;=10.04,"II JA",IF(F31&lt;=10.34,"III JA"))))))))</f>
        <v>I JA</v>
      </c>
      <c r="H31" s="187" t="s">
        <v>13</v>
      </c>
      <c r="I31" s="192" t="s">
        <v>41</v>
      </c>
    </row>
    <row r="32" spans="1:9" ht="17.25" customHeight="1">
      <c r="A32" s="190" t="s">
        <v>384</v>
      </c>
      <c r="B32" s="102" t="s">
        <v>293</v>
      </c>
      <c r="C32" s="103" t="s">
        <v>294</v>
      </c>
      <c r="D32" s="10" t="s">
        <v>295</v>
      </c>
      <c r="E32" s="10" t="s">
        <v>24</v>
      </c>
      <c r="F32" s="189" t="s">
        <v>390</v>
      </c>
      <c r="G32" s="188"/>
      <c r="H32" s="187" t="s">
        <v>285</v>
      </c>
      <c r="I32" s="192" t="s">
        <v>41</v>
      </c>
    </row>
    <row r="33" spans="1:9" ht="17.25" customHeight="1">
      <c r="A33" s="190" t="s">
        <v>389</v>
      </c>
      <c r="B33" s="102" t="s">
        <v>79</v>
      </c>
      <c r="C33" s="103" t="s">
        <v>311</v>
      </c>
      <c r="D33" s="10">
        <v>38588</v>
      </c>
      <c r="E33" s="10" t="s">
        <v>40</v>
      </c>
      <c r="F33" s="189">
        <v>10.35</v>
      </c>
      <c r="G33" s="188"/>
      <c r="H33" s="187" t="s">
        <v>310</v>
      </c>
      <c r="I33" s="192" t="s">
        <v>41</v>
      </c>
    </row>
    <row r="34" spans="1:8" ht="18">
      <c r="A34" s="2"/>
      <c r="B34" s="191"/>
      <c r="C34" s="3"/>
      <c r="D34" s="3"/>
      <c r="E34" s="6" t="s">
        <v>384</v>
      </c>
      <c r="F34" s="7" t="s">
        <v>388</v>
      </c>
      <c r="G34" s="3"/>
      <c r="H34" s="3"/>
    </row>
    <row r="35" spans="1:8" ht="18" customHeight="1">
      <c r="A35" s="190" t="s">
        <v>387</v>
      </c>
      <c r="B35" s="102" t="s">
        <v>386</v>
      </c>
      <c r="C35" s="103" t="s">
        <v>385</v>
      </c>
      <c r="D35" s="10">
        <v>38522</v>
      </c>
      <c r="E35" s="10" t="s">
        <v>12</v>
      </c>
      <c r="F35" s="189">
        <v>10.2</v>
      </c>
      <c r="G35" s="188" t="str">
        <f>IF(ISBLANK(F35),"",IF(F35&lt;=7.7,"KSM",IF(F35&lt;=8,"I A",IF(F35&lt;=8.44,"II A",IF(F35&lt;=9.04,"III A",IF(F35&lt;=9.64,"I JA",IF(F35&lt;=10.04,"II JA",IF(F35&lt;=10.34,"III JA"))))))))</f>
        <v>III JA</v>
      </c>
      <c r="H35" s="187" t="s">
        <v>28</v>
      </c>
    </row>
    <row r="36" spans="1:8" ht="18" customHeight="1">
      <c r="A36" s="190" t="s">
        <v>384</v>
      </c>
      <c r="B36" s="102" t="s">
        <v>383</v>
      </c>
      <c r="C36" s="103" t="s">
        <v>382</v>
      </c>
      <c r="D36" s="10">
        <v>38665</v>
      </c>
      <c r="E36" s="10" t="s">
        <v>12</v>
      </c>
      <c r="F36" s="189">
        <v>9.41</v>
      </c>
      <c r="G36" s="188" t="str">
        <f>IF(ISBLANK(F36),"",IF(F36&lt;=7.7,"KSM",IF(F36&lt;=8,"I A",IF(F36&lt;=8.44,"II A",IF(F36&lt;=9.04,"III A",IF(F36&lt;=9.64,"I JA",IF(F36&lt;=10.04,"II JA",IF(F36&lt;=10.34,"III JA"))))))))</f>
        <v>I JA</v>
      </c>
      <c r="H36" s="187" t="s">
        <v>28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4"/>
  <sheetViews>
    <sheetView zoomScale="110" zoomScaleNormal="110" zoomScalePageLayoutView="0" workbookViewId="0" topLeftCell="A1">
      <selection activeCell="W15" sqref="W15"/>
    </sheetView>
  </sheetViews>
  <sheetFormatPr defaultColWidth="9.140625" defaultRowHeight="12.75"/>
  <cols>
    <col min="1" max="1" width="5.7109375" style="18" customWidth="1"/>
    <col min="2" max="2" width="13.00390625" style="18" customWidth="1"/>
    <col min="3" max="3" width="12.7109375" style="18" customWidth="1"/>
    <col min="4" max="4" width="10.7109375" style="19" customWidth="1"/>
    <col min="5" max="5" width="12.28125" style="20" customWidth="1"/>
    <col min="6" max="6" width="8.140625" style="245" customWidth="1"/>
    <col min="7" max="7" width="7.421875" style="245" customWidth="1"/>
    <col min="8" max="8" width="23.8515625" style="21" customWidth="1"/>
    <col min="9" max="9" width="3.28125" style="18" customWidth="1"/>
    <col min="10" max="16384" width="9.140625" style="18" customWidth="1"/>
  </cols>
  <sheetData>
    <row r="1" spans="1:5" s="3" customFormat="1" ht="18">
      <c r="A1" s="1" t="s">
        <v>337</v>
      </c>
      <c r="B1" s="2"/>
      <c r="C1" s="2"/>
      <c r="E1" s="4"/>
    </row>
    <row r="2" spans="1:5" s="3" customFormat="1" ht="15">
      <c r="A2" s="293">
        <v>43525</v>
      </c>
      <c r="B2" s="293"/>
      <c r="C2" s="2"/>
      <c r="E2" s="5" t="s">
        <v>0</v>
      </c>
    </row>
    <row r="3" s="206" customFormat="1" ht="3.75"/>
    <row r="4" spans="1:8" s="3" customFormat="1" ht="18">
      <c r="A4" s="2"/>
      <c r="B4" s="226" t="s">
        <v>447</v>
      </c>
      <c r="E4" s="6"/>
      <c r="H4" s="7"/>
    </row>
    <row r="5" spans="2:8" s="8" customFormat="1" ht="4.5" thickBot="1">
      <c r="B5" s="225"/>
      <c r="H5" s="9"/>
    </row>
    <row r="6" spans="1:8" s="185" customFormat="1" ht="13.5" thickBot="1">
      <c r="A6" s="259" t="s">
        <v>340</v>
      </c>
      <c r="B6" s="274" t="s">
        <v>1</v>
      </c>
      <c r="C6" s="275" t="s">
        <v>2</v>
      </c>
      <c r="D6" s="262" t="s">
        <v>3</v>
      </c>
      <c r="E6" s="262" t="s">
        <v>4</v>
      </c>
      <c r="F6" s="263" t="s">
        <v>403</v>
      </c>
      <c r="G6" s="268" t="s">
        <v>5</v>
      </c>
      <c r="H6" s="265" t="s">
        <v>6</v>
      </c>
    </row>
    <row r="7" spans="1:8" ht="18" customHeight="1">
      <c r="A7" s="15">
        <v>1</v>
      </c>
      <c r="B7" s="283" t="s">
        <v>207</v>
      </c>
      <c r="C7" s="284" t="s">
        <v>208</v>
      </c>
      <c r="D7" s="285" t="s">
        <v>209</v>
      </c>
      <c r="E7" s="286" t="s">
        <v>14</v>
      </c>
      <c r="F7" s="287">
        <v>0.002128935185185185</v>
      </c>
      <c r="G7" s="257" t="str">
        <f aca="true" t="shared" si="0" ref="G7:G12">IF(ISBLANK(F7),"",IF(F7&lt;=0.00173032407407407,"KSM",IF(F7&lt;=0.00182291666666667,"I A",IF(F7&lt;=0.00196180555555556,"II A",IF(F7&lt;=0.00211226851851852,"III A",IF(F7&lt;=0.00228587962962963,"I JA",IF(F7&lt;=0.00245949074074074,"II JA",IF(F7&lt;=0.00259837962962963,"III JA"))))))))</f>
        <v>I JA</v>
      </c>
      <c r="H7" s="286" t="s">
        <v>15</v>
      </c>
    </row>
    <row r="8" spans="1:8" ht="18" customHeight="1">
      <c r="A8" s="15">
        <v>2</v>
      </c>
      <c r="B8" s="47" t="s">
        <v>98</v>
      </c>
      <c r="C8" s="48" t="s">
        <v>263</v>
      </c>
      <c r="D8" s="249">
        <v>38590</v>
      </c>
      <c r="E8" s="248" t="s">
        <v>12</v>
      </c>
      <c r="F8" s="246">
        <v>0.002140046296296296</v>
      </c>
      <c r="G8" s="188" t="str">
        <f t="shared" si="0"/>
        <v>I JA</v>
      </c>
      <c r="H8" s="248" t="s">
        <v>92</v>
      </c>
    </row>
    <row r="9" spans="1:8" ht="18" customHeight="1">
      <c r="A9" s="15">
        <v>3</v>
      </c>
      <c r="B9" s="47" t="s">
        <v>120</v>
      </c>
      <c r="C9" s="48" t="s">
        <v>121</v>
      </c>
      <c r="D9" s="249">
        <v>38260</v>
      </c>
      <c r="E9" s="248" t="s">
        <v>12</v>
      </c>
      <c r="F9" s="246">
        <v>0.0022216435185185186</v>
      </c>
      <c r="G9" s="188" t="str">
        <f t="shared" si="0"/>
        <v>I JA</v>
      </c>
      <c r="H9" s="248" t="s">
        <v>91</v>
      </c>
    </row>
    <row r="10" spans="1:8" ht="18" customHeight="1">
      <c r="A10" s="15">
        <v>4</v>
      </c>
      <c r="B10" s="47" t="s">
        <v>446</v>
      </c>
      <c r="C10" s="48" t="s">
        <v>445</v>
      </c>
      <c r="D10" s="249">
        <v>38366</v>
      </c>
      <c r="E10" s="248" t="s">
        <v>315</v>
      </c>
      <c r="F10" s="246">
        <v>0.002399652777777778</v>
      </c>
      <c r="G10" s="188" t="str">
        <f t="shared" si="0"/>
        <v>II JA</v>
      </c>
      <c r="H10" s="248" t="s">
        <v>316</v>
      </c>
    </row>
    <row r="11" spans="1:8" ht="18" customHeight="1">
      <c r="A11" s="15">
        <v>5</v>
      </c>
      <c r="B11" s="47" t="s">
        <v>123</v>
      </c>
      <c r="C11" s="48" t="s">
        <v>124</v>
      </c>
      <c r="D11" s="249">
        <v>38316</v>
      </c>
      <c r="E11" s="248" t="s">
        <v>12</v>
      </c>
      <c r="F11" s="246">
        <v>0.002454513888888889</v>
      </c>
      <c r="G11" s="188" t="str">
        <f t="shared" si="0"/>
        <v>II JA</v>
      </c>
      <c r="H11" s="248" t="s">
        <v>91</v>
      </c>
    </row>
    <row r="12" spans="1:8" ht="18" customHeight="1">
      <c r="A12" s="15">
        <v>6</v>
      </c>
      <c r="B12" s="47" t="s">
        <v>52</v>
      </c>
      <c r="C12" s="48" t="s">
        <v>444</v>
      </c>
      <c r="D12" s="249">
        <v>38158</v>
      </c>
      <c r="E12" s="250" t="s">
        <v>40</v>
      </c>
      <c r="F12" s="246">
        <v>0.002533564814814815</v>
      </c>
      <c r="G12" s="188" t="str">
        <f t="shared" si="0"/>
        <v>III JA</v>
      </c>
      <c r="H12" s="198" t="s">
        <v>395</v>
      </c>
    </row>
    <row r="13" spans="1:8" ht="18" customHeight="1">
      <c r="A13" s="15">
        <v>7</v>
      </c>
      <c r="B13" s="47" t="s">
        <v>443</v>
      </c>
      <c r="C13" s="48" t="s">
        <v>442</v>
      </c>
      <c r="D13" s="249">
        <v>38087</v>
      </c>
      <c r="E13" s="250" t="s">
        <v>22</v>
      </c>
      <c r="F13" s="246">
        <v>0.002644907407407408</v>
      </c>
      <c r="G13" s="188"/>
      <c r="H13" s="198" t="s">
        <v>279</v>
      </c>
    </row>
    <row r="14" spans="1:8" ht="18" customHeight="1">
      <c r="A14" s="15" t="s">
        <v>341</v>
      </c>
      <c r="B14" s="47" t="s">
        <v>64</v>
      </c>
      <c r="C14" s="48" t="s">
        <v>375</v>
      </c>
      <c r="D14" s="249">
        <v>38347</v>
      </c>
      <c r="E14" s="248" t="s">
        <v>319</v>
      </c>
      <c r="F14" s="246" t="s">
        <v>341</v>
      </c>
      <c r="G14" s="188"/>
      <c r="H14" s="248" t="s">
        <v>320</v>
      </c>
    </row>
  </sheetData>
  <sheetProtection/>
  <mergeCells count="1">
    <mergeCell ref="A2:B2"/>
  </mergeCells>
  <printOptions horizontalCentered="1"/>
  <pageMargins left="0.3937007874015748" right="0" top="0.15748031496062992" bottom="0.1968503937007874" header="0.15748031496062992" footer="0.1968503937007874"/>
  <pageSetup fitToWidth="0" fitToHeight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2"/>
  <sheetViews>
    <sheetView zoomScale="110" zoomScaleNormal="110" zoomScalePageLayoutView="0" workbookViewId="0" topLeftCell="A1">
      <selection activeCell="E32" sqref="E32"/>
    </sheetView>
  </sheetViews>
  <sheetFormatPr defaultColWidth="9.140625" defaultRowHeight="12.75"/>
  <cols>
    <col min="1" max="1" width="5.8515625" style="185" customWidth="1"/>
    <col min="2" max="2" width="10.421875" style="185" customWidth="1"/>
    <col min="3" max="3" width="17.28125" style="185" customWidth="1"/>
    <col min="4" max="4" width="10.28125" style="185" customWidth="1"/>
    <col min="5" max="5" width="11.140625" style="185" bestFit="1" customWidth="1"/>
    <col min="6" max="7" width="6.57421875" style="185" customWidth="1"/>
    <col min="8" max="8" width="22.57421875" style="185" bestFit="1" customWidth="1"/>
    <col min="9" max="9" width="3.7109375" style="185" customWidth="1"/>
    <col min="10" max="16384" width="9.140625" style="185" customWidth="1"/>
  </cols>
  <sheetData>
    <row r="1" spans="1:5" s="3" customFormat="1" ht="18">
      <c r="A1" s="1" t="s">
        <v>337</v>
      </c>
      <c r="B1" s="2"/>
      <c r="C1" s="2"/>
      <c r="E1" s="4"/>
    </row>
    <row r="2" spans="1:5" s="3" customFormat="1" ht="15">
      <c r="A2" s="293">
        <v>43525</v>
      </c>
      <c r="B2" s="293"/>
      <c r="C2" s="2"/>
      <c r="E2" s="5" t="s">
        <v>0</v>
      </c>
    </row>
    <row r="3" spans="1:8" s="206" customFormat="1" ht="3.75">
      <c r="A3" s="227"/>
      <c r="B3" s="227"/>
      <c r="C3" s="227"/>
      <c r="D3" s="227"/>
      <c r="E3" s="227"/>
      <c r="F3" s="227"/>
      <c r="G3" s="227"/>
      <c r="H3" s="227"/>
    </row>
    <row r="4" spans="1:8" s="3" customFormat="1" ht="18">
      <c r="A4" s="2"/>
      <c r="B4" s="226" t="s">
        <v>413</v>
      </c>
      <c r="D4" s="3" t="s">
        <v>412</v>
      </c>
      <c r="E4" s="6"/>
      <c r="H4" s="7"/>
    </row>
    <row r="5" spans="2:8" s="8" customFormat="1" ht="20.25" customHeight="1" thickBot="1">
      <c r="B5" s="225"/>
      <c r="D5" s="6"/>
      <c r="E5" s="7"/>
      <c r="H5" s="9"/>
    </row>
    <row r="6" spans="1:8" ht="13.5" thickBot="1">
      <c r="A6" s="259" t="s">
        <v>340</v>
      </c>
      <c r="B6" s="274" t="s">
        <v>1</v>
      </c>
      <c r="C6" s="275" t="s">
        <v>2</v>
      </c>
      <c r="D6" s="262" t="s">
        <v>3</v>
      </c>
      <c r="E6" s="262" t="s">
        <v>4</v>
      </c>
      <c r="F6" s="263" t="s">
        <v>403</v>
      </c>
      <c r="G6" s="268" t="s">
        <v>5</v>
      </c>
      <c r="H6" s="265" t="s">
        <v>6</v>
      </c>
    </row>
    <row r="7" spans="1:8" ht="17.25" customHeight="1">
      <c r="A7" s="251">
        <v>1</v>
      </c>
      <c r="B7" s="269" t="s">
        <v>282</v>
      </c>
      <c r="C7" s="270" t="s">
        <v>283</v>
      </c>
      <c r="D7" s="271" t="s">
        <v>284</v>
      </c>
      <c r="E7" s="271" t="s">
        <v>22</v>
      </c>
      <c r="F7" s="272">
        <v>9.57</v>
      </c>
      <c r="G7" s="257" t="s">
        <v>353</v>
      </c>
      <c r="H7" s="273" t="s">
        <v>279</v>
      </c>
    </row>
    <row r="8" spans="1:8" ht="17.25" customHeight="1">
      <c r="A8" s="208">
        <v>2</v>
      </c>
      <c r="B8" s="195" t="s">
        <v>10</v>
      </c>
      <c r="C8" s="194" t="s">
        <v>11</v>
      </c>
      <c r="D8" s="222">
        <v>38310</v>
      </c>
      <c r="E8" s="222" t="s">
        <v>12</v>
      </c>
      <c r="F8" s="221">
        <v>10.01</v>
      </c>
      <c r="G8" s="188" t="s">
        <v>355</v>
      </c>
      <c r="H8" s="220" t="s">
        <v>13</v>
      </c>
    </row>
    <row r="9" spans="1:8" ht="17.25" customHeight="1">
      <c r="A9" s="208">
        <v>3</v>
      </c>
      <c r="B9" s="195" t="s">
        <v>42</v>
      </c>
      <c r="C9" s="194" t="s">
        <v>81</v>
      </c>
      <c r="D9" s="222" t="s">
        <v>82</v>
      </c>
      <c r="E9" s="222" t="s">
        <v>19</v>
      </c>
      <c r="F9" s="221">
        <v>10.25</v>
      </c>
      <c r="G9" s="188" t="s">
        <v>355</v>
      </c>
      <c r="H9" s="220" t="s">
        <v>233</v>
      </c>
    </row>
    <row r="10" spans="1:8" ht="17.25" customHeight="1">
      <c r="A10" s="208">
        <v>4</v>
      </c>
      <c r="B10" s="195" t="s">
        <v>75</v>
      </c>
      <c r="C10" s="194" t="s">
        <v>76</v>
      </c>
      <c r="D10" s="222" t="s">
        <v>77</v>
      </c>
      <c r="E10" s="222" t="s">
        <v>14</v>
      </c>
      <c r="F10" s="221">
        <v>10.41</v>
      </c>
      <c r="G10" s="188" t="s">
        <v>355</v>
      </c>
      <c r="H10" s="220" t="s">
        <v>15</v>
      </c>
    </row>
    <row r="11" spans="1:8" ht="17.25" customHeight="1">
      <c r="A11" s="208"/>
      <c r="B11" s="195" t="s">
        <v>72</v>
      </c>
      <c r="C11" s="194" t="s">
        <v>73</v>
      </c>
      <c r="D11" s="222">
        <v>38079</v>
      </c>
      <c r="E11" s="222" t="s">
        <v>12</v>
      </c>
      <c r="F11" s="221" t="s">
        <v>390</v>
      </c>
      <c r="G11" s="188"/>
      <c r="H11" s="220" t="s">
        <v>74</v>
      </c>
    </row>
    <row r="12" spans="1:9" ht="17.25" customHeight="1">
      <c r="A12" s="208" t="s">
        <v>406</v>
      </c>
      <c r="B12" s="195" t="s">
        <v>79</v>
      </c>
      <c r="C12" s="194" t="s">
        <v>80</v>
      </c>
      <c r="D12" s="222">
        <v>38188</v>
      </c>
      <c r="E12" s="222" t="s">
        <v>12</v>
      </c>
      <c r="F12" s="221">
        <v>10.09</v>
      </c>
      <c r="G12" s="188" t="s">
        <v>355</v>
      </c>
      <c r="H12" s="220" t="s">
        <v>44</v>
      </c>
      <c r="I12" s="196"/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8"/>
  <sheetViews>
    <sheetView zoomScale="110" zoomScaleNormal="110" zoomScalePageLayoutView="0" workbookViewId="0" topLeftCell="A4">
      <selection activeCell="G8" sqref="G8"/>
    </sheetView>
  </sheetViews>
  <sheetFormatPr defaultColWidth="9.140625" defaultRowHeight="12.75"/>
  <cols>
    <col min="1" max="1" width="5.8515625" style="185" customWidth="1"/>
    <col min="2" max="2" width="10.421875" style="185" customWidth="1"/>
    <col min="3" max="3" width="17.28125" style="185" customWidth="1"/>
    <col min="4" max="4" width="10.28125" style="185" customWidth="1"/>
    <col min="5" max="5" width="11.140625" style="185" bestFit="1" customWidth="1"/>
    <col min="6" max="6" width="5.7109375" style="185" customWidth="1"/>
    <col min="7" max="7" width="6.57421875" style="185" customWidth="1"/>
    <col min="8" max="8" width="22.57421875" style="185" bestFit="1" customWidth="1"/>
    <col min="9" max="16384" width="9.140625" style="185" customWidth="1"/>
  </cols>
  <sheetData>
    <row r="1" spans="1:5" s="3" customFormat="1" ht="18">
      <c r="A1" s="1" t="s">
        <v>337</v>
      </c>
      <c r="B1" s="2"/>
      <c r="C1" s="2"/>
      <c r="E1" s="4"/>
    </row>
    <row r="2" spans="1:5" s="3" customFormat="1" ht="15">
      <c r="A2" s="293">
        <v>43525</v>
      </c>
      <c r="B2" s="293"/>
      <c r="C2" s="2"/>
      <c r="E2" s="5" t="s">
        <v>0</v>
      </c>
    </row>
    <row r="3" spans="4:7" s="11" customFormat="1" ht="3.75">
      <c r="D3" s="237"/>
      <c r="E3" s="237"/>
      <c r="F3" s="237"/>
      <c r="G3" s="237"/>
    </row>
    <row r="4" spans="1:8" s="3" customFormat="1" ht="18">
      <c r="A4" s="2"/>
      <c r="B4" s="226" t="s">
        <v>418</v>
      </c>
      <c r="E4" s="3" t="s">
        <v>417</v>
      </c>
      <c r="H4" s="7"/>
    </row>
    <row r="5" spans="2:8" s="8" customFormat="1" ht="16.5" customHeight="1">
      <c r="B5" s="225"/>
      <c r="D5" s="6">
        <v>1</v>
      </c>
      <c r="E5" s="7" t="s">
        <v>388</v>
      </c>
      <c r="H5" s="9"/>
    </row>
    <row r="6" spans="1:8" ht="12.75">
      <c r="A6" s="199" t="s">
        <v>404</v>
      </c>
      <c r="B6" s="224" t="s">
        <v>1</v>
      </c>
      <c r="C6" s="223" t="s">
        <v>2</v>
      </c>
      <c r="D6" s="199" t="s">
        <v>3</v>
      </c>
      <c r="E6" s="199" t="s">
        <v>4</v>
      </c>
      <c r="F6" s="201" t="s">
        <v>403</v>
      </c>
      <c r="G6" s="215" t="s">
        <v>5</v>
      </c>
      <c r="H6" s="199" t="s">
        <v>6</v>
      </c>
    </row>
    <row r="7" spans="1:8" ht="17.25" customHeight="1">
      <c r="A7" s="190" t="s">
        <v>393</v>
      </c>
      <c r="B7" s="236"/>
      <c r="C7" s="235"/>
      <c r="D7" s="10"/>
      <c r="E7" s="10"/>
      <c r="F7" s="229"/>
      <c r="G7" s="228"/>
      <c r="H7" s="187"/>
    </row>
    <row r="8" spans="1:8" ht="17.25" customHeight="1">
      <c r="A8" s="190" t="s">
        <v>392</v>
      </c>
      <c r="B8" s="102" t="s">
        <v>103</v>
      </c>
      <c r="C8" s="103" t="s">
        <v>104</v>
      </c>
      <c r="D8" s="10">
        <v>38000</v>
      </c>
      <c r="E8" s="10" t="s">
        <v>12</v>
      </c>
      <c r="F8" s="229">
        <v>9.72</v>
      </c>
      <c r="G8" s="228"/>
      <c r="H8" s="187" t="s">
        <v>51</v>
      </c>
    </row>
    <row r="9" spans="1:8" ht="17.25" customHeight="1">
      <c r="A9" s="190" t="s">
        <v>391</v>
      </c>
      <c r="B9" s="102" t="s">
        <v>55</v>
      </c>
      <c r="C9" s="103" t="s">
        <v>85</v>
      </c>
      <c r="D9" s="10">
        <v>38161</v>
      </c>
      <c r="E9" s="10" t="s">
        <v>12</v>
      </c>
      <c r="F9" s="229">
        <v>9.24</v>
      </c>
      <c r="G9" s="228"/>
      <c r="H9" s="187" t="s">
        <v>84</v>
      </c>
    </row>
    <row r="10" spans="1:8" ht="17.25" customHeight="1">
      <c r="A10" s="190" t="s">
        <v>387</v>
      </c>
      <c r="B10" s="102" t="s">
        <v>119</v>
      </c>
      <c r="C10" s="103" t="s">
        <v>259</v>
      </c>
      <c r="D10" s="10">
        <v>38413</v>
      </c>
      <c r="E10" s="10" t="s">
        <v>12</v>
      </c>
      <c r="F10" s="229">
        <v>10.31</v>
      </c>
      <c r="G10" s="228"/>
      <c r="H10" s="187" t="s">
        <v>44</v>
      </c>
    </row>
    <row r="11" spans="1:8" ht="17.25" customHeight="1">
      <c r="A11" s="190" t="s">
        <v>384</v>
      </c>
      <c r="B11" s="102" t="s">
        <v>54</v>
      </c>
      <c r="C11" s="103" t="s">
        <v>416</v>
      </c>
      <c r="D11" s="10">
        <v>38227</v>
      </c>
      <c r="E11" s="10" t="s">
        <v>12</v>
      </c>
      <c r="F11" s="229">
        <v>13.93</v>
      </c>
      <c r="G11" s="228"/>
      <c r="H11" s="187" t="s">
        <v>84</v>
      </c>
    </row>
    <row r="12" spans="1:8" ht="17.25" customHeight="1">
      <c r="A12" s="190" t="s">
        <v>389</v>
      </c>
      <c r="B12" s="102"/>
      <c r="C12" s="103"/>
      <c r="D12" s="10"/>
      <c r="E12" s="10"/>
      <c r="F12" s="229"/>
      <c r="G12" s="228"/>
      <c r="H12" s="187"/>
    </row>
    <row r="13" spans="2:5" ht="13.5">
      <c r="B13" s="186"/>
      <c r="C13" s="186"/>
      <c r="D13" s="6" t="s">
        <v>392</v>
      </c>
      <c r="E13" s="7" t="s">
        <v>388</v>
      </c>
    </row>
    <row r="14" spans="2:8" s="8" customFormat="1" ht="3.75">
      <c r="B14" s="205"/>
      <c r="C14" s="204"/>
      <c r="H14" s="9"/>
    </row>
    <row r="15" spans="1:8" ht="12.75">
      <c r="A15" s="199" t="s">
        <v>404</v>
      </c>
      <c r="B15" s="203" t="s">
        <v>1</v>
      </c>
      <c r="C15" s="202" t="s">
        <v>2</v>
      </c>
      <c r="D15" s="199" t="s">
        <v>3</v>
      </c>
      <c r="E15" s="199" t="s">
        <v>4</v>
      </c>
      <c r="F15" s="201" t="s">
        <v>403</v>
      </c>
      <c r="G15" s="215" t="s">
        <v>5</v>
      </c>
      <c r="H15" s="199" t="s">
        <v>6</v>
      </c>
    </row>
    <row r="16" spans="1:8" ht="17.25" customHeight="1">
      <c r="A16" s="190" t="s">
        <v>393</v>
      </c>
      <c r="B16" s="102"/>
      <c r="C16" s="103"/>
      <c r="D16" s="10"/>
      <c r="E16" s="10"/>
      <c r="F16" s="229"/>
      <c r="G16" s="228"/>
      <c r="H16" s="187"/>
    </row>
    <row r="17" spans="1:8" ht="17.25" customHeight="1">
      <c r="A17" s="190" t="s">
        <v>392</v>
      </c>
      <c r="B17" s="102"/>
      <c r="C17" s="103"/>
      <c r="D17" s="10"/>
      <c r="E17" s="10"/>
      <c r="F17" s="229"/>
      <c r="G17" s="228"/>
      <c r="H17" s="187"/>
    </row>
    <row r="18" spans="1:8" ht="17.25" customHeight="1">
      <c r="A18" s="190" t="s">
        <v>391</v>
      </c>
      <c r="B18" s="102" t="s">
        <v>170</v>
      </c>
      <c r="C18" s="103" t="s">
        <v>415</v>
      </c>
      <c r="D18" s="10">
        <v>38651</v>
      </c>
      <c r="E18" s="10" t="s">
        <v>12</v>
      </c>
      <c r="F18" s="229">
        <v>10.82</v>
      </c>
      <c r="G18" s="228"/>
      <c r="H18" s="187" t="s">
        <v>84</v>
      </c>
    </row>
    <row r="19" spans="1:8" ht="17.25" customHeight="1">
      <c r="A19" s="190" t="s">
        <v>387</v>
      </c>
      <c r="B19" s="234" t="s">
        <v>170</v>
      </c>
      <c r="C19" s="233" t="s">
        <v>243</v>
      </c>
      <c r="D19" s="232">
        <v>38498</v>
      </c>
      <c r="E19" s="97" t="s">
        <v>12</v>
      </c>
      <c r="F19" s="229">
        <v>10.08</v>
      </c>
      <c r="G19" s="228"/>
      <c r="H19" s="187" t="s">
        <v>51</v>
      </c>
    </row>
    <row r="20" spans="1:8" ht="17.25" customHeight="1">
      <c r="A20" s="190" t="s">
        <v>384</v>
      </c>
      <c r="B20" s="102" t="s">
        <v>308</v>
      </c>
      <c r="C20" s="103" t="s">
        <v>314</v>
      </c>
      <c r="D20" s="10">
        <v>38411</v>
      </c>
      <c r="E20" s="10" t="s">
        <v>19</v>
      </c>
      <c r="F20" s="229" t="s">
        <v>414</v>
      </c>
      <c r="G20" s="228"/>
      <c r="H20" s="187" t="s">
        <v>233</v>
      </c>
    </row>
    <row r="21" spans="1:8" ht="17.25" customHeight="1">
      <c r="A21" s="190" t="s">
        <v>389</v>
      </c>
      <c r="B21" s="231"/>
      <c r="C21" s="230"/>
      <c r="D21" s="10"/>
      <c r="E21" s="10"/>
      <c r="F21" s="229"/>
      <c r="G21" s="228"/>
      <c r="H21" s="187"/>
    </row>
    <row r="28" ht="12.75">
      <c r="L28" s="196"/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0"/>
  <sheetViews>
    <sheetView zoomScale="110" zoomScaleNormal="110" zoomScalePageLayoutView="0" workbookViewId="0" topLeftCell="A1">
      <selection activeCell="C23" sqref="C23"/>
    </sheetView>
  </sheetViews>
  <sheetFormatPr defaultColWidth="9.140625" defaultRowHeight="12.75"/>
  <cols>
    <col min="1" max="1" width="5.8515625" style="185" customWidth="1"/>
    <col min="2" max="2" width="10.421875" style="185" customWidth="1"/>
    <col min="3" max="3" width="17.28125" style="185" customWidth="1"/>
    <col min="4" max="4" width="10.28125" style="185" customWidth="1"/>
    <col min="5" max="5" width="11.140625" style="185" bestFit="1" customWidth="1"/>
    <col min="6" max="6" width="5.7109375" style="185" customWidth="1"/>
    <col min="7" max="7" width="6.57421875" style="185" customWidth="1"/>
    <col min="8" max="8" width="22.57421875" style="185" bestFit="1" customWidth="1"/>
    <col min="9" max="16384" width="9.140625" style="185" customWidth="1"/>
  </cols>
  <sheetData>
    <row r="1" spans="1:5" s="3" customFormat="1" ht="18">
      <c r="A1" s="1" t="s">
        <v>337</v>
      </c>
      <c r="B1" s="2"/>
      <c r="C1" s="2"/>
      <c r="E1" s="4"/>
    </row>
    <row r="2" spans="1:5" s="3" customFormat="1" ht="15">
      <c r="A2" s="293">
        <v>43525</v>
      </c>
      <c r="B2" s="293"/>
      <c r="C2" s="2"/>
      <c r="E2" s="5" t="s">
        <v>0</v>
      </c>
    </row>
    <row r="3" spans="4:7" s="11" customFormat="1" ht="3.75">
      <c r="D3" s="237"/>
      <c r="E3" s="237"/>
      <c r="F3" s="237"/>
      <c r="G3" s="237"/>
    </row>
    <row r="4" spans="1:8" s="3" customFormat="1" ht="18">
      <c r="A4" s="2"/>
      <c r="B4" s="226" t="s">
        <v>418</v>
      </c>
      <c r="E4" s="3" t="s">
        <v>417</v>
      </c>
      <c r="H4" s="7"/>
    </row>
    <row r="5" spans="2:8" s="8" customFormat="1" ht="16.5" customHeight="1" thickBot="1">
      <c r="B5" s="225"/>
      <c r="D5" s="6"/>
      <c r="E5" s="7"/>
      <c r="H5" s="9"/>
    </row>
    <row r="6" spans="1:8" ht="13.5" thickBot="1">
      <c r="A6" s="259" t="s">
        <v>340</v>
      </c>
      <c r="B6" s="274" t="s">
        <v>1</v>
      </c>
      <c r="C6" s="275" t="s">
        <v>2</v>
      </c>
      <c r="D6" s="262" t="s">
        <v>3</v>
      </c>
      <c r="E6" s="262" t="s">
        <v>4</v>
      </c>
      <c r="F6" s="263" t="s">
        <v>403</v>
      </c>
      <c r="G6" s="268" t="s">
        <v>5</v>
      </c>
      <c r="H6" s="265" t="s">
        <v>6</v>
      </c>
    </row>
    <row r="7" spans="1:8" ht="17.25" customHeight="1">
      <c r="A7" s="251">
        <v>1</v>
      </c>
      <c r="B7" s="252" t="s">
        <v>55</v>
      </c>
      <c r="C7" s="253" t="s">
        <v>85</v>
      </c>
      <c r="D7" s="254">
        <v>38161</v>
      </c>
      <c r="E7" s="254" t="s">
        <v>12</v>
      </c>
      <c r="F7" s="256">
        <v>9.24</v>
      </c>
      <c r="G7" s="276" t="s">
        <v>355</v>
      </c>
      <c r="H7" s="258" t="s">
        <v>84</v>
      </c>
    </row>
    <row r="8" spans="1:8" ht="17.25" customHeight="1">
      <c r="A8" s="208">
        <v>2</v>
      </c>
      <c r="B8" s="102" t="s">
        <v>103</v>
      </c>
      <c r="C8" s="103" t="s">
        <v>104</v>
      </c>
      <c r="D8" s="10">
        <v>38000</v>
      </c>
      <c r="E8" s="10" t="s">
        <v>12</v>
      </c>
      <c r="F8" s="229">
        <v>9.72</v>
      </c>
      <c r="G8" s="228" t="s">
        <v>355</v>
      </c>
      <c r="H8" s="187" t="s">
        <v>51</v>
      </c>
    </row>
    <row r="9" spans="1:8" ht="17.25" customHeight="1">
      <c r="A9" s="208">
        <v>3</v>
      </c>
      <c r="B9" s="234" t="s">
        <v>170</v>
      </c>
      <c r="C9" s="233" t="s">
        <v>243</v>
      </c>
      <c r="D9" s="232">
        <v>38498</v>
      </c>
      <c r="E9" s="97" t="s">
        <v>12</v>
      </c>
      <c r="F9" s="229">
        <v>10.08</v>
      </c>
      <c r="G9" s="228" t="s">
        <v>358</v>
      </c>
      <c r="H9" s="187" t="s">
        <v>51</v>
      </c>
    </row>
    <row r="10" spans="1:8" ht="17.25" customHeight="1">
      <c r="A10" s="208">
        <v>5</v>
      </c>
      <c r="B10" s="102" t="s">
        <v>170</v>
      </c>
      <c r="C10" s="103" t="s">
        <v>415</v>
      </c>
      <c r="D10" s="10">
        <v>38651</v>
      </c>
      <c r="E10" s="10" t="s">
        <v>12</v>
      </c>
      <c r="F10" s="229">
        <v>10.82</v>
      </c>
      <c r="G10" s="228" t="s">
        <v>360</v>
      </c>
      <c r="H10" s="187" t="s">
        <v>84</v>
      </c>
    </row>
    <row r="11" spans="1:8" ht="17.25" customHeight="1">
      <c r="A11" s="208">
        <v>6</v>
      </c>
      <c r="B11" s="102" t="s">
        <v>54</v>
      </c>
      <c r="C11" s="103" t="s">
        <v>416</v>
      </c>
      <c r="D11" s="10">
        <v>38227</v>
      </c>
      <c r="E11" s="10" t="s">
        <v>12</v>
      </c>
      <c r="F11" s="229">
        <v>13.93</v>
      </c>
      <c r="G11" s="228"/>
      <c r="H11" s="187" t="s">
        <v>84</v>
      </c>
    </row>
    <row r="12" spans="1:8" ht="17.25" customHeight="1">
      <c r="A12" s="208"/>
      <c r="B12" s="102" t="s">
        <v>308</v>
      </c>
      <c r="C12" s="103" t="s">
        <v>314</v>
      </c>
      <c r="D12" s="10">
        <v>38411</v>
      </c>
      <c r="E12" s="10" t="s">
        <v>19</v>
      </c>
      <c r="F12" s="229" t="s">
        <v>414</v>
      </c>
      <c r="G12" s="228"/>
      <c r="H12" s="187" t="s">
        <v>233</v>
      </c>
    </row>
    <row r="13" spans="1:8" ht="17.25" customHeight="1">
      <c r="A13" s="208" t="s">
        <v>406</v>
      </c>
      <c r="B13" s="102" t="s">
        <v>119</v>
      </c>
      <c r="C13" s="103" t="s">
        <v>259</v>
      </c>
      <c r="D13" s="10">
        <v>38413</v>
      </c>
      <c r="E13" s="10" t="s">
        <v>12</v>
      </c>
      <c r="F13" s="229">
        <v>10.31</v>
      </c>
      <c r="G13" s="228" t="s">
        <v>358</v>
      </c>
      <c r="H13" s="187" t="s">
        <v>44</v>
      </c>
    </row>
    <row r="20" ht="12.75">
      <c r="L20" s="196"/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1"/>
  <sheetViews>
    <sheetView zoomScale="110" zoomScaleNormal="110" zoomScalePageLayoutView="0" workbookViewId="0" topLeftCell="A1">
      <selection activeCell="O22" sqref="O22"/>
    </sheetView>
  </sheetViews>
  <sheetFormatPr defaultColWidth="9.28125" defaultRowHeight="16.5" customHeight="1"/>
  <cols>
    <col min="1" max="1" width="5.421875" style="18" customWidth="1"/>
    <col min="2" max="2" width="11.421875" style="18" customWidth="1"/>
    <col min="3" max="3" width="14.421875" style="18" customWidth="1"/>
    <col min="4" max="4" width="12.421875" style="18" customWidth="1"/>
    <col min="5" max="5" width="9.8515625" style="18" customWidth="1"/>
    <col min="6" max="6" width="21.421875" style="18" customWidth="1"/>
    <col min="7" max="14" width="5.140625" style="18" customWidth="1"/>
    <col min="15" max="15" width="10.28125" style="18" customWidth="1"/>
    <col min="16" max="16" width="5.00390625" style="18" customWidth="1"/>
    <col min="17" max="249" width="12.421875" style="18" customWidth="1"/>
    <col min="250" max="250" width="5.421875" style="18" customWidth="1"/>
    <col min="251" max="16384" width="9.28125" style="18" customWidth="1"/>
  </cols>
  <sheetData>
    <row r="1" spans="1:5" s="121" customFormat="1" ht="16.5" customHeight="1">
      <c r="A1" s="119" t="s">
        <v>337</v>
      </c>
      <c r="B1" s="120"/>
      <c r="C1" s="120"/>
      <c r="E1" s="122"/>
    </row>
    <row r="2" spans="1:5" s="121" customFormat="1" ht="16.5" customHeight="1">
      <c r="A2" s="301">
        <v>43525</v>
      </c>
      <c r="B2" s="301"/>
      <c r="C2" s="120"/>
      <c r="E2" s="123" t="s">
        <v>0</v>
      </c>
    </row>
    <row r="3" s="124" customFormat="1" ht="16.5" customHeight="1"/>
    <row r="4" spans="1:7" s="121" customFormat="1" ht="16.5" customHeight="1">
      <c r="A4" s="120"/>
      <c r="B4" s="125" t="s">
        <v>171</v>
      </c>
      <c r="E4" s="126"/>
      <c r="G4" s="127"/>
    </row>
    <row r="5" spans="2:7" s="128" customFormat="1" ht="16.5" customHeight="1" thickBot="1">
      <c r="B5" s="129"/>
      <c r="G5" s="130"/>
    </row>
    <row r="6" spans="1:16" ht="16.5" customHeight="1" thickBot="1">
      <c r="A6" s="131" t="s">
        <v>340</v>
      </c>
      <c r="B6" s="132" t="s">
        <v>1</v>
      </c>
      <c r="C6" s="133" t="s">
        <v>2</v>
      </c>
      <c r="D6" s="134" t="s">
        <v>130</v>
      </c>
      <c r="E6" s="135" t="s">
        <v>4</v>
      </c>
      <c r="F6" s="136" t="s">
        <v>6</v>
      </c>
      <c r="G6" s="137" t="s">
        <v>376</v>
      </c>
      <c r="H6" s="137" t="s">
        <v>377</v>
      </c>
      <c r="I6" s="137" t="s">
        <v>342</v>
      </c>
      <c r="J6" s="137" t="s">
        <v>343</v>
      </c>
      <c r="K6" s="137" t="s">
        <v>344</v>
      </c>
      <c r="L6" s="137" t="s">
        <v>345</v>
      </c>
      <c r="M6" s="137" t="s">
        <v>346</v>
      </c>
      <c r="N6" s="137" t="s">
        <v>347</v>
      </c>
      <c r="O6" s="134" t="s">
        <v>172</v>
      </c>
      <c r="P6" s="139" t="s">
        <v>173</v>
      </c>
    </row>
    <row r="7" spans="1:16" ht="16.5" customHeight="1">
      <c r="A7" s="140">
        <v>1</v>
      </c>
      <c r="B7" s="141" t="s">
        <v>212</v>
      </c>
      <c r="C7" s="142" t="s">
        <v>49</v>
      </c>
      <c r="D7" s="143">
        <v>38381</v>
      </c>
      <c r="E7" s="144" t="s">
        <v>9</v>
      </c>
      <c r="F7" s="145" t="s">
        <v>211</v>
      </c>
      <c r="G7" s="140"/>
      <c r="H7" s="140"/>
      <c r="I7" s="140" t="s">
        <v>350</v>
      </c>
      <c r="J7" s="140" t="s">
        <v>350</v>
      </c>
      <c r="K7" s="140" t="s">
        <v>350</v>
      </c>
      <c r="L7" s="140" t="s">
        <v>350</v>
      </c>
      <c r="M7" s="140" t="s">
        <v>350</v>
      </c>
      <c r="N7" s="140" t="s">
        <v>352</v>
      </c>
      <c r="O7" s="147">
        <v>1.5</v>
      </c>
      <c r="P7" s="140" t="s">
        <v>353</v>
      </c>
    </row>
    <row r="8" spans="1:16" ht="16.5" customHeight="1">
      <c r="A8" s="148">
        <v>2</v>
      </c>
      <c r="B8" s="149" t="s">
        <v>176</v>
      </c>
      <c r="C8" s="150" t="s">
        <v>177</v>
      </c>
      <c r="D8" s="151">
        <v>38407</v>
      </c>
      <c r="E8" s="152" t="s">
        <v>12</v>
      </c>
      <c r="F8" s="156" t="s">
        <v>84</v>
      </c>
      <c r="G8" s="148"/>
      <c r="H8" s="148"/>
      <c r="I8" s="148" t="s">
        <v>350</v>
      </c>
      <c r="J8" s="148" t="s">
        <v>350</v>
      </c>
      <c r="K8" s="148" t="s">
        <v>350</v>
      </c>
      <c r="L8" s="148" t="s">
        <v>351</v>
      </c>
      <c r="M8" s="148" t="s">
        <v>352</v>
      </c>
      <c r="N8" s="148"/>
      <c r="O8" s="155">
        <v>1.45</v>
      </c>
      <c r="P8" s="148" t="s">
        <v>355</v>
      </c>
    </row>
    <row r="9" spans="1:16" ht="16.5" customHeight="1">
      <c r="A9" s="148">
        <v>3</v>
      </c>
      <c r="B9" s="149" t="s">
        <v>174</v>
      </c>
      <c r="C9" s="150" t="s">
        <v>175</v>
      </c>
      <c r="D9" s="151">
        <v>38142</v>
      </c>
      <c r="E9" s="152" t="s">
        <v>12</v>
      </c>
      <c r="F9" s="156" t="s">
        <v>251</v>
      </c>
      <c r="G9" s="148"/>
      <c r="H9" s="148"/>
      <c r="I9" s="148"/>
      <c r="J9" s="148" t="s">
        <v>350</v>
      </c>
      <c r="K9" s="148" t="s">
        <v>354</v>
      </c>
      <c r="L9" s="148" t="s">
        <v>354</v>
      </c>
      <c r="M9" s="148" t="s">
        <v>352</v>
      </c>
      <c r="N9" s="148"/>
      <c r="O9" s="155">
        <v>1.45</v>
      </c>
      <c r="P9" s="148" t="s">
        <v>355</v>
      </c>
    </row>
    <row r="10" spans="1:16" ht="16.5" customHeight="1">
      <c r="A10" s="148">
        <v>4</v>
      </c>
      <c r="B10" s="149" t="s">
        <v>20</v>
      </c>
      <c r="C10" s="150" t="s">
        <v>334</v>
      </c>
      <c r="D10" s="151">
        <v>38240</v>
      </c>
      <c r="E10" s="152" t="s">
        <v>179</v>
      </c>
      <c r="F10" s="156" t="s">
        <v>180</v>
      </c>
      <c r="G10" s="148" t="s">
        <v>350</v>
      </c>
      <c r="H10" s="148" t="s">
        <v>350</v>
      </c>
      <c r="I10" s="148" t="s">
        <v>351</v>
      </c>
      <c r="J10" s="148" t="s">
        <v>352</v>
      </c>
      <c r="K10" s="148"/>
      <c r="L10" s="148"/>
      <c r="M10" s="148"/>
      <c r="N10" s="148"/>
      <c r="O10" s="155">
        <v>1.3</v>
      </c>
      <c r="P10" s="148" t="s">
        <v>358</v>
      </c>
    </row>
    <row r="11" spans="1:16" ht="16.5" customHeight="1">
      <c r="A11" s="148">
        <v>5</v>
      </c>
      <c r="B11" s="149" t="s">
        <v>39</v>
      </c>
      <c r="C11" s="150" t="s">
        <v>317</v>
      </c>
      <c r="D11" s="151">
        <v>38118</v>
      </c>
      <c r="E11" s="152" t="s">
        <v>315</v>
      </c>
      <c r="F11" s="156" t="s">
        <v>316</v>
      </c>
      <c r="G11" s="148" t="s">
        <v>354</v>
      </c>
      <c r="H11" s="148" t="s">
        <v>350</v>
      </c>
      <c r="I11" s="148" t="s">
        <v>351</v>
      </c>
      <c r="J11" s="148" t="s">
        <v>352</v>
      </c>
      <c r="K11" s="148"/>
      <c r="L11" s="148"/>
      <c r="M11" s="148"/>
      <c r="N11" s="148"/>
      <c r="O11" s="155">
        <v>1.3</v>
      </c>
      <c r="P11" s="148" t="s">
        <v>358</v>
      </c>
    </row>
    <row r="12" spans="1:16" ht="16.5" customHeight="1">
      <c r="A12" s="148">
        <v>6</v>
      </c>
      <c r="B12" s="149" t="s">
        <v>79</v>
      </c>
      <c r="C12" s="150" t="s">
        <v>311</v>
      </c>
      <c r="D12" s="151">
        <v>38588</v>
      </c>
      <c r="E12" s="182" t="s">
        <v>40</v>
      </c>
      <c r="F12" s="156" t="s">
        <v>310</v>
      </c>
      <c r="G12" s="148" t="s">
        <v>350</v>
      </c>
      <c r="H12" s="148" t="s">
        <v>352</v>
      </c>
      <c r="I12" s="148"/>
      <c r="J12" s="148"/>
      <c r="K12" s="148"/>
      <c r="L12" s="148"/>
      <c r="M12" s="148"/>
      <c r="N12" s="148"/>
      <c r="O12" s="183" t="s">
        <v>376</v>
      </c>
      <c r="P12" s="154" t="s">
        <v>359</v>
      </c>
    </row>
    <row r="13" spans="1:16" s="184" customFormat="1" ht="16.5" customHeight="1">
      <c r="A13" s="148"/>
      <c r="B13" s="149" t="s">
        <v>185</v>
      </c>
      <c r="C13" s="150" t="s">
        <v>186</v>
      </c>
      <c r="D13" s="151">
        <v>38159</v>
      </c>
      <c r="E13" s="152" t="s">
        <v>37</v>
      </c>
      <c r="F13" s="156" t="s">
        <v>187</v>
      </c>
      <c r="G13" s="148"/>
      <c r="H13" s="148"/>
      <c r="I13" s="148"/>
      <c r="J13" s="148" t="s">
        <v>352</v>
      </c>
      <c r="K13" s="148"/>
      <c r="L13" s="148"/>
      <c r="M13" s="148"/>
      <c r="N13" s="148"/>
      <c r="O13" s="155"/>
      <c r="P13" s="148"/>
    </row>
    <row r="14" spans="1:16" ht="16.5" customHeight="1">
      <c r="A14" s="157" t="s">
        <v>378</v>
      </c>
      <c r="B14" s="149" t="s">
        <v>282</v>
      </c>
      <c r="C14" s="150" t="s">
        <v>283</v>
      </c>
      <c r="D14" s="151">
        <v>38401</v>
      </c>
      <c r="E14" s="152" t="s">
        <v>22</v>
      </c>
      <c r="F14" s="156" t="s">
        <v>279</v>
      </c>
      <c r="G14" s="148"/>
      <c r="H14" s="148"/>
      <c r="I14" s="148"/>
      <c r="J14" s="148"/>
      <c r="K14" s="148"/>
      <c r="L14" s="148" t="s">
        <v>350</v>
      </c>
      <c r="M14" s="148" t="s">
        <v>350</v>
      </c>
      <c r="N14" s="148" t="s">
        <v>352</v>
      </c>
      <c r="O14" s="155">
        <v>1.5</v>
      </c>
      <c r="P14" s="148" t="s">
        <v>353</v>
      </c>
    </row>
    <row r="15" spans="1:16" ht="16.5" customHeight="1">
      <c r="A15" s="157" t="s">
        <v>380</v>
      </c>
      <c r="B15" s="149" t="s">
        <v>253</v>
      </c>
      <c r="C15" s="150" t="s">
        <v>381</v>
      </c>
      <c r="D15" s="151">
        <v>38398</v>
      </c>
      <c r="E15" s="152" t="s">
        <v>12</v>
      </c>
      <c r="F15" s="156" t="s">
        <v>13</v>
      </c>
      <c r="G15" s="148" t="s">
        <v>350</v>
      </c>
      <c r="H15" s="148" t="s">
        <v>350</v>
      </c>
      <c r="I15" s="148" t="s">
        <v>350</v>
      </c>
      <c r="J15" s="148" t="s">
        <v>350</v>
      </c>
      <c r="K15" s="148" t="s">
        <v>352</v>
      </c>
      <c r="L15" s="148"/>
      <c r="M15" s="148"/>
      <c r="N15" s="148"/>
      <c r="O15" s="155">
        <v>1.35</v>
      </c>
      <c r="P15" s="148" t="s">
        <v>358</v>
      </c>
    </row>
    <row r="16" spans="1:16" ht="16.5" customHeight="1">
      <c r="A16" s="157" t="s">
        <v>378</v>
      </c>
      <c r="B16" s="149" t="s">
        <v>252</v>
      </c>
      <c r="C16" s="150" t="s">
        <v>76</v>
      </c>
      <c r="D16" s="151">
        <v>38168</v>
      </c>
      <c r="E16" s="152" t="s">
        <v>12</v>
      </c>
      <c r="F16" s="156" t="s">
        <v>13</v>
      </c>
      <c r="G16" s="148" t="s">
        <v>350</v>
      </c>
      <c r="H16" s="148" t="s">
        <v>350</v>
      </c>
      <c r="I16" s="148" t="s">
        <v>350</v>
      </c>
      <c r="J16" s="148" t="s">
        <v>379</v>
      </c>
      <c r="K16" s="148"/>
      <c r="L16" s="148"/>
      <c r="M16" s="148"/>
      <c r="N16" s="148"/>
      <c r="O16" s="155">
        <v>1.3</v>
      </c>
      <c r="P16" s="148" t="s">
        <v>358</v>
      </c>
    </row>
    <row r="17" ht="16.5" customHeight="1">
      <c r="O17" s="26"/>
    </row>
    <row r="18" ht="16.5" customHeight="1">
      <c r="O18" s="26"/>
    </row>
    <row r="19" ht="16.5" customHeight="1">
      <c r="O19" s="26"/>
    </row>
    <row r="20" ht="16.5" customHeight="1">
      <c r="O20" s="26"/>
    </row>
    <row r="21" ht="16.5" customHeight="1">
      <c r="O21" s="26"/>
    </row>
  </sheetData>
  <sheetProtection/>
  <mergeCells count="1">
    <mergeCell ref="A2:B2"/>
  </mergeCells>
  <printOptions horizontalCentered="1"/>
  <pageMargins left="0.15748031496062992" right="0.15748031496062992" top="0.7874015748031497" bottom="0.3937007874015748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W15"/>
  <sheetViews>
    <sheetView tabSelected="1" zoomScale="110" zoomScaleNormal="110" zoomScalePageLayoutView="0" workbookViewId="0" topLeftCell="A1">
      <selection activeCell="Z17" sqref="Z17"/>
    </sheetView>
  </sheetViews>
  <sheetFormatPr defaultColWidth="12.421875" defaultRowHeight="16.5" customHeight="1"/>
  <cols>
    <col min="1" max="1" width="5.421875" style="18" customWidth="1"/>
    <col min="2" max="2" width="9.421875" style="18" customWidth="1"/>
    <col min="3" max="3" width="11.28125" style="18" customWidth="1"/>
    <col min="4" max="4" width="11.7109375" style="18" customWidth="1"/>
    <col min="5" max="5" width="8.7109375" style="18" customWidth="1"/>
    <col min="6" max="6" width="10.28125" style="18" customWidth="1"/>
    <col min="7" max="21" width="4.8515625" style="18" customWidth="1"/>
    <col min="22" max="22" width="10.00390625" style="18" customWidth="1"/>
    <col min="23" max="23" width="4.8515625" style="18" customWidth="1"/>
    <col min="24" max="16384" width="12.421875" style="18" customWidth="1"/>
  </cols>
  <sheetData>
    <row r="1" spans="1:5" s="121" customFormat="1" ht="16.5" customHeight="1">
      <c r="A1" s="119" t="s">
        <v>303</v>
      </c>
      <c r="B1" s="120"/>
      <c r="C1" s="120"/>
      <c r="E1" s="122"/>
    </row>
    <row r="2" spans="1:5" s="121" customFormat="1" ht="16.5" customHeight="1">
      <c r="A2" s="301">
        <v>43525</v>
      </c>
      <c r="B2" s="301"/>
      <c r="C2" s="120"/>
      <c r="E2" s="123" t="s">
        <v>0</v>
      </c>
    </row>
    <row r="3" s="124" customFormat="1" ht="16.5" customHeight="1"/>
    <row r="4" spans="1:7" s="121" customFormat="1" ht="16.5" customHeight="1">
      <c r="A4" s="120"/>
      <c r="B4" s="125" t="s">
        <v>178</v>
      </c>
      <c r="E4" s="126"/>
      <c r="G4" s="127"/>
    </row>
    <row r="5" spans="2:7" s="128" customFormat="1" ht="16.5" customHeight="1" thickBot="1">
      <c r="B5" s="129"/>
      <c r="G5" s="130"/>
    </row>
    <row r="6" spans="1:23" ht="16.5" customHeight="1" thickBot="1">
      <c r="A6" s="131" t="s">
        <v>340</v>
      </c>
      <c r="B6" s="132" t="s">
        <v>1</v>
      </c>
      <c r="C6" s="133" t="s">
        <v>2</v>
      </c>
      <c r="D6" s="134" t="s">
        <v>130</v>
      </c>
      <c r="E6" s="135" t="s">
        <v>4</v>
      </c>
      <c r="F6" s="136" t="s">
        <v>6</v>
      </c>
      <c r="G6" s="137" t="s">
        <v>342</v>
      </c>
      <c r="H6" s="137" t="s">
        <v>343</v>
      </c>
      <c r="I6" s="137" t="s">
        <v>344</v>
      </c>
      <c r="J6" s="137" t="s">
        <v>345</v>
      </c>
      <c r="K6" s="137" t="s">
        <v>346</v>
      </c>
      <c r="L6" s="137" t="s">
        <v>347</v>
      </c>
      <c r="M6" s="137" t="s">
        <v>348</v>
      </c>
      <c r="N6" s="137" t="s">
        <v>349</v>
      </c>
      <c r="O6" s="138">
        <v>1.7</v>
      </c>
      <c r="P6" s="138">
        <v>1.75</v>
      </c>
      <c r="Q6" s="138">
        <v>1.8</v>
      </c>
      <c r="R6" s="138">
        <v>1.8</v>
      </c>
      <c r="S6" s="138">
        <v>1.78</v>
      </c>
      <c r="T6" s="138">
        <v>1.76</v>
      </c>
      <c r="U6" s="138">
        <v>1.74</v>
      </c>
      <c r="V6" s="134" t="s">
        <v>172</v>
      </c>
      <c r="W6" s="139" t="s">
        <v>173</v>
      </c>
    </row>
    <row r="7" spans="1:23" ht="16.5" customHeight="1">
      <c r="A7" s="140">
        <v>1</v>
      </c>
      <c r="B7" s="141" t="s">
        <v>57</v>
      </c>
      <c r="C7" s="142" t="s">
        <v>181</v>
      </c>
      <c r="D7" s="143">
        <v>37995</v>
      </c>
      <c r="E7" s="144" t="s">
        <v>12</v>
      </c>
      <c r="F7" s="145" t="s">
        <v>23</v>
      </c>
      <c r="G7" s="140"/>
      <c r="H7" s="140"/>
      <c r="I7" s="140"/>
      <c r="J7" s="140"/>
      <c r="K7" s="140"/>
      <c r="L7" s="140"/>
      <c r="M7" s="140" t="s">
        <v>350</v>
      </c>
      <c r="N7" s="140" t="s">
        <v>350</v>
      </c>
      <c r="O7" s="146" t="s">
        <v>350</v>
      </c>
      <c r="P7" s="146" t="s">
        <v>351</v>
      </c>
      <c r="Q7" s="146" t="s">
        <v>352</v>
      </c>
      <c r="R7" s="146" t="s">
        <v>338</v>
      </c>
      <c r="S7" s="146" t="s">
        <v>338</v>
      </c>
      <c r="T7" s="146" t="s">
        <v>338</v>
      </c>
      <c r="U7" s="146" t="s">
        <v>350</v>
      </c>
      <c r="V7" s="147">
        <v>1.75</v>
      </c>
      <c r="W7" s="140" t="s">
        <v>353</v>
      </c>
    </row>
    <row r="8" spans="1:23" ht="16.5" customHeight="1">
      <c r="A8" s="148">
        <v>2</v>
      </c>
      <c r="B8" s="149" t="s">
        <v>101</v>
      </c>
      <c r="C8" s="150" t="s">
        <v>326</v>
      </c>
      <c r="D8" s="151">
        <v>38114</v>
      </c>
      <c r="E8" s="152" t="s">
        <v>319</v>
      </c>
      <c r="F8" s="153" t="s">
        <v>320</v>
      </c>
      <c r="G8" s="148"/>
      <c r="H8" s="148"/>
      <c r="I8" s="148"/>
      <c r="J8" s="148"/>
      <c r="K8" s="148"/>
      <c r="L8" s="148"/>
      <c r="M8" s="148" t="s">
        <v>350</v>
      </c>
      <c r="N8" s="148" t="s">
        <v>350</v>
      </c>
      <c r="O8" s="154" t="s">
        <v>350</v>
      </c>
      <c r="P8" s="154" t="s">
        <v>351</v>
      </c>
      <c r="Q8" s="154" t="s">
        <v>352</v>
      </c>
      <c r="R8" s="154" t="s">
        <v>338</v>
      </c>
      <c r="S8" s="154" t="s">
        <v>338</v>
      </c>
      <c r="T8" s="154" t="s">
        <v>338</v>
      </c>
      <c r="U8" s="154" t="s">
        <v>338</v>
      </c>
      <c r="V8" s="155">
        <v>1.75</v>
      </c>
      <c r="W8" s="148" t="s">
        <v>353</v>
      </c>
    </row>
    <row r="9" spans="1:23" ht="16.5" customHeight="1">
      <c r="A9" s="148">
        <v>3</v>
      </c>
      <c r="B9" s="149" t="s">
        <v>327</v>
      </c>
      <c r="C9" s="150" t="s">
        <v>328</v>
      </c>
      <c r="D9" s="151">
        <v>38056</v>
      </c>
      <c r="E9" s="152" t="s">
        <v>319</v>
      </c>
      <c r="F9" s="153" t="s">
        <v>320</v>
      </c>
      <c r="G9" s="148"/>
      <c r="H9" s="148"/>
      <c r="I9" s="148" t="s">
        <v>350</v>
      </c>
      <c r="J9" s="148" t="s">
        <v>350</v>
      </c>
      <c r="K9" s="148" t="s">
        <v>350</v>
      </c>
      <c r="L9" s="148" t="s">
        <v>351</v>
      </c>
      <c r="M9" s="148" t="s">
        <v>354</v>
      </c>
      <c r="N9" s="148" t="s">
        <v>352</v>
      </c>
      <c r="O9" s="154"/>
      <c r="P9" s="154"/>
      <c r="Q9" s="154"/>
      <c r="R9" s="154"/>
      <c r="S9" s="154"/>
      <c r="T9" s="154"/>
      <c r="U9" s="154"/>
      <c r="V9" s="155">
        <v>1.6</v>
      </c>
      <c r="W9" s="148" t="s">
        <v>355</v>
      </c>
    </row>
    <row r="10" spans="1:23" ht="16.5" customHeight="1">
      <c r="A10" s="148">
        <v>4</v>
      </c>
      <c r="B10" s="149" t="s">
        <v>356</v>
      </c>
      <c r="C10" s="150" t="s">
        <v>357</v>
      </c>
      <c r="D10" s="151">
        <v>38086</v>
      </c>
      <c r="E10" s="152" t="s">
        <v>12</v>
      </c>
      <c r="F10" s="153" t="s">
        <v>335</v>
      </c>
      <c r="G10" s="148"/>
      <c r="H10" s="148"/>
      <c r="I10" s="148"/>
      <c r="J10" s="148" t="s">
        <v>350</v>
      </c>
      <c r="K10" s="148" t="s">
        <v>350</v>
      </c>
      <c r="L10" s="148" t="s">
        <v>350</v>
      </c>
      <c r="M10" s="148" t="s">
        <v>352</v>
      </c>
      <c r="N10" s="148"/>
      <c r="O10" s="154"/>
      <c r="P10" s="154"/>
      <c r="Q10" s="154"/>
      <c r="R10" s="154"/>
      <c r="S10" s="154"/>
      <c r="T10" s="154"/>
      <c r="U10" s="154"/>
      <c r="V10" s="155">
        <v>1.55</v>
      </c>
      <c r="W10" s="148" t="s">
        <v>358</v>
      </c>
    </row>
    <row r="11" spans="1:23" ht="16.5" customHeight="1">
      <c r="A11" s="148">
        <v>5</v>
      </c>
      <c r="B11" s="149" t="s">
        <v>323</v>
      </c>
      <c r="C11" s="150" t="s">
        <v>324</v>
      </c>
      <c r="D11" s="151">
        <v>38404</v>
      </c>
      <c r="E11" s="152" t="s">
        <v>319</v>
      </c>
      <c r="F11" s="153" t="s">
        <v>320</v>
      </c>
      <c r="G11" s="148"/>
      <c r="H11" s="148"/>
      <c r="I11" s="148" t="s">
        <v>350</v>
      </c>
      <c r="J11" s="148" t="s">
        <v>350</v>
      </c>
      <c r="K11" s="148" t="s">
        <v>350</v>
      </c>
      <c r="L11" s="148" t="s">
        <v>352</v>
      </c>
      <c r="M11" s="148"/>
      <c r="N11" s="148"/>
      <c r="O11" s="154"/>
      <c r="P11" s="154"/>
      <c r="Q11" s="154"/>
      <c r="R11" s="154"/>
      <c r="S11" s="154"/>
      <c r="T11" s="154"/>
      <c r="U11" s="154"/>
      <c r="V11" s="155">
        <v>1.5</v>
      </c>
      <c r="W11" s="148" t="s">
        <v>358</v>
      </c>
    </row>
    <row r="12" spans="1:23" ht="16.5" customHeight="1">
      <c r="A12" s="148">
        <v>6</v>
      </c>
      <c r="B12" s="149" t="s">
        <v>237</v>
      </c>
      <c r="C12" s="150" t="s">
        <v>238</v>
      </c>
      <c r="D12" s="151">
        <v>38433</v>
      </c>
      <c r="E12" s="152" t="s">
        <v>179</v>
      </c>
      <c r="F12" s="156" t="s">
        <v>180</v>
      </c>
      <c r="G12" s="148" t="s">
        <v>350</v>
      </c>
      <c r="H12" s="148" t="s">
        <v>352</v>
      </c>
      <c r="I12" s="148"/>
      <c r="J12" s="148"/>
      <c r="K12" s="148"/>
      <c r="L12" s="148"/>
      <c r="M12" s="148"/>
      <c r="N12" s="148"/>
      <c r="O12" s="154"/>
      <c r="P12" s="154"/>
      <c r="Q12" s="154"/>
      <c r="R12" s="154"/>
      <c r="S12" s="154"/>
      <c r="T12" s="154"/>
      <c r="U12" s="154"/>
      <c r="V12" s="155">
        <v>1.3</v>
      </c>
      <c r="W12" s="148" t="s">
        <v>359</v>
      </c>
    </row>
    <row r="13" spans="1:23" ht="16.5" customHeight="1">
      <c r="A13" s="148"/>
      <c r="B13" s="149" t="s">
        <v>308</v>
      </c>
      <c r="C13" s="150" t="s">
        <v>309</v>
      </c>
      <c r="D13" s="151">
        <v>38681</v>
      </c>
      <c r="E13" s="152" t="s">
        <v>306</v>
      </c>
      <c r="F13" s="156" t="s">
        <v>307</v>
      </c>
      <c r="G13" s="148" t="s">
        <v>352</v>
      </c>
      <c r="H13" s="148"/>
      <c r="I13" s="148"/>
      <c r="J13" s="148"/>
      <c r="K13" s="148"/>
      <c r="L13" s="148"/>
      <c r="M13" s="148"/>
      <c r="N13" s="148"/>
      <c r="O13" s="154"/>
      <c r="P13" s="154"/>
      <c r="Q13" s="154"/>
      <c r="R13" s="154"/>
      <c r="S13" s="154"/>
      <c r="T13" s="154"/>
      <c r="U13" s="154"/>
      <c r="V13" s="158">
        <v>0</v>
      </c>
      <c r="W13" s="148"/>
    </row>
    <row r="14" spans="1:23" ht="16.5" customHeight="1">
      <c r="A14" s="157" t="s">
        <v>41</v>
      </c>
      <c r="B14" s="149" t="s">
        <v>308</v>
      </c>
      <c r="C14" s="150" t="s">
        <v>314</v>
      </c>
      <c r="D14" s="151">
        <v>38411</v>
      </c>
      <c r="E14" s="151" t="s">
        <v>19</v>
      </c>
      <c r="F14" s="156" t="s">
        <v>233</v>
      </c>
      <c r="G14" s="148" t="s">
        <v>350</v>
      </c>
      <c r="H14" s="148" t="s">
        <v>350</v>
      </c>
      <c r="I14" s="148" t="s">
        <v>354</v>
      </c>
      <c r="J14" s="148" t="s">
        <v>351</v>
      </c>
      <c r="K14" s="148" t="s">
        <v>352</v>
      </c>
      <c r="L14" s="148"/>
      <c r="M14" s="148"/>
      <c r="N14" s="148"/>
      <c r="O14" s="154"/>
      <c r="P14" s="154"/>
      <c r="Q14" s="154"/>
      <c r="R14" s="154"/>
      <c r="S14" s="154"/>
      <c r="T14" s="154"/>
      <c r="U14" s="154"/>
      <c r="V14" s="155">
        <v>1.45</v>
      </c>
      <c r="W14" s="148" t="s">
        <v>360</v>
      </c>
    </row>
    <row r="15" ht="16.5" customHeight="1">
      <c r="O15" s="26"/>
    </row>
  </sheetData>
  <sheetProtection/>
  <mergeCells count="1">
    <mergeCell ref="A2:B2"/>
  </mergeCells>
  <printOptions horizontalCentered="1"/>
  <pageMargins left="0.15748031496062992" right="0.15748031496062992" top="0.7874015748031497" bottom="0.3937007874015748" header="0.3937007874015748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O38"/>
  <sheetViews>
    <sheetView zoomScale="110" zoomScaleNormal="110" zoomScalePageLayoutView="0" workbookViewId="0" topLeftCell="A1">
      <selection activeCell="E33" sqref="E33"/>
    </sheetView>
  </sheetViews>
  <sheetFormatPr defaultColWidth="0" defaultRowHeight="12.75"/>
  <cols>
    <col min="1" max="1" width="5.28125" style="18" customWidth="1"/>
    <col min="2" max="2" width="11.140625" style="26" customWidth="1"/>
    <col min="3" max="3" width="16.28125" style="26" customWidth="1"/>
    <col min="4" max="4" width="10.7109375" style="19" customWidth="1"/>
    <col min="5" max="5" width="10.28125" style="20" customWidth="1"/>
    <col min="6" max="6" width="21.57421875" style="27" customWidth="1"/>
    <col min="7" max="9" width="4.7109375" style="43" customWidth="1"/>
    <col min="10" max="10" width="4.7109375" style="43" hidden="1" customWidth="1"/>
    <col min="11" max="13" width="4.7109375" style="43" customWidth="1"/>
    <col min="14" max="14" width="9.00390625" style="44" bestFit="1" customWidth="1"/>
    <col min="15" max="15" width="6.421875" style="45" bestFit="1" customWidth="1"/>
    <col min="16" max="252" width="9.140625" style="18" customWidth="1"/>
    <col min="253" max="253" width="5.28125" style="18" customWidth="1"/>
    <col min="254" max="16384" width="0" style="18" hidden="1" customWidth="1"/>
  </cols>
  <sheetData>
    <row r="1" spans="1:14" s="3" customFormat="1" ht="18">
      <c r="A1" s="1" t="s">
        <v>337</v>
      </c>
      <c r="B1" s="2"/>
      <c r="C1" s="2"/>
      <c r="E1" s="4"/>
      <c r="N1" s="22"/>
    </row>
    <row r="2" spans="1:14" s="3" customFormat="1" ht="15">
      <c r="A2" s="293">
        <v>43525</v>
      </c>
      <c r="B2" s="293"/>
      <c r="C2" s="2"/>
      <c r="E2" s="5" t="s">
        <v>0</v>
      </c>
      <c r="N2" s="22"/>
    </row>
    <row r="3" s="11" customFormat="1" ht="3.75">
      <c r="N3" s="23"/>
    </row>
    <row r="4" spans="1:14" s="3" customFormat="1" ht="18">
      <c r="A4" s="2"/>
      <c r="B4" s="24" t="s">
        <v>128</v>
      </c>
      <c r="D4" s="6"/>
      <c r="G4" s="7"/>
      <c r="N4" s="22"/>
    </row>
    <row r="5" spans="7:14" s="8" customFormat="1" ht="4.5" thickBot="1">
      <c r="G5" s="9"/>
      <c r="N5" s="25"/>
    </row>
    <row r="6" spans="2:15" s="21" customFormat="1" ht="14.25" thickBot="1">
      <c r="B6" s="26"/>
      <c r="C6" s="26"/>
      <c r="D6" s="19"/>
      <c r="F6" s="27"/>
      <c r="G6" s="294" t="s">
        <v>129</v>
      </c>
      <c r="H6" s="295"/>
      <c r="I6" s="295"/>
      <c r="J6" s="295"/>
      <c r="K6" s="295"/>
      <c r="L6" s="295"/>
      <c r="M6" s="296"/>
      <c r="N6" s="28"/>
      <c r="O6" s="29"/>
    </row>
    <row r="7" spans="1:15" s="39" customFormat="1" ht="21" customHeight="1" thickBot="1">
      <c r="A7" s="104" t="s">
        <v>340</v>
      </c>
      <c r="B7" s="108" t="s">
        <v>1</v>
      </c>
      <c r="C7" s="30" t="s">
        <v>2</v>
      </c>
      <c r="D7" s="31" t="s">
        <v>130</v>
      </c>
      <c r="E7" s="32" t="s">
        <v>4</v>
      </c>
      <c r="F7" s="33" t="s">
        <v>6</v>
      </c>
      <c r="G7" s="34">
        <v>1</v>
      </c>
      <c r="H7" s="35">
        <v>2</v>
      </c>
      <c r="I7" s="35">
        <v>3</v>
      </c>
      <c r="J7" s="35" t="s">
        <v>131</v>
      </c>
      <c r="K7" s="35">
        <v>4</v>
      </c>
      <c r="L7" s="35">
        <v>5</v>
      </c>
      <c r="M7" s="36">
        <v>6</v>
      </c>
      <c r="N7" s="37" t="s">
        <v>132</v>
      </c>
      <c r="O7" s="38" t="s">
        <v>5</v>
      </c>
    </row>
    <row r="8" spans="1:15" ht="13.5">
      <c r="A8" s="15">
        <v>1</v>
      </c>
      <c r="B8" s="105" t="s">
        <v>133</v>
      </c>
      <c r="C8" s="106" t="s">
        <v>134</v>
      </c>
      <c r="D8" s="16">
        <v>38049</v>
      </c>
      <c r="E8" s="17" t="s">
        <v>115</v>
      </c>
      <c r="F8" s="40" t="s">
        <v>116</v>
      </c>
      <c r="G8" s="41">
        <v>4.69</v>
      </c>
      <c r="H8" s="41" t="s">
        <v>338</v>
      </c>
      <c r="I8" s="41">
        <v>4.64</v>
      </c>
      <c r="J8" s="41"/>
      <c r="K8" s="41">
        <v>4.74</v>
      </c>
      <c r="L8" s="41">
        <v>4.86</v>
      </c>
      <c r="M8" s="41">
        <v>4.85</v>
      </c>
      <c r="N8" s="116">
        <f aca="true" t="shared" si="0" ref="N8:N15">MAX(G8:I8,K8:M8)</f>
        <v>4.86</v>
      </c>
      <c r="O8" s="118" t="str">
        <f>IF(ISBLANK(N8),"",IF(N8&gt;=6,"KSM",IF(N8&gt;=5.6,"I A",IF(N8&gt;=5.15,"II A",IF(N8&gt;=4.6,"III A",IF(N8&gt;=4.2,"I JA",IF(N8&gt;=3.85,"II JA",IF(N8&gt;=3.6,"III JA"))))))))</f>
        <v>III A</v>
      </c>
    </row>
    <row r="9" spans="1:15" ht="13.5">
      <c r="A9" s="15">
        <v>2</v>
      </c>
      <c r="B9" s="105" t="s">
        <v>95</v>
      </c>
      <c r="C9" s="106" t="s">
        <v>286</v>
      </c>
      <c r="D9" s="16" t="s">
        <v>287</v>
      </c>
      <c r="E9" s="17" t="s">
        <v>24</v>
      </c>
      <c r="F9" s="40" t="s">
        <v>285</v>
      </c>
      <c r="G9" s="41">
        <v>4.36</v>
      </c>
      <c r="H9" s="41">
        <v>4.41</v>
      </c>
      <c r="I9" s="41">
        <v>4.66</v>
      </c>
      <c r="J9" s="41"/>
      <c r="K9" s="41" t="s">
        <v>338</v>
      </c>
      <c r="L9" s="41">
        <v>3.7</v>
      </c>
      <c r="M9" s="41">
        <v>4.19</v>
      </c>
      <c r="N9" s="116">
        <f t="shared" si="0"/>
        <v>4.66</v>
      </c>
      <c r="O9" s="118" t="str">
        <f aca="true" t="shared" si="1" ref="O9:O14">IF(ISBLANK(N9),"",IF(N9&gt;=6,"KSM",IF(N9&gt;=5.6,"I A",IF(N9&gt;=5.15,"II A",IF(N9&gt;=4.6,"III A",IF(N9&gt;=4.2,"I JA",IF(N9&gt;=3.85,"II JA",IF(N9&gt;=3.6,"III JA"))))))))</f>
        <v>III A</v>
      </c>
    </row>
    <row r="10" spans="1:15" ht="13.5">
      <c r="A10" s="15">
        <v>3</v>
      </c>
      <c r="B10" s="105" t="s">
        <v>141</v>
      </c>
      <c r="C10" s="106" t="s">
        <v>142</v>
      </c>
      <c r="D10" s="16">
        <v>38212</v>
      </c>
      <c r="E10" s="17" t="s">
        <v>12</v>
      </c>
      <c r="F10" s="40" t="s">
        <v>84</v>
      </c>
      <c r="G10" s="41" t="s">
        <v>338</v>
      </c>
      <c r="H10" s="41">
        <v>4.34</v>
      </c>
      <c r="I10" s="41">
        <v>4.4</v>
      </c>
      <c r="J10" s="101"/>
      <c r="K10" s="41">
        <v>4.29</v>
      </c>
      <c r="L10" s="41">
        <v>4.17</v>
      </c>
      <c r="M10" s="41">
        <v>4.25</v>
      </c>
      <c r="N10" s="116">
        <f t="shared" si="0"/>
        <v>4.4</v>
      </c>
      <c r="O10" s="118" t="str">
        <f t="shared" si="1"/>
        <v>I JA</v>
      </c>
    </row>
    <row r="11" spans="1:15" ht="13.5">
      <c r="A11" s="15">
        <v>4</v>
      </c>
      <c r="B11" s="105" t="s">
        <v>253</v>
      </c>
      <c r="C11" s="106" t="s">
        <v>254</v>
      </c>
      <c r="D11" s="16">
        <v>38398</v>
      </c>
      <c r="E11" s="17" t="s">
        <v>12</v>
      </c>
      <c r="F11" s="40" t="s">
        <v>13</v>
      </c>
      <c r="G11" s="41">
        <v>4.02</v>
      </c>
      <c r="H11" s="41">
        <v>4.15</v>
      </c>
      <c r="I11" s="41">
        <v>4.23</v>
      </c>
      <c r="J11" s="41"/>
      <c r="K11" s="41">
        <v>4.06</v>
      </c>
      <c r="L11" s="41">
        <v>4</v>
      </c>
      <c r="M11" s="41">
        <v>4.21</v>
      </c>
      <c r="N11" s="116">
        <f t="shared" si="0"/>
        <v>4.23</v>
      </c>
      <c r="O11" s="118" t="str">
        <f t="shared" si="1"/>
        <v>I JA</v>
      </c>
    </row>
    <row r="12" spans="1:15" ht="13.5">
      <c r="A12" s="15">
        <v>5</v>
      </c>
      <c r="B12" s="105" t="s">
        <v>161</v>
      </c>
      <c r="C12" s="106" t="s">
        <v>202</v>
      </c>
      <c r="D12" s="16" t="s">
        <v>203</v>
      </c>
      <c r="E12" s="17" t="s">
        <v>37</v>
      </c>
      <c r="F12" s="40" t="s">
        <v>193</v>
      </c>
      <c r="G12" s="41">
        <v>3.86</v>
      </c>
      <c r="H12" s="41">
        <v>3.49</v>
      </c>
      <c r="I12" s="41">
        <v>4.18</v>
      </c>
      <c r="J12" s="41"/>
      <c r="K12" s="41">
        <v>4.2</v>
      </c>
      <c r="L12" s="41">
        <v>4.09</v>
      </c>
      <c r="M12" s="41">
        <v>4.01</v>
      </c>
      <c r="N12" s="116">
        <f t="shared" si="0"/>
        <v>4.2</v>
      </c>
      <c r="O12" s="118" t="str">
        <f t="shared" si="1"/>
        <v>I JA</v>
      </c>
    </row>
    <row r="13" spans="1:15" ht="13.5">
      <c r="A13" s="15">
        <v>6</v>
      </c>
      <c r="B13" s="105" t="s">
        <v>144</v>
      </c>
      <c r="C13" s="106" t="s">
        <v>137</v>
      </c>
      <c r="D13" s="16">
        <v>38158</v>
      </c>
      <c r="E13" s="17" t="s">
        <v>12</v>
      </c>
      <c r="F13" s="40" t="s">
        <v>84</v>
      </c>
      <c r="G13" s="41">
        <v>4.01</v>
      </c>
      <c r="H13" s="41">
        <v>4.09</v>
      </c>
      <c r="I13" s="41">
        <v>4.01</v>
      </c>
      <c r="J13" s="41"/>
      <c r="K13" s="41" t="s">
        <v>338</v>
      </c>
      <c r="L13" s="41">
        <v>4.01</v>
      </c>
      <c r="M13" s="41">
        <v>4.12</v>
      </c>
      <c r="N13" s="116">
        <f t="shared" si="0"/>
        <v>4.12</v>
      </c>
      <c r="O13" s="118" t="str">
        <f t="shared" si="1"/>
        <v>II JA</v>
      </c>
    </row>
    <row r="14" spans="1:15" ht="13.5">
      <c r="A14" s="15">
        <v>7</v>
      </c>
      <c r="B14" s="105" t="s">
        <v>7</v>
      </c>
      <c r="C14" s="106" t="s">
        <v>8</v>
      </c>
      <c r="D14" s="16">
        <v>38343</v>
      </c>
      <c r="E14" s="17" t="s">
        <v>9</v>
      </c>
      <c r="F14" s="40" t="s">
        <v>332</v>
      </c>
      <c r="G14" s="41">
        <v>3.81</v>
      </c>
      <c r="H14" s="41">
        <v>2.59</v>
      </c>
      <c r="I14" s="41">
        <v>3.03</v>
      </c>
      <c r="J14" s="41"/>
      <c r="K14" s="41">
        <v>3.65</v>
      </c>
      <c r="L14" s="41">
        <v>3.82</v>
      </c>
      <c r="M14" s="41">
        <v>4.06</v>
      </c>
      <c r="N14" s="116">
        <f t="shared" si="0"/>
        <v>4.06</v>
      </c>
      <c r="O14" s="118" t="str">
        <f t="shared" si="1"/>
        <v>II JA</v>
      </c>
    </row>
    <row r="15" spans="1:15" ht="13.5">
      <c r="A15" s="15">
        <v>8</v>
      </c>
      <c r="B15" s="105" t="s">
        <v>184</v>
      </c>
      <c r="C15" s="106" t="s">
        <v>336</v>
      </c>
      <c r="D15" s="16">
        <v>38660</v>
      </c>
      <c r="E15" s="17" t="s">
        <v>12</v>
      </c>
      <c r="F15" s="40" t="s">
        <v>84</v>
      </c>
      <c r="G15" s="41" t="s">
        <v>338</v>
      </c>
      <c r="H15" s="41" t="s">
        <v>338</v>
      </c>
      <c r="I15" s="41" t="s">
        <v>338</v>
      </c>
      <c r="J15" s="41"/>
      <c r="K15" s="41" t="s">
        <v>338</v>
      </c>
      <c r="L15" s="41">
        <v>3.48</v>
      </c>
      <c r="M15" s="41" t="s">
        <v>338</v>
      </c>
      <c r="N15" s="116">
        <f t="shared" si="0"/>
        <v>3.48</v>
      </c>
      <c r="O15" s="118"/>
    </row>
    <row r="16" spans="1:15" ht="13.5">
      <c r="A16" s="15"/>
      <c r="B16" s="105" t="s">
        <v>138</v>
      </c>
      <c r="C16" s="106" t="s">
        <v>139</v>
      </c>
      <c r="D16" s="16" t="s">
        <v>140</v>
      </c>
      <c r="E16" s="17" t="s">
        <v>9</v>
      </c>
      <c r="F16" s="40" t="s">
        <v>331</v>
      </c>
      <c r="G16" s="41"/>
      <c r="H16" s="41"/>
      <c r="I16" s="41"/>
      <c r="J16" s="41"/>
      <c r="K16" s="41"/>
      <c r="L16" s="41"/>
      <c r="M16" s="41"/>
      <c r="N16" s="116" t="s">
        <v>341</v>
      </c>
      <c r="O16" s="118"/>
    </row>
    <row r="17" spans="2:15" ht="12.7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42"/>
      <c r="O17" s="18"/>
    </row>
    <row r="18" spans="2:15" ht="12.7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42"/>
      <c r="O18" s="18"/>
    </row>
    <row r="19" spans="2:15" ht="12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42"/>
      <c r="O19" s="18"/>
    </row>
    <row r="20" spans="2:15" ht="12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42"/>
      <c r="O20" s="18"/>
    </row>
    <row r="21" spans="2:15" ht="12.7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42"/>
      <c r="O21" s="18"/>
    </row>
    <row r="22" spans="2:15" ht="12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42"/>
      <c r="O22" s="18"/>
    </row>
    <row r="23" spans="2:15" ht="12.7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42"/>
      <c r="O23" s="18"/>
    </row>
    <row r="24" spans="2:15" ht="12.7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42"/>
      <c r="O24" s="18"/>
    </row>
    <row r="25" spans="2:15" ht="12.7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42"/>
      <c r="O25" s="18"/>
    </row>
    <row r="26" spans="2:15" ht="12.7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42"/>
      <c r="O26" s="18"/>
    </row>
    <row r="27" spans="2:15" ht="12.7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42"/>
      <c r="O27" s="18"/>
    </row>
    <row r="28" spans="2:15" ht="12.7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42"/>
      <c r="O28" s="18"/>
    </row>
    <row r="29" spans="2:15" ht="12.7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42"/>
      <c r="O29" s="18"/>
    </row>
    <row r="30" spans="2:15" ht="12.7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42"/>
      <c r="O30" s="18"/>
    </row>
    <row r="31" spans="2:15" ht="12.7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42"/>
      <c r="O31" s="18"/>
    </row>
    <row r="32" spans="2:15" ht="12.7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42"/>
      <c r="O32" s="18"/>
    </row>
    <row r="33" spans="2:15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2"/>
      <c r="O33" s="18"/>
    </row>
    <row r="34" spans="2:15" ht="12.7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42"/>
      <c r="O34" s="18"/>
    </row>
    <row r="35" spans="2:15" ht="12.7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42"/>
      <c r="O35" s="18"/>
    </row>
    <row r="36" spans="2:15" ht="12.7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42"/>
      <c r="O36" s="18"/>
    </row>
    <row r="37" spans="2:15" ht="12.7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42"/>
      <c r="O37" s="18"/>
    </row>
    <row r="38" spans="2:15" ht="12.7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42"/>
      <c r="O38" s="18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O58"/>
  <sheetViews>
    <sheetView zoomScale="110" zoomScaleNormal="110" zoomScalePageLayoutView="0" workbookViewId="0" topLeftCell="A1">
      <selection activeCell="L26" sqref="L26"/>
    </sheetView>
  </sheetViews>
  <sheetFormatPr defaultColWidth="0" defaultRowHeight="12.75"/>
  <cols>
    <col min="1" max="1" width="5.28125" style="18" customWidth="1"/>
    <col min="2" max="2" width="14.140625" style="26" customWidth="1"/>
    <col min="3" max="3" width="16.28125" style="26" customWidth="1"/>
    <col min="4" max="4" width="10.7109375" style="19" customWidth="1"/>
    <col min="5" max="5" width="13.7109375" style="20" customWidth="1"/>
    <col min="6" max="6" width="18.140625" style="27" customWidth="1"/>
    <col min="7" max="9" width="4.7109375" style="43" customWidth="1"/>
    <col min="10" max="10" width="4.7109375" style="43" hidden="1" customWidth="1"/>
    <col min="11" max="13" width="4.7109375" style="43" customWidth="1"/>
    <col min="14" max="14" width="9.00390625" style="51" bestFit="1" customWidth="1"/>
    <col min="15" max="15" width="6.421875" style="45" bestFit="1" customWidth="1"/>
    <col min="16" max="252" width="9.140625" style="18" customWidth="1"/>
    <col min="253" max="253" width="5.28125" style="18" customWidth="1"/>
    <col min="254" max="16384" width="0" style="18" hidden="1" customWidth="1"/>
  </cols>
  <sheetData>
    <row r="1" spans="1:5" s="3" customFormat="1" ht="18">
      <c r="A1" s="1" t="s">
        <v>337</v>
      </c>
      <c r="B1" s="2"/>
      <c r="C1" s="2"/>
      <c r="E1" s="4"/>
    </row>
    <row r="2" spans="1:5" s="3" customFormat="1" ht="15">
      <c r="A2" s="293">
        <v>43525</v>
      </c>
      <c r="B2" s="293"/>
      <c r="C2" s="2"/>
      <c r="E2" s="5" t="s">
        <v>0</v>
      </c>
    </row>
    <row r="3" s="11" customFormat="1" ht="3.75"/>
    <row r="4" spans="1:7" s="3" customFormat="1" ht="18">
      <c r="A4" s="2"/>
      <c r="B4" s="24" t="s">
        <v>145</v>
      </c>
      <c r="D4" s="6"/>
      <c r="G4" s="7"/>
    </row>
    <row r="5" s="8" customFormat="1" ht="4.5" thickBot="1">
      <c r="G5" s="9"/>
    </row>
    <row r="6" spans="2:15" s="21" customFormat="1" ht="14.25" thickBot="1">
      <c r="B6" s="26"/>
      <c r="C6" s="26"/>
      <c r="D6" s="19"/>
      <c r="F6" s="27"/>
      <c r="G6" s="294" t="s">
        <v>129</v>
      </c>
      <c r="H6" s="295"/>
      <c r="I6" s="295"/>
      <c r="J6" s="295"/>
      <c r="K6" s="295"/>
      <c r="L6" s="295"/>
      <c r="M6" s="296"/>
      <c r="N6" s="46"/>
      <c r="O6" s="29"/>
    </row>
    <row r="7" spans="1:15" s="39" customFormat="1" ht="21" customHeight="1" thickBot="1">
      <c r="A7" s="104" t="s">
        <v>340</v>
      </c>
      <c r="B7" s="108" t="s">
        <v>1</v>
      </c>
      <c r="C7" s="30" t="s">
        <v>2</v>
      </c>
      <c r="D7" s="31" t="s">
        <v>130</v>
      </c>
      <c r="E7" s="32" t="s">
        <v>4</v>
      </c>
      <c r="F7" s="33" t="s">
        <v>6</v>
      </c>
      <c r="G7" s="34">
        <v>1</v>
      </c>
      <c r="H7" s="35">
        <v>2</v>
      </c>
      <c r="I7" s="35">
        <v>3</v>
      </c>
      <c r="J7" s="35" t="s">
        <v>131</v>
      </c>
      <c r="K7" s="35">
        <v>4</v>
      </c>
      <c r="L7" s="35">
        <v>5</v>
      </c>
      <c r="M7" s="36">
        <v>6</v>
      </c>
      <c r="N7" s="37" t="s">
        <v>132</v>
      </c>
      <c r="O7" s="38" t="s">
        <v>5</v>
      </c>
    </row>
    <row r="8" spans="1:15" ht="13.5">
      <c r="A8" s="15">
        <v>1</v>
      </c>
      <c r="B8" s="47" t="s">
        <v>188</v>
      </c>
      <c r="C8" s="48" t="s">
        <v>189</v>
      </c>
      <c r="D8" s="99" t="s">
        <v>190</v>
      </c>
      <c r="E8" s="111" t="s">
        <v>37</v>
      </c>
      <c r="F8" s="14" t="s">
        <v>187</v>
      </c>
      <c r="G8" s="41" t="s">
        <v>338</v>
      </c>
      <c r="H8" s="41">
        <v>4.8</v>
      </c>
      <c r="I8" s="41">
        <v>4.73</v>
      </c>
      <c r="J8" s="41"/>
      <c r="K8" s="41">
        <v>4.58</v>
      </c>
      <c r="L8" s="41">
        <v>4.49</v>
      </c>
      <c r="M8" s="49">
        <v>4.87</v>
      </c>
      <c r="N8" s="180">
        <f aca="true" t="shared" si="0" ref="N8:N19">MAX(G8:I8,K8:M8)</f>
        <v>4.87</v>
      </c>
      <c r="O8" s="181" t="str">
        <f>IF(ISBLANK(N8),"",IF(N8&gt;=7.2,"KSM",IF(N8&gt;=6.7,"I A",IF(N8&gt;=6.2,"II A",IF(N8&gt;=5.6,"III A",IF(N8&gt;=5,"I JA",IF(N8&gt;=4.45,"II JA",IF(N8&gt;=4,"III JA"))))))))</f>
        <v>II JA</v>
      </c>
    </row>
    <row r="9" spans="1:15" ht="13.5">
      <c r="A9" s="15">
        <v>2</v>
      </c>
      <c r="B9" s="47" t="s">
        <v>247</v>
      </c>
      <c r="C9" s="48" t="s">
        <v>248</v>
      </c>
      <c r="D9" s="99">
        <v>38695</v>
      </c>
      <c r="E9" s="111" t="s">
        <v>12</v>
      </c>
      <c r="F9" s="14" t="s">
        <v>16</v>
      </c>
      <c r="G9" s="41">
        <v>4.54</v>
      </c>
      <c r="H9" s="41">
        <v>4.57</v>
      </c>
      <c r="I9" s="41">
        <v>4.6</v>
      </c>
      <c r="J9" s="41"/>
      <c r="K9" s="41">
        <v>4.62</v>
      </c>
      <c r="L9" s="41">
        <v>4.41</v>
      </c>
      <c r="M9" s="41" t="s">
        <v>338</v>
      </c>
      <c r="N9" s="180">
        <f t="shared" si="0"/>
        <v>4.62</v>
      </c>
      <c r="O9" s="181" t="str">
        <f aca="true" t="shared" si="1" ref="O9:O19">IF(ISBLANK(N9),"",IF(N9&gt;=7.2,"KSM",IF(N9&gt;=6.7,"I A",IF(N9&gt;=6.2,"II A",IF(N9&gt;=5.6,"III A",IF(N9&gt;=5,"I JA",IF(N9&gt;=4.45,"II JA",IF(N9&gt;=4,"III JA"))))))))</f>
        <v>II JA</v>
      </c>
    </row>
    <row r="10" spans="1:15" ht="13.5">
      <c r="A10" s="15">
        <v>3</v>
      </c>
      <c r="B10" s="47" t="s">
        <v>147</v>
      </c>
      <c r="C10" s="48" t="s">
        <v>148</v>
      </c>
      <c r="D10" s="99" t="s">
        <v>149</v>
      </c>
      <c r="E10" s="111" t="s">
        <v>40</v>
      </c>
      <c r="F10" s="14" t="s">
        <v>117</v>
      </c>
      <c r="G10" s="41">
        <v>3.91</v>
      </c>
      <c r="H10" s="41">
        <v>4.31</v>
      </c>
      <c r="I10" s="41">
        <v>4.18</v>
      </c>
      <c r="J10" s="41"/>
      <c r="K10" s="41">
        <v>4.03</v>
      </c>
      <c r="L10" s="41">
        <v>4.21</v>
      </c>
      <c r="M10" s="41" t="s">
        <v>338</v>
      </c>
      <c r="N10" s="180">
        <f t="shared" si="0"/>
        <v>4.31</v>
      </c>
      <c r="O10" s="181" t="str">
        <f t="shared" si="1"/>
        <v>III JA</v>
      </c>
    </row>
    <row r="11" spans="1:15" ht="13.5">
      <c r="A11" s="15"/>
      <c r="B11" s="47" t="s">
        <v>105</v>
      </c>
      <c r="C11" s="48" t="s">
        <v>53</v>
      </c>
      <c r="D11" s="99" t="s">
        <v>228</v>
      </c>
      <c r="E11" s="111" t="s">
        <v>9</v>
      </c>
      <c r="F11" s="14" t="s">
        <v>331</v>
      </c>
      <c r="G11" s="41"/>
      <c r="H11" s="41"/>
      <c r="I11" s="41"/>
      <c r="J11" s="41"/>
      <c r="K11" s="41"/>
      <c r="L11" s="41"/>
      <c r="M11" s="49"/>
      <c r="N11" s="180" t="s">
        <v>341</v>
      </c>
      <c r="O11" s="181"/>
    </row>
    <row r="12" spans="1:15" ht="13.5">
      <c r="A12" s="15"/>
      <c r="B12" s="47" t="s">
        <v>57</v>
      </c>
      <c r="C12" s="48" t="s">
        <v>146</v>
      </c>
      <c r="D12" s="99">
        <v>38259</v>
      </c>
      <c r="E12" s="111" t="s">
        <v>12</v>
      </c>
      <c r="F12" s="14" t="s">
        <v>92</v>
      </c>
      <c r="G12" s="41"/>
      <c r="H12" s="41"/>
      <c r="I12" s="41"/>
      <c r="J12" s="41"/>
      <c r="K12" s="41"/>
      <c r="L12" s="41"/>
      <c r="M12" s="49"/>
      <c r="N12" s="180" t="s">
        <v>341</v>
      </c>
      <c r="O12" s="181"/>
    </row>
    <row r="13" spans="1:15" ht="13.5">
      <c r="A13" s="15"/>
      <c r="B13" s="47" t="s">
        <v>257</v>
      </c>
      <c r="C13" s="48" t="s">
        <v>258</v>
      </c>
      <c r="D13" s="99">
        <v>38408</v>
      </c>
      <c r="E13" s="111" t="s">
        <v>12</v>
      </c>
      <c r="F13" s="14" t="s">
        <v>13</v>
      </c>
      <c r="G13" s="41"/>
      <c r="H13" s="41"/>
      <c r="I13" s="41"/>
      <c r="J13" s="41"/>
      <c r="K13" s="41"/>
      <c r="L13" s="41"/>
      <c r="M13" s="49"/>
      <c r="N13" s="180" t="s">
        <v>341</v>
      </c>
      <c r="O13" s="181"/>
    </row>
    <row r="14" spans="1:15" ht="13.5">
      <c r="A14" s="15"/>
      <c r="B14" s="47" t="s">
        <v>305</v>
      </c>
      <c r="C14" s="48" t="s">
        <v>126</v>
      </c>
      <c r="D14" s="99">
        <v>38638</v>
      </c>
      <c r="E14" s="111" t="s">
        <v>306</v>
      </c>
      <c r="F14" s="14" t="s">
        <v>307</v>
      </c>
      <c r="G14" s="41"/>
      <c r="H14" s="41"/>
      <c r="I14" s="41"/>
      <c r="J14" s="41"/>
      <c r="K14" s="41"/>
      <c r="L14" s="41"/>
      <c r="M14" s="49"/>
      <c r="N14" s="180" t="s">
        <v>341</v>
      </c>
      <c r="O14" s="181"/>
    </row>
    <row r="15" spans="1:15" ht="13.5">
      <c r="A15" s="15"/>
      <c r="B15" s="47" t="s">
        <v>118</v>
      </c>
      <c r="C15" s="48" t="s">
        <v>333</v>
      </c>
      <c r="D15" s="99">
        <v>38167</v>
      </c>
      <c r="E15" s="111" t="s">
        <v>9</v>
      </c>
      <c r="F15" s="14" t="s">
        <v>331</v>
      </c>
      <c r="G15" s="41"/>
      <c r="H15" s="41"/>
      <c r="I15" s="41"/>
      <c r="J15" s="41"/>
      <c r="K15" s="41"/>
      <c r="L15" s="41"/>
      <c r="M15" s="49"/>
      <c r="N15" s="180" t="s">
        <v>341</v>
      </c>
      <c r="O15" s="181"/>
    </row>
    <row r="16" spans="1:15" ht="13.5">
      <c r="A16" s="15"/>
      <c r="B16" s="47" t="s">
        <v>52</v>
      </c>
      <c r="C16" s="48" t="s">
        <v>329</v>
      </c>
      <c r="D16" s="99">
        <v>38457</v>
      </c>
      <c r="E16" s="107" t="s">
        <v>319</v>
      </c>
      <c r="F16" s="113" t="s">
        <v>65</v>
      </c>
      <c r="G16" s="41"/>
      <c r="H16" s="41"/>
      <c r="I16" s="41"/>
      <c r="J16" s="41"/>
      <c r="K16" s="41"/>
      <c r="L16" s="41"/>
      <c r="M16" s="49"/>
      <c r="N16" s="180" t="s">
        <v>341</v>
      </c>
      <c r="O16" s="181"/>
    </row>
    <row r="17" spans="1:15" ht="13.5">
      <c r="A17" s="50" t="s">
        <v>41</v>
      </c>
      <c r="B17" s="105" t="s">
        <v>239</v>
      </c>
      <c r="C17" s="106" t="s">
        <v>318</v>
      </c>
      <c r="D17" s="16">
        <v>38394</v>
      </c>
      <c r="E17" s="112" t="s">
        <v>319</v>
      </c>
      <c r="F17" s="40" t="s">
        <v>320</v>
      </c>
      <c r="G17" s="41" t="s">
        <v>338</v>
      </c>
      <c r="H17" s="41">
        <v>4.49</v>
      </c>
      <c r="I17" s="41">
        <v>4.78</v>
      </c>
      <c r="J17" s="50" t="s">
        <v>41</v>
      </c>
      <c r="K17" s="41"/>
      <c r="L17" s="41"/>
      <c r="M17" s="41"/>
      <c r="N17" s="180">
        <f t="shared" si="0"/>
        <v>4.78</v>
      </c>
      <c r="O17" s="181" t="str">
        <f t="shared" si="1"/>
        <v>II JA</v>
      </c>
    </row>
    <row r="18" spans="1:15" ht="13.5">
      <c r="A18" s="50" t="s">
        <v>41</v>
      </c>
      <c r="B18" s="109" t="s">
        <v>64</v>
      </c>
      <c r="C18" s="110" t="s">
        <v>375</v>
      </c>
      <c r="D18" s="76">
        <v>38347</v>
      </c>
      <c r="E18" s="112" t="s">
        <v>319</v>
      </c>
      <c r="F18" s="40" t="s">
        <v>320</v>
      </c>
      <c r="G18" s="41">
        <v>4.35</v>
      </c>
      <c r="H18" s="41" t="s">
        <v>338</v>
      </c>
      <c r="I18" s="41">
        <v>4.14</v>
      </c>
      <c r="J18" s="50" t="s">
        <v>41</v>
      </c>
      <c r="K18" s="41"/>
      <c r="L18" s="41"/>
      <c r="M18" s="41"/>
      <c r="N18" s="180">
        <f t="shared" si="0"/>
        <v>4.35</v>
      </c>
      <c r="O18" s="181" t="str">
        <f t="shared" si="1"/>
        <v>III JA</v>
      </c>
    </row>
    <row r="19" spans="1:15" ht="12.75">
      <c r="A19" s="50" t="s">
        <v>41</v>
      </c>
      <c r="B19" s="102" t="s">
        <v>308</v>
      </c>
      <c r="C19" s="103" t="s">
        <v>314</v>
      </c>
      <c r="D19" s="10">
        <v>38411</v>
      </c>
      <c r="E19" s="107" t="s">
        <v>19</v>
      </c>
      <c r="F19" s="100" t="s">
        <v>233</v>
      </c>
      <c r="G19" s="41">
        <v>4.63</v>
      </c>
      <c r="H19" s="41">
        <v>4.99</v>
      </c>
      <c r="I19" s="41">
        <v>4.81</v>
      </c>
      <c r="J19" s="50" t="s">
        <v>41</v>
      </c>
      <c r="K19" s="41"/>
      <c r="L19" s="41"/>
      <c r="M19" s="49"/>
      <c r="N19" s="180">
        <f t="shared" si="0"/>
        <v>4.99</v>
      </c>
      <c r="O19" s="181" t="str">
        <f t="shared" si="1"/>
        <v>II JA</v>
      </c>
    </row>
    <row r="20" spans="7:15" ht="13.5">
      <c r="G20" s="18"/>
      <c r="H20" s="18"/>
      <c r="I20" s="18"/>
      <c r="J20" s="18"/>
      <c r="K20" s="18"/>
      <c r="L20" s="18"/>
      <c r="M20" s="18"/>
      <c r="N20" s="18"/>
      <c r="O20" s="18"/>
    </row>
    <row r="21" spans="7:15" ht="13.5">
      <c r="G21" s="18"/>
      <c r="H21" s="18"/>
      <c r="I21" s="18"/>
      <c r="J21" s="18"/>
      <c r="K21" s="18"/>
      <c r="L21" s="18"/>
      <c r="M21" s="18"/>
      <c r="N21" s="18"/>
      <c r="O21" s="18"/>
    </row>
    <row r="22" spans="7:15" ht="13.5">
      <c r="G22" s="18"/>
      <c r="H22" s="18"/>
      <c r="I22" s="18"/>
      <c r="J22" s="18"/>
      <c r="K22" s="18"/>
      <c r="L22" s="18"/>
      <c r="M22" s="18"/>
      <c r="N22" s="18"/>
      <c r="O22" s="18"/>
    </row>
    <row r="23" spans="7:15" ht="13.5">
      <c r="G23" s="18"/>
      <c r="H23" s="18"/>
      <c r="I23" s="18"/>
      <c r="J23" s="18"/>
      <c r="K23" s="18"/>
      <c r="L23" s="18"/>
      <c r="M23" s="18"/>
      <c r="N23" s="18"/>
      <c r="O23" s="18"/>
    </row>
    <row r="24" spans="7:15" ht="13.5">
      <c r="G24" s="18"/>
      <c r="H24" s="18"/>
      <c r="I24" s="18"/>
      <c r="J24" s="18"/>
      <c r="K24" s="18"/>
      <c r="L24" s="18"/>
      <c r="M24" s="18"/>
      <c r="N24" s="18"/>
      <c r="O24" s="18"/>
    </row>
    <row r="25" spans="7:15" ht="13.5">
      <c r="G25" s="18"/>
      <c r="H25" s="18"/>
      <c r="I25" s="18"/>
      <c r="J25" s="18"/>
      <c r="K25" s="18"/>
      <c r="L25" s="18"/>
      <c r="M25" s="18"/>
      <c r="N25" s="18"/>
      <c r="O25" s="18"/>
    </row>
    <row r="26" spans="7:15" ht="13.5">
      <c r="G26" s="18"/>
      <c r="H26" s="18"/>
      <c r="I26" s="18"/>
      <c r="J26" s="18"/>
      <c r="K26" s="18"/>
      <c r="L26" s="18"/>
      <c r="M26" s="18"/>
      <c r="N26" s="18"/>
      <c r="O26" s="18"/>
    </row>
    <row r="27" spans="2:15" ht="12.7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15" ht="12.7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15" ht="12.7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5" ht="12.7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2:15" ht="12.7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2:15" ht="12.7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15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ht="12.7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2:15" ht="12.7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 ht="12.7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 ht="12.7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ht="12.7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2:15" ht="12.7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2:15" ht="12.7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2:15" ht="12.7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5" ht="12.7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5" ht="12.7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5" ht="12.7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2:15" ht="12.7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2:15" ht="12.7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2:15" ht="12.7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2:15" ht="12.7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2:15" ht="12.7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2:15" ht="12.7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2:15" ht="12.7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2:15" ht="12.7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2:15" ht="12.7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15" ht="12.7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2:15" ht="12.7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2:15" ht="12.7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2:15" ht="12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2:15" ht="12.7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O31"/>
  <sheetViews>
    <sheetView zoomScale="110" zoomScaleNormal="110" zoomScalePageLayoutView="0" workbookViewId="0" topLeftCell="A1">
      <selection activeCell="C23" sqref="C23"/>
    </sheetView>
  </sheetViews>
  <sheetFormatPr defaultColWidth="0" defaultRowHeight="12.75"/>
  <cols>
    <col min="1" max="1" width="5.28125" style="18" customWidth="1"/>
    <col min="2" max="2" width="14.140625" style="26" customWidth="1"/>
    <col min="3" max="3" width="16.28125" style="26" customWidth="1"/>
    <col min="4" max="4" width="10.7109375" style="19" customWidth="1"/>
    <col min="5" max="5" width="10.28125" style="20" customWidth="1"/>
    <col min="6" max="6" width="21.7109375" style="27" bestFit="1" customWidth="1"/>
    <col min="7" max="7" width="5.7109375" style="43" customWidth="1"/>
    <col min="8" max="8" width="5.8515625" style="43" customWidth="1"/>
    <col min="9" max="9" width="5.7109375" style="43" customWidth="1"/>
    <col min="10" max="10" width="4.7109375" style="43" hidden="1" customWidth="1"/>
    <col min="11" max="11" width="5.7109375" style="43" customWidth="1"/>
    <col min="12" max="12" width="4.7109375" style="43" customWidth="1"/>
    <col min="13" max="13" width="6.28125" style="43" customWidth="1"/>
    <col min="14" max="14" width="9.00390625" style="51" bestFit="1" customWidth="1"/>
    <col min="15" max="15" width="6.421875" style="45" bestFit="1" customWidth="1"/>
    <col min="16" max="252" width="9.140625" style="18" customWidth="1"/>
    <col min="253" max="253" width="5.28125" style="18" customWidth="1"/>
    <col min="254" max="16384" width="0" style="18" hidden="1" customWidth="1"/>
  </cols>
  <sheetData>
    <row r="1" spans="1:14" s="3" customFormat="1" ht="18">
      <c r="A1" s="1" t="s">
        <v>337</v>
      </c>
      <c r="B1" s="2"/>
      <c r="C1" s="2"/>
      <c r="E1" s="4"/>
      <c r="N1" s="22"/>
    </row>
    <row r="2" spans="1:14" s="3" customFormat="1" ht="15">
      <c r="A2" s="293">
        <v>43525</v>
      </c>
      <c r="B2" s="293"/>
      <c r="C2" s="2"/>
      <c r="E2" s="5" t="s">
        <v>0</v>
      </c>
      <c r="N2" s="22"/>
    </row>
    <row r="3" s="11" customFormat="1" ht="3.75">
      <c r="N3" s="23"/>
    </row>
    <row r="4" spans="1:14" s="3" customFormat="1" ht="18">
      <c r="A4" s="2"/>
      <c r="B4" s="52" t="s">
        <v>304</v>
      </c>
      <c r="D4" s="6"/>
      <c r="G4" s="7"/>
      <c r="N4" s="22"/>
    </row>
    <row r="5" spans="7:14" s="8" customFormat="1" ht="4.5" thickBot="1">
      <c r="G5" s="9"/>
      <c r="N5" s="25"/>
    </row>
    <row r="6" spans="2:15" s="21" customFormat="1" ht="14.25" thickBot="1">
      <c r="B6" s="26"/>
      <c r="C6" s="26"/>
      <c r="D6" s="19"/>
      <c r="F6" s="27"/>
      <c r="G6" s="294" t="s">
        <v>129</v>
      </c>
      <c r="H6" s="295"/>
      <c r="I6" s="295"/>
      <c r="J6" s="295"/>
      <c r="K6" s="295"/>
      <c r="L6" s="295"/>
      <c r="M6" s="296"/>
      <c r="N6" s="28"/>
      <c r="O6" s="29"/>
    </row>
    <row r="7" spans="1:15" s="39" customFormat="1" ht="21" customHeight="1" thickBot="1">
      <c r="A7" s="104" t="s">
        <v>340</v>
      </c>
      <c r="B7" s="108" t="s">
        <v>1</v>
      </c>
      <c r="C7" s="30" t="s">
        <v>2</v>
      </c>
      <c r="D7" s="31" t="s">
        <v>130</v>
      </c>
      <c r="E7" s="32" t="s">
        <v>4</v>
      </c>
      <c r="F7" s="33" t="s">
        <v>6</v>
      </c>
      <c r="G7" s="34">
        <v>1</v>
      </c>
      <c r="H7" s="35">
        <v>2</v>
      </c>
      <c r="I7" s="35">
        <v>3</v>
      </c>
      <c r="J7" s="35" t="s">
        <v>131</v>
      </c>
      <c r="K7" s="35">
        <v>4</v>
      </c>
      <c r="L7" s="35">
        <v>5</v>
      </c>
      <c r="M7" s="36">
        <v>6</v>
      </c>
      <c r="N7" s="37" t="s">
        <v>132</v>
      </c>
      <c r="O7" s="38" t="s">
        <v>5</v>
      </c>
    </row>
    <row r="8" spans="1:15" ht="13.5">
      <c r="A8" s="15">
        <v>1</v>
      </c>
      <c r="B8" s="105" t="s">
        <v>20</v>
      </c>
      <c r="C8" s="106" t="s">
        <v>137</v>
      </c>
      <c r="D8" s="16">
        <v>38158</v>
      </c>
      <c r="E8" s="17" t="s">
        <v>12</v>
      </c>
      <c r="F8" s="40" t="s">
        <v>84</v>
      </c>
      <c r="G8" s="41">
        <v>9.47</v>
      </c>
      <c r="H8" s="41">
        <v>9.33</v>
      </c>
      <c r="I8" s="41">
        <v>9.62</v>
      </c>
      <c r="J8" s="41"/>
      <c r="K8" s="41">
        <v>9.54</v>
      </c>
      <c r="L8" s="41">
        <v>9.46</v>
      </c>
      <c r="M8" s="41" t="s">
        <v>338</v>
      </c>
      <c r="N8" s="116">
        <f>MAX(G8:I8,K8:M8)</f>
        <v>9.62</v>
      </c>
      <c r="O8" s="117" t="str">
        <f>IF(ISBLANK(N8),"",IF(N8&gt;=12.8,"KSM",IF(N8&gt;=12,"I A",IF(N8&gt;=11.2,"II A",IF(N8&gt;=10.4,"III A",IF(N8&gt;=9.65,"I JA",IF(N8&gt;=9,"II JA",IF(N8&gt;=8.5,"III JA"))))))))</f>
        <v>II JA</v>
      </c>
    </row>
    <row r="9" spans="1:15" ht="13.5">
      <c r="A9" s="15">
        <v>2</v>
      </c>
      <c r="B9" s="105" t="s">
        <v>112</v>
      </c>
      <c r="C9" s="106" t="s">
        <v>113</v>
      </c>
      <c r="D9" s="16" t="s">
        <v>114</v>
      </c>
      <c r="E9" s="17" t="s">
        <v>14</v>
      </c>
      <c r="F9" s="40" t="s">
        <v>87</v>
      </c>
      <c r="G9" s="41" t="s">
        <v>338</v>
      </c>
      <c r="H9" s="41">
        <v>8.37</v>
      </c>
      <c r="I9" s="41">
        <v>8.33</v>
      </c>
      <c r="J9" s="41"/>
      <c r="K9" s="41">
        <v>8.68</v>
      </c>
      <c r="L9" s="41">
        <v>8.97</v>
      </c>
      <c r="M9" s="41">
        <v>9.15</v>
      </c>
      <c r="N9" s="116">
        <f>MAX(G9:I9,K9:M9)</f>
        <v>9.15</v>
      </c>
      <c r="O9" s="117" t="str">
        <f>IF(ISBLANK(N9),"",IF(N9&gt;=12.8,"KSM",IF(N9&gt;=12,"I A",IF(N9&gt;=11.2,"II A",IF(N9&gt;=10.4,"III A",IF(N9&gt;=9.65,"I JA",IF(N9&gt;=9,"II JA",IF(N9&gt;=8.5,"III JA"))))))))</f>
        <v>II JA</v>
      </c>
    </row>
    <row r="10" spans="1:15" ht="13.5">
      <c r="A10" s="15"/>
      <c r="B10" s="105" t="s">
        <v>174</v>
      </c>
      <c r="C10" s="106" t="s">
        <v>242</v>
      </c>
      <c r="D10" s="16">
        <v>38208</v>
      </c>
      <c r="E10" s="17" t="s">
        <v>12</v>
      </c>
      <c r="F10" s="40" t="s">
        <v>51</v>
      </c>
      <c r="G10" s="41"/>
      <c r="H10" s="41"/>
      <c r="I10" s="41"/>
      <c r="J10" s="41"/>
      <c r="K10" s="41"/>
      <c r="L10" s="41"/>
      <c r="M10" s="41"/>
      <c r="N10" s="116" t="s">
        <v>341</v>
      </c>
      <c r="O10" s="117"/>
    </row>
    <row r="11" spans="2:15" ht="12.75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2:15" ht="12.7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2:15" ht="12.7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2:15" ht="12.7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2:15" ht="12.7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2:15" ht="12.7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2:15" ht="12.7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2:15" ht="12.7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2:15" ht="12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2:15" ht="12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2.7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2:15" ht="12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ht="12.7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ht="12.7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15" ht="12.7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ht="12.7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5" ht="12.7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15" ht="12.7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15" ht="12.7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5" ht="12.7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2:15" ht="12.7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P40"/>
  <sheetViews>
    <sheetView zoomScale="110" zoomScaleNormal="110" zoomScalePageLayoutView="0" workbookViewId="0" topLeftCell="A1">
      <selection activeCell="G25" sqref="G25"/>
    </sheetView>
  </sheetViews>
  <sheetFormatPr defaultColWidth="0" defaultRowHeight="12.75"/>
  <cols>
    <col min="1" max="1" width="5.28125" style="18" customWidth="1"/>
    <col min="2" max="2" width="11.140625" style="26" customWidth="1"/>
    <col min="3" max="3" width="12.421875" style="26" customWidth="1"/>
    <col min="4" max="4" width="10.7109375" style="19" customWidth="1"/>
    <col min="5" max="5" width="10.28125" style="20" customWidth="1"/>
    <col min="6" max="6" width="14.28125" style="27" customWidth="1"/>
    <col min="7" max="7" width="5.7109375" style="43" customWidth="1"/>
    <col min="8" max="8" width="5.8515625" style="43" customWidth="1"/>
    <col min="9" max="9" width="5.7109375" style="43" customWidth="1"/>
    <col min="10" max="10" width="4.7109375" style="43" hidden="1" customWidth="1"/>
    <col min="11" max="11" width="5.7109375" style="43" customWidth="1"/>
    <col min="12" max="12" width="4.7109375" style="43" customWidth="1"/>
    <col min="13" max="13" width="6.28125" style="43" customWidth="1"/>
    <col min="14" max="14" width="9.00390625" style="51" bestFit="1" customWidth="1"/>
    <col min="15" max="15" width="6.421875" style="45" bestFit="1" customWidth="1"/>
    <col min="16" max="252" width="9.140625" style="18" customWidth="1"/>
    <col min="253" max="253" width="5.28125" style="18" customWidth="1"/>
    <col min="254" max="16384" width="0" style="18" hidden="1" customWidth="1"/>
  </cols>
  <sheetData>
    <row r="1" spans="1:14" s="3" customFormat="1" ht="18">
      <c r="A1" s="1" t="s">
        <v>337</v>
      </c>
      <c r="B1" s="2"/>
      <c r="C1" s="2"/>
      <c r="E1" s="4"/>
      <c r="N1" s="22"/>
    </row>
    <row r="2" spans="1:14" s="3" customFormat="1" ht="15">
      <c r="A2" s="293">
        <v>43525</v>
      </c>
      <c r="B2" s="293"/>
      <c r="C2" s="2"/>
      <c r="E2" s="5" t="s">
        <v>0</v>
      </c>
      <c r="N2" s="22"/>
    </row>
    <row r="3" s="11" customFormat="1" ht="3.75">
      <c r="N3" s="23"/>
    </row>
    <row r="4" spans="1:14" s="3" customFormat="1" ht="18">
      <c r="A4" s="2"/>
      <c r="B4" s="52" t="s">
        <v>151</v>
      </c>
      <c r="D4" s="6"/>
      <c r="G4" s="7"/>
      <c r="N4" s="22"/>
    </row>
    <row r="5" spans="7:14" s="8" customFormat="1" ht="4.5" thickBot="1">
      <c r="G5" s="9"/>
      <c r="N5" s="25"/>
    </row>
    <row r="6" spans="2:15" s="21" customFormat="1" ht="14.25" thickBot="1">
      <c r="B6" s="26"/>
      <c r="C6" s="26"/>
      <c r="D6" s="19"/>
      <c r="F6" s="27"/>
      <c r="G6" s="294" t="s">
        <v>129</v>
      </c>
      <c r="H6" s="295"/>
      <c r="I6" s="295"/>
      <c r="J6" s="295"/>
      <c r="K6" s="295"/>
      <c r="L6" s="295"/>
      <c r="M6" s="296"/>
      <c r="N6" s="28"/>
      <c r="O6" s="29"/>
    </row>
    <row r="7" spans="1:15" s="39" customFormat="1" ht="16.5" customHeight="1" thickBot="1">
      <c r="A7" s="104" t="s">
        <v>340</v>
      </c>
      <c r="B7" s="108" t="s">
        <v>1</v>
      </c>
      <c r="C7" s="30" t="s">
        <v>2</v>
      </c>
      <c r="D7" s="31" t="s">
        <v>130</v>
      </c>
      <c r="E7" s="32" t="s">
        <v>4</v>
      </c>
      <c r="F7" s="33" t="s">
        <v>6</v>
      </c>
      <c r="G7" s="34">
        <v>1</v>
      </c>
      <c r="H7" s="35">
        <v>2</v>
      </c>
      <c r="I7" s="35">
        <v>3</v>
      </c>
      <c r="J7" s="35" t="s">
        <v>131</v>
      </c>
      <c r="K7" s="35">
        <v>4</v>
      </c>
      <c r="L7" s="35">
        <v>5</v>
      </c>
      <c r="M7" s="36">
        <v>6</v>
      </c>
      <c r="N7" s="37" t="s">
        <v>132</v>
      </c>
      <c r="O7" s="38" t="s">
        <v>5</v>
      </c>
    </row>
    <row r="8" spans="1:15" ht="13.5">
      <c r="A8" s="15">
        <v>1</v>
      </c>
      <c r="B8" s="105" t="s">
        <v>101</v>
      </c>
      <c r="C8" s="106" t="s">
        <v>150</v>
      </c>
      <c r="D8" s="16">
        <v>38241</v>
      </c>
      <c r="E8" s="17" t="s">
        <v>12</v>
      </c>
      <c r="F8" s="40" t="s">
        <v>51</v>
      </c>
      <c r="G8" s="41" t="s">
        <v>338</v>
      </c>
      <c r="H8" s="41">
        <v>12.74</v>
      </c>
      <c r="I8" s="41" t="s">
        <v>339</v>
      </c>
      <c r="J8" s="41"/>
      <c r="K8" s="41" t="s">
        <v>339</v>
      </c>
      <c r="L8" s="41" t="s">
        <v>339</v>
      </c>
      <c r="M8" s="41" t="s">
        <v>339</v>
      </c>
      <c r="N8" s="116">
        <f>MAX(G8:I8,K8:M8)</f>
        <v>12.74</v>
      </c>
      <c r="O8" s="117" t="str">
        <f>IF(ISBLANK(N8),"",IF(N8&gt;=15.2,"KSM",IF(N8&gt;=14.2,"I A",IF(N8&gt;=13.2,"II A",IF(N8&gt;=12.2,"III A",IF(N8&gt;=11.2,"I JA",IF(N8&gt;=10.3,"II JA",IF(N8&gt;=9.7,"III JA"))))))))</f>
        <v>III A</v>
      </c>
    </row>
    <row r="9" spans="1:15" ht="13.5">
      <c r="A9" s="15">
        <v>2</v>
      </c>
      <c r="B9" s="105" t="s">
        <v>55</v>
      </c>
      <c r="C9" s="106" t="s">
        <v>56</v>
      </c>
      <c r="D9" s="16">
        <v>38261</v>
      </c>
      <c r="E9" s="17" t="s">
        <v>12</v>
      </c>
      <c r="F9" s="40" t="s">
        <v>51</v>
      </c>
      <c r="G9" s="41">
        <v>11.33</v>
      </c>
      <c r="H9" s="41" t="s">
        <v>338</v>
      </c>
      <c r="I9" s="41" t="s">
        <v>338</v>
      </c>
      <c r="J9" s="41"/>
      <c r="K9" s="41">
        <v>11.4</v>
      </c>
      <c r="L9" s="41">
        <v>10.81</v>
      </c>
      <c r="M9" s="41">
        <v>11.33</v>
      </c>
      <c r="N9" s="116">
        <f>MAX(G9:I9,K9:M9)</f>
        <v>11.4</v>
      </c>
      <c r="O9" s="117" t="str">
        <f>IF(ISBLANK(N9),"",IF(N9&gt;=15.2,"KSM",IF(N9&gt;=14.2,"I A",IF(N9&gt;=13.2,"II A",IF(N9&gt;=12.2,"III A",IF(N9&gt;=11.2,"I JA",IF(N9&gt;=10.3,"II JA",IF(N9&gt;=9.7,"III JA"))))))))</f>
        <v>I JA</v>
      </c>
    </row>
    <row r="10" spans="1:15" ht="13.5">
      <c r="A10" s="15">
        <v>3</v>
      </c>
      <c r="B10" s="105" t="s">
        <v>239</v>
      </c>
      <c r="C10" s="106" t="s">
        <v>318</v>
      </c>
      <c r="D10" s="16">
        <v>38394</v>
      </c>
      <c r="E10" s="17" t="s">
        <v>319</v>
      </c>
      <c r="F10" s="40" t="s">
        <v>320</v>
      </c>
      <c r="G10" s="41">
        <v>10.4</v>
      </c>
      <c r="H10" s="41">
        <v>10.28</v>
      </c>
      <c r="I10" s="41" t="s">
        <v>338</v>
      </c>
      <c r="J10" s="41"/>
      <c r="K10" s="41">
        <v>9.96</v>
      </c>
      <c r="L10" s="41">
        <v>10.19</v>
      </c>
      <c r="M10" s="41">
        <v>10.44</v>
      </c>
      <c r="N10" s="116">
        <f>MAX(G10:I10,K10:M10)</f>
        <v>10.44</v>
      </c>
      <c r="O10" s="117" t="str">
        <f>IF(ISBLANK(N10),"",IF(N10&gt;=15.2,"KSM",IF(N10&gt;=14.2,"I A",IF(N10&gt;=13.2,"II A",IF(N10&gt;=12.2,"III A",IF(N10&gt;=11.2,"I JA",IF(N10&gt;=10.3,"II JA",IF(N10&gt;=9.7,"III JA"))))))))</f>
        <v>II JA</v>
      </c>
    </row>
    <row r="11" spans="1:15" ht="13.5">
      <c r="A11" s="15">
        <v>4</v>
      </c>
      <c r="B11" s="105" t="s">
        <v>321</v>
      </c>
      <c r="C11" s="106" t="s">
        <v>322</v>
      </c>
      <c r="D11" s="16">
        <v>38416</v>
      </c>
      <c r="E11" s="17" t="s">
        <v>319</v>
      </c>
      <c r="F11" s="40" t="s">
        <v>65</v>
      </c>
      <c r="G11" s="41">
        <v>9.54</v>
      </c>
      <c r="H11" s="41" t="s">
        <v>338</v>
      </c>
      <c r="I11" s="41">
        <v>9.13</v>
      </c>
      <c r="J11" s="41"/>
      <c r="K11" s="41">
        <v>9.49</v>
      </c>
      <c r="L11" s="41">
        <v>9.88</v>
      </c>
      <c r="M11" s="41" t="s">
        <v>338</v>
      </c>
      <c r="N11" s="116">
        <f>MAX(G11:I11,K11:M11)</f>
        <v>9.88</v>
      </c>
      <c r="O11" s="117" t="str">
        <f>IF(ISBLANK(N11),"",IF(N11&gt;=15.2,"KSM",IF(N11&gt;=14.2,"I A",IF(N11&gt;=13.2,"II A",IF(N11&gt;=12.2,"III A",IF(N11&gt;=11.2,"I JA",IF(N11&gt;=10.3,"II JA",IF(N11&gt;=9.7,"III JA"))))))))</f>
        <v>III JA</v>
      </c>
    </row>
    <row r="12" spans="2:15" ht="12.7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7:15" ht="13.5">
      <c r="G13" s="18"/>
      <c r="H13" s="18"/>
      <c r="I13" s="18"/>
      <c r="J13" s="18"/>
      <c r="K13" s="18"/>
      <c r="L13" s="18"/>
      <c r="M13" s="18"/>
      <c r="N13" s="18"/>
      <c r="O13" s="18"/>
    </row>
    <row r="14" spans="7:15" ht="13.5">
      <c r="G14" s="18"/>
      <c r="H14" s="18"/>
      <c r="I14" s="18"/>
      <c r="J14" s="18"/>
      <c r="K14" s="18"/>
      <c r="L14" s="18"/>
      <c r="M14" s="18"/>
      <c r="N14" s="18"/>
      <c r="O14" s="18"/>
    </row>
    <row r="15" spans="7:15" ht="13.5">
      <c r="G15" s="18"/>
      <c r="H15" s="18"/>
      <c r="I15" s="18"/>
      <c r="J15" s="18"/>
      <c r="K15" s="18"/>
      <c r="L15" s="18"/>
      <c r="M15" s="18"/>
      <c r="N15" s="18"/>
      <c r="O15" s="18"/>
    </row>
    <row r="16" spans="2:15" ht="12.7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2:15" ht="12.7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2:15" ht="12.7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2:16" ht="12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 t="s">
        <v>127</v>
      </c>
    </row>
    <row r="20" spans="2:15" ht="12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2.7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2:15" ht="12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ht="12.7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ht="12.7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15" ht="12.7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ht="12.7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5" ht="12.7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15" ht="12.7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15" ht="12.7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5" ht="12.7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2:15" ht="12.7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2:15" ht="12.7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15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ht="12.7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2:15" ht="12.7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 ht="12.7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 ht="12.7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ht="12.7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2:15" ht="12.7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2:15" ht="12.7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2"/>
  <sheetViews>
    <sheetView zoomScale="110" zoomScaleNormal="110" zoomScalePageLayoutView="0" workbookViewId="0" topLeftCell="A1">
      <selection activeCell="P16" sqref="P16"/>
    </sheetView>
  </sheetViews>
  <sheetFormatPr defaultColWidth="9.140625" defaultRowHeight="12.75"/>
  <cols>
    <col min="1" max="1" width="5.8515625" style="185" customWidth="1"/>
    <col min="2" max="2" width="10.421875" style="186" customWidth="1"/>
    <col min="3" max="3" width="17.28125" style="186" customWidth="1"/>
    <col min="4" max="4" width="10.28125" style="185" customWidth="1"/>
    <col min="5" max="5" width="11.140625" style="185" bestFit="1" customWidth="1"/>
    <col min="6" max="7" width="5.7109375" style="185" customWidth="1"/>
    <col min="8" max="8" width="6.57421875" style="185" customWidth="1"/>
    <col min="9" max="9" width="22.57421875" style="185" bestFit="1" customWidth="1"/>
    <col min="10" max="16384" width="9.140625" style="185" customWidth="1"/>
  </cols>
  <sheetData>
    <row r="1" spans="1:5" s="3" customFormat="1" ht="18">
      <c r="A1" s="1" t="s">
        <v>337</v>
      </c>
      <c r="B1" s="2"/>
      <c r="C1" s="2"/>
      <c r="E1" s="4"/>
    </row>
    <row r="2" spans="1:5" s="3" customFormat="1" ht="15">
      <c r="A2" s="293">
        <v>43525</v>
      </c>
      <c r="B2" s="293"/>
      <c r="C2" s="2"/>
      <c r="E2" s="5" t="s">
        <v>0</v>
      </c>
    </row>
    <row r="3" spans="2:3" s="206" customFormat="1" ht="3.75">
      <c r="B3" s="207"/>
      <c r="C3" s="207"/>
    </row>
    <row r="4" spans="1:7" s="3" customFormat="1" ht="18">
      <c r="A4" s="2"/>
      <c r="B4" s="191" t="s">
        <v>405</v>
      </c>
      <c r="E4" s="6"/>
      <c r="F4" s="7"/>
      <c r="G4" s="7"/>
    </row>
    <row r="5" spans="2:9" s="8" customFormat="1" ht="4.5" thickBot="1">
      <c r="B5" s="205"/>
      <c r="C5" s="204"/>
      <c r="I5" s="9"/>
    </row>
    <row r="6" spans="1:9" ht="13.5" thickBot="1">
      <c r="A6" s="259" t="s">
        <v>340</v>
      </c>
      <c r="B6" s="260" t="s">
        <v>1</v>
      </c>
      <c r="C6" s="261" t="s">
        <v>2</v>
      </c>
      <c r="D6" s="262" t="s">
        <v>3</v>
      </c>
      <c r="E6" s="262" t="s">
        <v>4</v>
      </c>
      <c r="F6" s="263" t="s">
        <v>403</v>
      </c>
      <c r="G6" s="263" t="s">
        <v>407</v>
      </c>
      <c r="H6" s="264" t="s">
        <v>5</v>
      </c>
      <c r="I6" s="265" t="s">
        <v>6</v>
      </c>
    </row>
    <row r="7" spans="1:9" ht="17.25" customHeight="1">
      <c r="A7" s="251">
        <v>1</v>
      </c>
      <c r="B7" s="252" t="s">
        <v>88</v>
      </c>
      <c r="C7" s="253" t="s">
        <v>250</v>
      </c>
      <c r="D7" s="254" t="s">
        <v>278</v>
      </c>
      <c r="E7" s="254" t="s">
        <v>22</v>
      </c>
      <c r="F7" s="255">
        <v>8.17</v>
      </c>
      <c r="G7" s="256">
        <v>8.13</v>
      </c>
      <c r="H7" s="257" t="str">
        <f aca="true" t="shared" si="0" ref="H7:H26">IF(ISBLANK(F7),"",IF(F7&lt;=7.7,"KSM",IF(F7&lt;=8,"I A",IF(F7&lt;=8.44,"II A",IF(F7&lt;=9.04,"III A",IF(F7&lt;=9.64,"I JA",IF(F7&lt;=10.04,"II JA",IF(F7&lt;=10.34,"III JA"))))))))</f>
        <v>II A</v>
      </c>
      <c r="I7" s="258" t="s">
        <v>279</v>
      </c>
    </row>
    <row r="8" spans="1:9" ht="17.25" customHeight="1">
      <c r="A8" s="208">
        <v>2</v>
      </c>
      <c r="B8" s="102" t="s">
        <v>135</v>
      </c>
      <c r="C8" s="103" t="s">
        <v>136</v>
      </c>
      <c r="D8" s="10">
        <v>38274</v>
      </c>
      <c r="E8" s="10" t="s">
        <v>35</v>
      </c>
      <c r="F8" s="189">
        <v>8.19</v>
      </c>
      <c r="G8" s="229">
        <v>8.19</v>
      </c>
      <c r="H8" s="188" t="str">
        <f t="shared" si="0"/>
        <v>II A</v>
      </c>
      <c r="I8" s="187" t="s">
        <v>50</v>
      </c>
    </row>
    <row r="9" spans="1:9" ht="17.25" customHeight="1">
      <c r="A9" s="208">
        <v>3</v>
      </c>
      <c r="B9" s="102" t="s">
        <v>31</v>
      </c>
      <c r="C9" s="103" t="s">
        <v>32</v>
      </c>
      <c r="D9" s="10" t="s">
        <v>33</v>
      </c>
      <c r="E9" s="10" t="s">
        <v>24</v>
      </c>
      <c r="F9" s="189">
        <v>8.31</v>
      </c>
      <c r="G9" s="229">
        <v>8.27</v>
      </c>
      <c r="H9" s="188" t="str">
        <f t="shared" si="0"/>
        <v>II A</v>
      </c>
      <c r="I9" s="187" t="s">
        <v>25</v>
      </c>
    </row>
    <row r="10" spans="1:9" ht="17.25" customHeight="1">
      <c r="A10" s="208">
        <v>4</v>
      </c>
      <c r="B10" s="102" t="s">
        <v>184</v>
      </c>
      <c r="C10" s="103" t="s">
        <v>134</v>
      </c>
      <c r="D10" s="10">
        <v>38049</v>
      </c>
      <c r="E10" s="10" t="s">
        <v>115</v>
      </c>
      <c r="F10" s="189">
        <v>8.76</v>
      </c>
      <c r="G10" s="229">
        <v>8.65</v>
      </c>
      <c r="H10" s="188" t="str">
        <f t="shared" si="0"/>
        <v>III A</v>
      </c>
      <c r="I10" s="187" t="s">
        <v>116</v>
      </c>
    </row>
    <row r="11" spans="1:9" ht="17.25" customHeight="1">
      <c r="A11" s="208">
        <v>5</v>
      </c>
      <c r="B11" s="102" t="s">
        <v>109</v>
      </c>
      <c r="C11" s="103" t="s">
        <v>241</v>
      </c>
      <c r="D11" s="10">
        <v>38340</v>
      </c>
      <c r="E11" s="10" t="s">
        <v>12</v>
      </c>
      <c r="F11" s="229">
        <v>9</v>
      </c>
      <c r="G11" s="189">
        <v>9.01</v>
      </c>
      <c r="H11" s="188" t="str">
        <f t="shared" si="0"/>
        <v>III A</v>
      </c>
      <c r="I11" s="187" t="s">
        <v>51</v>
      </c>
    </row>
    <row r="12" spans="1:9" ht="17.25" customHeight="1">
      <c r="A12" s="208">
        <v>6</v>
      </c>
      <c r="B12" s="102" t="s">
        <v>252</v>
      </c>
      <c r="C12" s="103" t="s">
        <v>76</v>
      </c>
      <c r="D12" s="10">
        <v>38168</v>
      </c>
      <c r="E12" s="10" t="s">
        <v>12</v>
      </c>
      <c r="F12" s="229">
        <v>8.89</v>
      </c>
      <c r="G12" s="189">
        <v>9.06</v>
      </c>
      <c r="H12" s="188" t="str">
        <f t="shared" si="0"/>
        <v>III A</v>
      </c>
      <c r="I12" s="187" t="s">
        <v>13</v>
      </c>
    </row>
    <row r="13" spans="1:9" ht="17.25" customHeight="1">
      <c r="A13" s="208">
        <v>7</v>
      </c>
      <c r="B13" s="102" t="s">
        <v>29</v>
      </c>
      <c r="C13" s="103" t="s">
        <v>288</v>
      </c>
      <c r="D13" s="10" t="s">
        <v>289</v>
      </c>
      <c r="E13" s="10" t="s">
        <v>24</v>
      </c>
      <c r="F13" s="229">
        <v>9.03</v>
      </c>
      <c r="G13" s="189"/>
      <c r="H13" s="188" t="str">
        <f t="shared" si="0"/>
        <v>III A</v>
      </c>
      <c r="I13" s="187" t="s">
        <v>285</v>
      </c>
    </row>
    <row r="14" spans="1:9" ht="17.25" customHeight="1">
      <c r="A14" s="208">
        <v>8</v>
      </c>
      <c r="B14" s="102" t="s">
        <v>42</v>
      </c>
      <c r="C14" s="103" t="s">
        <v>197</v>
      </c>
      <c r="D14" s="10" t="s">
        <v>198</v>
      </c>
      <c r="E14" s="10" t="s">
        <v>37</v>
      </c>
      <c r="F14" s="229">
        <v>9.06</v>
      </c>
      <c r="G14" s="189"/>
      <c r="H14" s="188" t="str">
        <f t="shared" si="0"/>
        <v>I JA</v>
      </c>
      <c r="I14" s="187" t="s">
        <v>193</v>
      </c>
    </row>
    <row r="15" spans="1:9" ht="17.25" customHeight="1">
      <c r="A15" s="208">
        <v>9</v>
      </c>
      <c r="B15" s="102" t="s">
        <v>48</v>
      </c>
      <c r="C15" s="103" t="s">
        <v>49</v>
      </c>
      <c r="D15" s="10">
        <v>38581</v>
      </c>
      <c r="E15" s="10" t="s">
        <v>35</v>
      </c>
      <c r="F15" s="229">
        <v>9.06</v>
      </c>
      <c r="G15" s="189"/>
      <c r="H15" s="188" t="str">
        <f t="shared" si="0"/>
        <v>I JA</v>
      </c>
      <c r="I15" s="187" t="s">
        <v>36</v>
      </c>
    </row>
    <row r="16" spans="1:9" ht="17.25" customHeight="1">
      <c r="A16" s="208">
        <v>10</v>
      </c>
      <c r="B16" s="102" t="s">
        <v>20</v>
      </c>
      <c r="C16" s="103" t="s">
        <v>299</v>
      </c>
      <c r="D16" s="10">
        <v>38448</v>
      </c>
      <c r="E16" s="10" t="s">
        <v>35</v>
      </c>
      <c r="F16" s="229">
        <v>9.15</v>
      </c>
      <c r="G16" s="189"/>
      <c r="H16" s="188" t="str">
        <f t="shared" si="0"/>
        <v>I JA</v>
      </c>
      <c r="I16" s="187" t="s">
        <v>94</v>
      </c>
    </row>
    <row r="17" spans="1:9" ht="17.25" customHeight="1">
      <c r="A17" s="208">
        <v>11</v>
      </c>
      <c r="B17" s="102" t="s">
        <v>199</v>
      </c>
      <c r="C17" s="103" t="s">
        <v>399</v>
      </c>
      <c r="D17" s="10">
        <v>38194</v>
      </c>
      <c r="E17" s="10" t="s">
        <v>14</v>
      </c>
      <c r="F17" s="229">
        <v>9.21</v>
      </c>
      <c r="G17" s="189"/>
      <c r="H17" s="188" t="str">
        <f t="shared" si="0"/>
        <v>I JA</v>
      </c>
      <c r="I17" s="187" t="s">
        <v>398</v>
      </c>
    </row>
    <row r="18" spans="1:9" ht="17.25" customHeight="1">
      <c r="A18" s="208">
        <v>12</v>
      </c>
      <c r="B18" s="102" t="s">
        <v>93</v>
      </c>
      <c r="C18" s="103" t="s">
        <v>301</v>
      </c>
      <c r="D18" s="10">
        <v>38456</v>
      </c>
      <c r="E18" s="10" t="s">
        <v>35</v>
      </c>
      <c r="F18" s="229">
        <v>9.27</v>
      </c>
      <c r="G18" s="189"/>
      <c r="H18" s="188" t="str">
        <f t="shared" si="0"/>
        <v>I JA</v>
      </c>
      <c r="I18" s="187" t="s">
        <v>36</v>
      </c>
    </row>
    <row r="19" spans="1:9" ht="17.25" customHeight="1">
      <c r="A19" s="208">
        <v>13</v>
      </c>
      <c r="B19" s="102" t="s">
        <v>21</v>
      </c>
      <c r="C19" s="103" t="s">
        <v>244</v>
      </c>
      <c r="D19" s="10">
        <v>38230</v>
      </c>
      <c r="E19" s="10" t="s">
        <v>12</v>
      </c>
      <c r="F19" s="229">
        <v>9.33</v>
      </c>
      <c r="G19" s="189"/>
      <c r="H19" s="188" t="str">
        <f t="shared" si="0"/>
        <v>I JA</v>
      </c>
      <c r="I19" s="187" t="s">
        <v>28</v>
      </c>
    </row>
    <row r="20" spans="1:9" ht="17.25" customHeight="1">
      <c r="A20" s="208">
        <v>14</v>
      </c>
      <c r="B20" s="102" t="s">
        <v>383</v>
      </c>
      <c r="C20" s="103" t="s">
        <v>382</v>
      </c>
      <c r="D20" s="10">
        <v>38665</v>
      </c>
      <c r="E20" s="10" t="s">
        <v>12</v>
      </c>
      <c r="F20" s="229">
        <v>9.41</v>
      </c>
      <c r="G20" s="189"/>
      <c r="H20" s="188" t="str">
        <f t="shared" si="0"/>
        <v>I JA</v>
      </c>
      <c r="I20" s="187" t="s">
        <v>28</v>
      </c>
    </row>
    <row r="21" spans="1:9" ht="17.25" customHeight="1">
      <c r="A21" s="208">
        <v>15</v>
      </c>
      <c r="B21" s="102" t="s">
        <v>402</v>
      </c>
      <c r="C21" s="103" t="s">
        <v>401</v>
      </c>
      <c r="D21" s="10">
        <v>38524</v>
      </c>
      <c r="E21" s="10" t="s">
        <v>12</v>
      </c>
      <c r="F21" s="229">
        <v>9.5</v>
      </c>
      <c r="G21" s="189"/>
      <c r="H21" s="188" t="str">
        <f t="shared" si="0"/>
        <v>I JA</v>
      </c>
      <c r="I21" s="187" t="s">
        <v>335</v>
      </c>
    </row>
    <row r="22" spans="1:9" ht="17.25" customHeight="1">
      <c r="A22" s="208">
        <v>16</v>
      </c>
      <c r="B22" s="102" t="s">
        <v>290</v>
      </c>
      <c r="C22" s="103" t="s">
        <v>291</v>
      </c>
      <c r="D22" s="10" t="s">
        <v>292</v>
      </c>
      <c r="E22" s="10" t="s">
        <v>24</v>
      </c>
      <c r="F22" s="229">
        <v>9.5</v>
      </c>
      <c r="G22" s="189"/>
      <c r="H22" s="188" t="str">
        <f t="shared" si="0"/>
        <v>I JA</v>
      </c>
      <c r="I22" s="187" t="s">
        <v>285</v>
      </c>
    </row>
    <row r="23" spans="1:9" ht="17.25" customHeight="1">
      <c r="A23" s="208">
        <v>17</v>
      </c>
      <c r="B23" s="102" t="s">
        <v>234</v>
      </c>
      <c r="C23" s="103" t="s">
        <v>302</v>
      </c>
      <c r="D23" s="10">
        <v>38405</v>
      </c>
      <c r="E23" s="10" t="s">
        <v>35</v>
      </c>
      <c r="F23" s="229">
        <v>9.72</v>
      </c>
      <c r="G23" s="189"/>
      <c r="H23" s="188" t="str">
        <f t="shared" si="0"/>
        <v>II JA</v>
      </c>
      <c r="I23" s="187" t="s">
        <v>36</v>
      </c>
    </row>
    <row r="24" spans="1:9" ht="17.25" customHeight="1">
      <c r="A24" s="208">
        <v>18</v>
      </c>
      <c r="B24" s="102" t="s">
        <v>20</v>
      </c>
      <c r="C24" s="103" t="s">
        <v>400</v>
      </c>
      <c r="D24" s="10">
        <v>38491</v>
      </c>
      <c r="E24" s="10" t="s">
        <v>12</v>
      </c>
      <c r="F24" s="229">
        <v>9.83</v>
      </c>
      <c r="G24" s="189"/>
      <c r="H24" s="188" t="str">
        <f t="shared" si="0"/>
        <v>II JA</v>
      </c>
      <c r="I24" s="187" t="s">
        <v>92</v>
      </c>
    </row>
    <row r="25" spans="1:9" ht="17.25" customHeight="1">
      <c r="A25" s="208">
        <v>19</v>
      </c>
      <c r="B25" s="102" t="s">
        <v>397</v>
      </c>
      <c r="C25" s="103" t="s">
        <v>396</v>
      </c>
      <c r="D25" s="10">
        <v>38128</v>
      </c>
      <c r="E25" s="10" t="s">
        <v>40</v>
      </c>
      <c r="F25" s="229">
        <v>9.93</v>
      </c>
      <c r="G25" s="189"/>
      <c r="H25" s="188" t="str">
        <f t="shared" si="0"/>
        <v>II JA</v>
      </c>
      <c r="I25" s="198" t="s">
        <v>395</v>
      </c>
    </row>
    <row r="26" spans="1:9" ht="17.25" customHeight="1">
      <c r="A26" s="208">
        <v>20</v>
      </c>
      <c r="B26" s="102" t="s">
        <v>386</v>
      </c>
      <c r="C26" s="103" t="s">
        <v>385</v>
      </c>
      <c r="D26" s="10">
        <v>38522</v>
      </c>
      <c r="E26" s="10" t="s">
        <v>12</v>
      </c>
      <c r="F26" s="229">
        <v>10.2</v>
      </c>
      <c r="G26" s="189"/>
      <c r="H26" s="188" t="str">
        <f t="shared" si="0"/>
        <v>III JA</v>
      </c>
      <c r="I26" s="187" t="s">
        <v>28</v>
      </c>
    </row>
    <row r="27" spans="1:9" ht="17.25" customHeight="1">
      <c r="A27" s="208" t="s">
        <v>390</v>
      </c>
      <c r="B27" s="102" t="s">
        <v>10</v>
      </c>
      <c r="C27" s="103" t="s">
        <v>11</v>
      </c>
      <c r="D27" s="10">
        <v>38310</v>
      </c>
      <c r="E27" s="10" t="s">
        <v>12</v>
      </c>
      <c r="F27" s="229" t="s">
        <v>390</v>
      </c>
      <c r="G27" s="189"/>
      <c r="H27" s="188"/>
      <c r="I27" s="187" t="s">
        <v>13</v>
      </c>
    </row>
    <row r="28" spans="1:9" ht="17.25" customHeight="1">
      <c r="A28" s="208"/>
      <c r="B28" s="102" t="s">
        <v>252</v>
      </c>
      <c r="C28" s="103" t="s">
        <v>394</v>
      </c>
      <c r="D28" s="10">
        <v>38635</v>
      </c>
      <c r="E28" s="10" t="s">
        <v>319</v>
      </c>
      <c r="F28" s="229" t="s">
        <v>341</v>
      </c>
      <c r="G28" s="189"/>
      <c r="H28" s="188"/>
      <c r="I28" s="197" t="s">
        <v>65</v>
      </c>
    </row>
    <row r="29" spans="1:9" ht="17.25" customHeight="1">
      <c r="A29" s="190" t="s">
        <v>406</v>
      </c>
      <c r="B29" s="102" t="s">
        <v>88</v>
      </c>
      <c r="C29" s="103" t="s">
        <v>89</v>
      </c>
      <c r="D29" s="10" t="s">
        <v>90</v>
      </c>
      <c r="E29" s="10" t="s">
        <v>37</v>
      </c>
      <c r="F29" s="229">
        <v>8.65</v>
      </c>
      <c r="G29" s="189"/>
      <c r="H29" s="188" t="str">
        <f>IF(ISBLANK(F29),"",IF(F29&lt;=7.7,"KSM",IF(F29&lt;=8,"I A",IF(F29&lt;=8.44,"II A",IF(F29&lt;=9.04,"III A",IF(F29&lt;=9.64,"I JA",IF(F29&lt;=10.04,"II JA",IF(F29&lt;=10.34,"III JA"))))))))</f>
        <v>III A</v>
      </c>
      <c r="I29" s="187" t="s">
        <v>38</v>
      </c>
    </row>
    <row r="30" spans="1:9" ht="17.25" customHeight="1">
      <c r="A30" s="190" t="s">
        <v>406</v>
      </c>
      <c r="B30" s="195" t="s">
        <v>174</v>
      </c>
      <c r="C30" s="194" t="s">
        <v>175</v>
      </c>
      <c r="D30" s="193">
        <v>38142</v>
      </c>
      <c r="E30" s="10" t="s">
        <v>12</v>
      </c>
      <c r="F30" s="229">
        <v>9.09</v>
      </c>
      <c r="G30" s="189"/>
      <c r="H30" s="188" t="str">
        <f>IF(ISBLANK(F30),"",IF(F30&lt;=7.7,"KSM",IF(F30&lt;=8,"I A",IF(F30&lt;=8.44,"II A",IF(F30&lt;=9.04,"III A",IF(F30&lt;=9.64,"I JA",IF(F30&lt;=10.04,"II JA",IF(F30&lt;=10.34,"III JA"))))))))</f>
        <v>I JA</v>
      </c>
      <c r="I30" s="187" t="s">
        <v>13</v>
      </c>
    </row>
    <row r="31" spans="1:9" ht="18" customHeight="1">
      <c r="A31" s="190" t="s">
        <v>406</v>
      </c>
      <c r="B31" s="102" t="s">
        <v>79</v>
      </c>
      <c r="C31" s="103" t="s">
        <v>311</v>
      </c>
      <c r="D31" s="10">
        <v>38588</v>
      </c>
      <c r="E31" s="10" t="s">
        <v>40</v>
      </c>
      <c r="F31" s="229">
        <v>10.35</v>
      </c>
      <c r="G31" s="189"/>
      <c r="H31" s="188"/>
      <c r="I31" s="187" t="s">
        <v>310</v>
      </c>
    </row>
    <row r="32" spans="1:9" ht="18" customHeight="1">
      <c r="A32" s="190" t="s">
        <v>406</v>
      </c>
      <c r="B32" s="102" t="s">
        <v>293</v>
      </c>
      <c r="C32" s="103" t="s">
        <v>294</v>
      </c>
      <c r="D32" s="10" t="s">
        <v>295</v>
      </c>
      <c r="E32" s="10" t="s">
        <v>24</v>
      </c>
      <c r="F32" s="229" t="s">
        <v>390</v>
      </c>
      <c r="G32" s="189"/>
      <c r="H32" s="188"/>
      <c r="I32" s="187" t="s">
        <v>285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O31"/>
  <sheetViews>
    <sheetView zoomScale="110" zoomScaleNormal="110" zoomScalePageLayoutView="0" workbookViewId="0" topLeftCell="A1">
      <selection activeCell="G35" sqref="G35"/>
    </sheetView>
  </sheetViews>
  <sheetFormatPr defaultColWidth="0" defaultRowHeight="12.75"/>
  <cols>
    <col min="1" max="1" width="5.28125" style="80" customWidth="1"/>
    <col min="2" max="2" width="11.57421875" style="62" customWidth="1"/>
    <col min="3" max="3" width="14.140625" style="62" customWidth="1"/>
    <col min="4" max="4" width="10.7109375" style="63" customWidth="1"/>
    <col min="5" max="5" width="10.28125" style="81" customWidth="1"/>
    <col min="6" max="6" width="16.421875" style="64" customWidth="1"/>
    <col min="7" max="7" width="5.7109375" style="82" customWidth="1"/>
    <col min="8" max="8" width="6.421875" style="82" customWidth="1"/>
    <col min="9" max="9" width="5.28125" style="82" customWidth="1"/>
    <col min="10" max="10" width="4.7109375" style="82" hidden="1" customWidth="1"/>
    <col min="11" max="11" width="6.28125" style="82" customWidth="1"/>
    <col min="12" max="12" width="5.28125" style="82" customWidth="1"/>
    <col min="13" max="13" width="5.421875" style="82" customWidth="1"/>
    <col min="14" max="14" width="9.00390625" style="83" bestFit="1" customWidth="1"/>
    <col min="15" max="15" width="8.28125" style="84" customWidth="1"/>
    <col min="16" max="252" width="9.140625" style="80" customWidth="1"/>
    <col min="253" max="253" width="5.28125" style="80" customWidth="1"/>
    <col min="254" max="16384" width="0" style="80" hidden="1" customWidth="1"/>
  </cols>
  <sheetData>
    <row r="1" spans="1:5" s="54" customFormat="1" ht="18">
      <c r="A1" s="159" t="s">
        <v>337</v>
      </c>
      <c r="B1" s="53"/>
      <c r="C1" s="53"/>
      <c r="E1" s="160"/>
    </row>
    <row r="2" spans="1:5" s="54" customFormat="1" ht="15">
      <c r="A2" s="297">
        <v>43525</v>
      </c>
      <c r="B2" s="297"/>
      <c r="C2" s="53"/>
      <c r="E2" s="161" t="s">
        <v>0</v>
      </c>
    </row>
    <row r="3" s="55" customFormat="1" ht="3.75"/>
    <row r="4" spans="1:7" s="54" customFormat="1" ht="18">
      <c r="A4" s="53"/>
      <c r="B4" s="56" t="s">
        <v>152</v>
      </c>
      <c r="E4" s="57" t="s">
        <v>153</v>
      </c>
      <c r="G4" s="58"/>
    </row>
    <row r="5" s="59" customFormat="1" ht="4.5" thickBot="1">
      <c r="G5" s="60"/>
    </row>
    <row r="6" spans="2:15" s="61" customFormat="1" ht="14.25" thickBot="1">
      <c r="B6" s="62"/>
      <c r="C6" s="62"/>
      <c r="D6" s="63"/>
      <c r="F6" s="64"/>
      <c r="G6" s="298" t="s">
        <v>129</v>
      </c>
      <c r="H6" s="299"/>
      <c r="I6" s="299"/>
      <c r="J6" s="299"/>
      <c r="K6" s="299"/>
      <c r="L6" s="299"/>
      <c r="M6" s="300"/>
      <c r="N6" s="65"/>
      <c r="O6" s="66"/>
    </row>
    <row r="7" spans="1:15" s="74" customFormat="1" ht="21" customHeight="1" thickBot="1">
      <c r="A7" s="162" t="s">
        <v>368</v>
      </c>
      <c r="B7" s="114" t="s">
        <v>1</v>
      </c>
      <c r="C7" s="67" t="s">
        <v>2</v>
      </c>
      <c r="D7" s="68" t="s">
        <v>130</v>
      </c>
      <c r="E7" s="69" t="s">
        <v>4</v>
      </c>
      <c r="F7" s="70" t="s">
        <v>6</v>
      </c>
      <c r="G7" s="71">
        <v>1</v>
      </c>
      <c r="H7" s="72">
        <v>2</v>
      </c>
      <c r="I7" s="72">
        <v>3</v>
      </c>
      <c r="J7" s="72" t="s">
        <v>131</v>
      </c>
      <c r="K7" s="72">
        <v>4</v>
      </c>
      <c r="L7" s="72">
        <v>5</v>
      </c>
      <c r="M7" s="73">
        <v>6</v>
      </c>
      <c r="N7" s="163" t="s">
        <v>132</v>
      </c>
      <c r="O7" s="164" t="s">
        <v>5</v>
      </c>
    </row>
    <row r="8" spans="1:15" ht="13.5">
      <c r="A8" s="75">
        <v>1</v>
      </c>
      <c r="B8" s="165" t="s">
        <v>109</v>
      </c>
      <c r="C8" s="166" t="s">
        <v>154</v>
      </c>
      <c r="D8" s="76">
        <v>38014</v>
      </c>
      <c r="E8" s="77" t="s">
        <v>115</v>
      </c>
      <c r="F8" s="78" t="s">
        <v>116</v>
      </c>
      <c r="G8" s="79">
        <v>11.94</v>
      </c>
      <c r="H8" s="79">
        <v>10.74</v>
      </c>
      <c r="I8" s="79">
        <v>11.66</v>
      </c>
      <c r="J8" s="79"/>
      <c r="K8" s="79">
        <v>11.38</v>
      </c>
      <c r="L8" s="79">
        <v>11.88</v>
      </c>
      <c r="M8" s="79">
        <v>11.83</v>
      </c>
      <c r="N8" s="167">
        <f aca="true" t="shared" si="0" ref="N8:N15">MAX(G8:I8,K8:M8)</f>
        <v>11.94</v>
      </c>
      <c r="O8" s="168" t="str">
        <f aca="true" t="shared" si="1" ref="O8:O15">IF(ISBLANK(N8),"",IF(N8&gt;=15.2,"KSM",IF(N8&gt;=13.2,"I A",IF(N8&gt;=11,"II A",IF(N8&gt;=9.5,"III A",IF(N8&gt;=8,"I JA",IF(N8&gt;=7.2,"II JA",IF(N8&gt;=6.5,"III JA"))))))))</f>
        <v>II A</v>
      </c>
    </row>
    <row r="9" spans="1:15" ht="13.5">
      <c r="A9" s="75">
        <v>2</v>
      </c>
      <c r="B9" s="165" t="s">
        <v>21</v>
      </c>
      <c r="C9" s="166" t="s">
        <v>183</v>
      </c>
      <c r="D9" s="76">
        <v>38556</v>
      </c>
      <c r="E9" s="77" t="s">
        <v>115</v>
      </c>
      <c r="F9" s="78" t="s">
        <v>116</v>
      </c>
      <c r="G9" s="79">
        <v>10.67</v>
      </c>
      <c r="H9" s="79">
        <v>10.5</v>
      </c>
      <c r="I9" s="79">
        <v>11.15</v>
      </c>
      <c r="J9" s="79"/>
      <c r="K9" s="79">
        <v>10.7</v>
      </c>
      <c r="L9" s="79" t="s">
        <v>369</v>
      </c>
      <c r="M9" s="79" t="s">
        <v>369</v>
      </c>
      <c r="N9" s="167">
        <f t="shared" si="0"/>
        <v>11.15</v>
      </c>
      <c r="O9" s="168" t="str">
        <f t="shared" si="1"/>
        <v>II A</v>
      </c>
    </row>
    <row r="10" spans="1:15" ht="13.5">
      <c r="A10" s="75">
        <v>3</v>
      </c>
      <c r="B10" s="165" t="s">
        <v>72</v>
      </c>
      <c r="C10" s="166" t="s">
        <v>159</v>
      </c>
      <c r="D10" s="76">
        <v>38129</v>
      </c>
      <c r="E10" s="77" t="s">
        <v>12</v>
      </c>
      <c r="F10" s="78" t="s">
        <v>160</v>
      </c>
      <c r="G10" s="79">
        <v>8.86</v>
      </c>
      <c r="H10" s="79">
        <v>8.6</v>
      </c>
      <c r="I10" s="79">
        <v>8.85</v>
      </c>
      <c r="J10" s="79"/>
      <c r="K10" s="79">
        <v>9.05</v>
      </c>
      <c r="L10" s="79">
        <v>9.11</v>
      </c>
      <c r="M10" s="79">
        <v>9.24</v>
      </c>
      <c r="N10" s="167">
        <f t="shared" si="0"/>
        <v>9.24</v>
      </c>
      <c r="O10" s="168" t="str">
        <f t="shared" si="1"/>
        <v>I JA</v>
      </c>
    </row>
    <row r="11" spans="1:15" ht="13.5">
      <c r="A11" s="75">
        <v>4</v>
      </c>
      <c r="B11" s="165" t="s">
        <v>143</v>
      </c>
      <c r="C11" s="166" t="s">
        <v>18</v>
      </c>
      <c r="D11" s="76">
        <v>38204</v>
      </c>
      <c r="E11" s="77" t="s">
        <v>9</v>
      </c>
      <c r="F11" s="78" t="s">
        <v>332</v>
      </c>
      <c r="G11" s="79">
        <v>8.48</v>
      </c>
      <c r="H11" s="79">
        <v>8.63</v>
      </c>
      <c r="I11" s="79">
        <v>7.23</v>
      </c>
      <c r="J11" s="79"/>
      <c r="K11" s="79">
        <v>8.4</v>
      </c>
      <c r="L11" s="79">
        <v>8.46</v>
      </c>
      <c r="M11" s="79">
        <v>8.03</v>
      </c>
      <c r="N11" s="167">
        <f t="shared" si="0"/>
        <v>8.63</v>
      </c>
      <c r="O11" s="168" t="str">
        <f t="shared" si="1"/>
        <v>I JA</v>
      </c>
    </row>
    <row r="12" spans="1:15" ht="13.5">
      <c r="A12" s="75">
        <v>5</v>
      </c>
      <c r="B12" s="165" t="s">
        <v>75</v>
      </c>
      <c r="C12" s="166" t="s">
        <v>156</v>
      </c>
      <c r="D12" s="76">
        <v>38099</v>
      </c>
      <c r="E12" s="77" t="s">
        <v>157</v>
      </c>
      <c r="F12" s="78" t="s">
        <v>158</v>
      </c>
      <c r="G12" s="79" t="s">
        <v>369</v>
      </c>
      <c r="H12" s="79" t="s">
        <v>369</v>
      </c>
      <c r="I12" s="79">
        <v>7.98</v>
      </c>
      <c r="J12" s="79"/>
      <c r="K12" s="79">
        <v>7.95</v>
      </c>
      <c r="L12" s="79" t="s">
        <v>369</v>
      </c>
      <c r="M12" s="79" t="s">
        <v>369</v>
      </c>
      <c r="N12" s="167">
        <f t="shared" si="0"/>
        <v>7.98</v>
      </c>
      <c r="O12" s="168" t="str">
        <f t="shared" si="1"/>
        <v>II JA</v>
      </c>
    </row>
    <row r="13" spans="1:15" ht="13.5">
      <c r="A13" s="75">
        <v>6</v>
      </c>
      <c r="B13" s="165" t="s">
        <v>370</v>
      </c>
      <c r="C13" s="166" t="s">
        <v>371</v>
      </c>
      <c r="D13" s="76">
        <v>38401</v>
      </c>
      <c r="E13" s="178" t="s">
        <v>372</v>
      </c>
      <c r="F13" s="179" t="s">
        <v>373</v>
      </c>
      <c r="G13" s="79">
        <v>7.77</v>
      </c>
      <c r="H13" s="79">
        <v>7.4</v>
      </c>
      <c r="I13" s="79">
        <v>7.67</v>
      </c>
      <c r="J13" s="79"/>
      <c r="K13" s="79">
        <v>7.22</v>
      </c>
      <c r="L13" s="79">
        <v>6.47</v>
      </c>
      <c r="M13" s="79">
        <v>7.12</v>
      </c>
      <c r="N13" s="167">
        <f t="shared" si="0"/>
        <v>7.77</v>
      </c>
      <c r="O13" s="168" t="str">
        <f t="shared" si="1"/>
        <v>II JA</v>
      </c>
    </row>
    <row r="14" spans="1:15" ht="13.5">
      <c r="A14" s="75">
        <v>7</v>
      </c>
      <c r="B14" s="165" t="s">
        <v>48</v>
      </c>
      <c r="C14" s="166" t="s">
        <v>298</v>
      </c>
      <c r="D14" s="76">
        <v>38506</v>
      </c>
      <c r="E14" s="77" t="s">
        <v>35</v>
      </c>
      <c r="F14" s="78" t="s">
        <v>374</v>
      </c>
      <c r="G14" s="79">
        <v>6.8</v>
      </c>
      <c r="H14" s="79">
        <v>7.59</v>
      </c>
      <c r="I14" s="79">
        <v>7.5</v>
      </c>
      <c r="J14" s="79"/>
      <c r="K14" s="79">
        <v>7.25</v>
      </c>
      <c r="L14" s="79">
        <v>7.43</v>
      </c>
      <c r="M14" s="79">
        <v>7.3</v>
      </c>
      <c r="N14" s="167">
        <f t="shared" si="0"/>
        <v>7.59</v>
      </c>
      <c r="O14" s="168" t="str">
        <f t="shared" si="1"/>
        <v>II JA</v>
      </c>
    </row>
    <row r="15" spans="1:15" ht="13.5">
      <c r="A15" s="75">
        <v>8</v>
      </c>
      <c r="B15" s="165" t="s">
        <v>17</v>
      </c>
      <c r="C15" s="166" t="s">
        <v>260</v>
      </c>
      <c r="D15" s="76">
        <v>38695</v>
      </c>
      <c r="E15" s="77" t="s">
        <v>12</v>
      </c>
      <c r="F15" s="78" t="s">
        <v>84</v>
      </c>
      <c r="G15" s="79">
        <v>6.77</v>
      </c>
      <c r="H15" s="79">
        <v>6.36</v>
      </c>
      <c r="I15" s="79">
        <v>6.44</v>
      </c>
      <c r="J15" s="79"/>
      <c r="K15" s="79">
        <v>6.48</v>
      </c>
      <c r="L15" s="79">
        <v>7.17</v>
      </c>
      <c r="M15" s="79">
        <v>6.86</v>
      </c>
      <c r="N15" s="167">
        <f t="shared" si="0"/>
        <v>7.17</v>
      </c>
      <c r="O15" s="168" t="str">
        <f t="shared" si="1"/>
        <v>III JA</v>
      </c>
    </row>
    <row r="16" spans="2:15" ht="12.75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2:15" ht="12.75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2:15" ht="12.75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2:15" ht="12.75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pans="2:15" ht="12.75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2:15" ht="12.75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2:15" ht="12.75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2:15" ht="12.75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2:15" ht="12.75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spans="2:15" ht="12.75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pans="2:15" ht="12.75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</row>
    <row r="27" spans="2:15" ht="12.75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pans="2:15" ht="12.75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2:15" ht="12.7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pans="2:15" ht="12.75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2:15" ht="12.7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O54"/>
  <sheetViews>
    <sheetView zoomScale="110" zoomScaleNormal="110" zoomScalePageLayoutView="0" workbookViewId="0" topLeftCell="A3">
      <selection activeCell="X36" sqref="X36"/>
    </sheetView>
  </sheetViews>
  <sheetFormatPr defaultColWidth="0" defaultRowHeight="12.75"/>
  <cols>
    <col min="1" max="1" width="5.28125" style="80" customWidth="1"/>
    <col min="2" max="2" width="14.7109375" style="62" customWidth="1"/>
    <col min="3" max="3" width="15.28125" style="62" customWidth="1"/>
    <col min="4" max="4" width="10.7109375" style="63" customWidth="1"/>
    <col min="5" max="5" width="10.28125" style="81" customWidth="1"/>
    <col min="6" max="6" width="21.7109375" style="64" bestFit="1" customWidth="1"/>
    <col min="7" max="9" width="5.421875" style="82" bestFit="1" customWidth="1"/>
    <col min="10" max="10" width="4.8515625" style="82" hidden="1" customWidth="1"/>
    <col min="11" max="13" width="5.421875" style="82" bestFit="1" customWidth="1"/>
    <col min="14" max="14" width="10.28125" style="83" customWidth="1"/>
    <col min="15" max="15" width="8.28125" style="84" customWidth="1"/>
    <col min="16" max="252" width="9.140625" style="80" customWidth="1"/>
    <col min="253" max="253" width="5.28125" style="80" customWidth="1"/>
    <col min="254" max="16384" width="0" style="80" hidden="1" customWidth="1"/>
  </cols>
  <sheetData>
    <row r="1" spans="1:5" s="54" customFormat="1" ht="18">
      <c r="A1" s="159" t="s">
        <v>337</v>
      </c>
      <c r="B1" s="53"/>
      <c r="C1" s="53"/>
      <c r="E1" s="160"/>
    </row>
    <row r="2" spans="1:5" s="54" customFormat="1" ht="15">
      <c r="A2" s="297">
        <v>43525</v>
      </c>
      <c r="B2" s="297"/>
      <c r="C2" s="53"/>
      <c r="E2" s="161" t="s">
        <v>0</v>
      </c>
    </row>
    <row r="3" s="55" customFormat="1" ht="3.75"/>
    <row r="4" spans="1:7" s="54" customFormat="1" ht="18">
      <c r="A4" s="53"/>
      <c r="B4" s="56" t="s">
        <v>162</v>
      </c>
      <c r="E4" s="57" t="s">
        <v>163</v>
      </c>
      <c r="G4" s="58"/>
    </row>
    <row r="5" s="59" customFormat="1" ht="4.5" thickBot="1">
      <c r="G5" s="60"/>
    </row>
    <row r="6" spans="2:15" s="61" customFormat="1" ht="14.25" thickBot="1">
      <c r="B6" s="62"/>
      <c r="C6" s="62"/>
      <c r="D6" s="63"/>
      <c r="F6" s="64"/>
      <c r="G6" s="298" t="s">
        <v>129</v>
      </c>
      <c r="H6" s="299"/>
      <c r="I6" s="299"/>
      <c r="J6" s="299"/>
      <c r="K6" s="299"/>
      <c r="L6" s="299"/>
      <c r="M6" s="300"/>
      <c r="N6" s="65"/>
      <c r="O6" s="66"/>
    </row>
    <row r="7" spans="1:15" s="74" customFormat="1" ht="21" customHeight="1" thickBot="1">
      <c r="A7" s="162" t="s">
        <v>361</v>
      </c>
      <c r="B7" s="115" t="s">
        <v>1</v>
      </c>
      <c r="C7" s="85" t="s">
        <v>2</v>
      </c>
      <c r="D7" s="86" t="s">
        <v>130</v>
      </c>
      <c r="E7" s="87" t="s">
        <v>4</v>
      </c>
      <c r="F7" s="88" t="s">
        <v>6</v>
      </c>
      <c r="G7" s="89">
        <v>1</v>
      </c>
      <c r="H7" s="90">
        <v>2</v>
      </c>
      <c r="I7" s="90">
        <v>3</v>
      </c>
      <c r="J7" s="90" t="s">
        <v>131</v>
      </c>
      <c r="K7" s="90">
        <v>4</v>
      </c>
      <c r="L7" s="90">
        <v>5</v>
      </c>
      <c r="M7" s="91">
        <v>6</v>
      </c>
      <c r="N7" s="163" t="s">
        <v>132</v>
      </c>
      <c r="O7" s="164" t="s">
        <v>5</v>
      </c>
    </row>
    <row r="8" spans="1:15" ht="13.5">
      <c r="A8" s="92">
        <v>1</v>
      </c>
      <c r="B8" s="165" t="s">
        <v>63</v>
      </c>
      <c r="C8" s="166" t="s">
        <v>166</v>
      </c>
      <c r="D8" s="93">
        <v>38318</v>
      </c>
      <c r="E8" s="94" t="s">
        <v>35</v>
      </c>
      <c r="F8" s="95" t="s">
        <v>36</v>
      </c>
      <c r="G8" s="96">
        <v>11.36</v>
      </c>
      <c r="H8" s="96">
        <v>12.66</v>
      </c>
      <c r="I8" s="96">
        <v>12.67</v>
      </c>
      <c r="J8" s="96"/>
      <c r="K8" s="96">
        <v>12.37</v>
      </c>
      <c r="L8" s="96">
        <v>11.88</v>
      </c>
      <c r="M8" s="96" t="s">
        <v>362</v>
      </c>
      <c r="N8" s="167">
        <f aca="true" t="shared" si="0" ref="N8:N20">MAX(G8:I8,K8:M8)</f>
        <v>12.67</v>
      </c>
      <c r="O8" s="168" t="str">
        <f>IF(ISBLANK(N8),"",IF(N8&lt;9,"",IF(N8&gt;=17,"I A",IF(N8&gt;=14.9,"II A",IF(N8&gt;=13.2,"III A",IF(N8&gt;=11.4,"I JA",IF(N8&gt;=10,"II JA",IF(N8&gt;=9,"III JA"))))))))</f>
        <v>I JA</v>
      </c>
    </row>
    <row r="9" spans="1:15" ht="13.5">
      <c r="A9" s="92">
        <v>2</v>
      </c>
      <c r="B9" s="165" t="s">
        <v>125</v>
      </c>
      <c r="C9" s="166" t="s">
        <v>325</v>
      </c>
      <c r="D9" s="93">
        <v>38148</v>
      </c>
      <c r="E9" s="94" t="s">
        <v>319</v>
      </c>
      <c r="F9" s="95" t="s">
        <v>320</v>
      </c>
      <c r="G9" s="96">
        <v>10.73</v>
      </c>
      <c r="H9" s="96">
        <v>10.78</v>
      </c>
      <c r="I9" s="96">
        <v>10.9</v>
      </c>
      <c r="J9" s="96"/>
      <c r="K9" s="96">
        <v>11.67</v>
      </c>
      <c r="L9" s="96" t="s">
        <v>362</v>
      </c>
      <c r="M9" s="96">
        <v>11.17</v>
      </c>
      <c r="N9" s="167">
        <f t="shared" si="0"/>
        <v>11.67</v>
      </c>
      <c r="O9" s="168" t="str">
        <f aca="true" t="shared" si="1" ref="O9:O20">IF(ISBLANK(N9),"",IF(N9&lt;9,"",IF(N9&gt;=17,"I A",IF(N9&gt;=14.9,"II A",IF(N9&gt;=13.2,"III A",IF(N9&gt;=11.4,"I JA",IF(N9&gt;=10,"II JA",IF(N9&gt;=9,"III JA"))))))))</f>
        <v>I JA</v>
      </c>
    </row>
    <row r="10" spans="1:15" ht="13.5">
      <c r="A10" s="92">
        <v>3</v>
      </c>
      <c r="B10" s="165" t="s">
        <v>105</v>
      </c>
      <c r="C10" s="166" t="s">
        <v>312</v>
      </c>
      <c r="D10" s="93">
        <v>38564</v>
      </c>
      <c r="E10" s="94" t="s">
        <v>12</v>
      </c>
      <c r="F10" s="95" t="s">
        <v>313</v>
      </c>
      <c r="G10" s="96" t="s">
        <v>362</v>
      </c>
      <c r="H10" s="96">
        <v>8.98</v>
      </c>
      <c r="I10" s="96">
        <v>10.82</v>
      </c>
      <c r="J10" s="96"/>
      <c r="K10" s="96">
        <v>11.12</v>
      </c>
      <c r="L10" s="96">
        <v>11.36</v>
      </c>
      <c r="M10" s="96">
        <v>11.02</v>
      </c>
      <c r="N10" s="167">
        <f t="shared" si="0"/>
        <v>11.36</v>
      </c>
      <c r="O10" s="168" t="str">
        <f t="shared" si="1"/>
        <v>II JA</v>
      </c>
    </row>
    <row r="11" spans="1:15" ht="13.5">
      <c r="A11" s="92">
        <v>4</v>
      </c>
      <c r="B11" s="165" t="s">
        <v>204</v>
      </c>
      <c r="C11" s="166" t="s">
        <v>205</v>
      </c>
      <c r="D11" s="93" t="s">
        <v>206</v>
      </c>
      <c r="E11" s="94" t="s">
        <v>37</v>
      </c>
      <c r="F11" s="95" t="s">
        <v>122</v>
      </c>
      <c r="G11" s="96">
        <v>10.94</v>
      </c>
      <c r="H11" s="96">
        <v>10.61</v>
      </c>
      <c r="I11" s="96" t="s">
        <v>362</v>
      </c>
      <c r="J11" s="96"/>
      <c r="K11" s="96">
        <v>11.2</v>
      </c>
      <c r="L11" s="96">
        <v>10.7</v>
      </c>
      <c r="M11" s="96">
        <v>11.14</v>
      </c>
      <c r="N11" s="167">
        <f t="shared" si="0"/>
        <v>11.2</v>
      </c>
      <c r="O11" s="168" t="str">
        <f t="shared" si="1"/>
        <v>II JA</v>
      </c>
    </row>
    <row r="12" spans="1:15" ht="13.5">
      <c r="A12" s="92">
        <v>5</v>
      </c>
      <c r="B12" s="165" t="s">
        <v>86</v>
      </c>
      <c r="C12" s="166" t="s">
        <v>277</v>
      </c>
      <c r="D12" s="93">
        <v>38526</v>
      </c>
      <c r="E12" s="94" t="s">
        <v>22</v>
      </c>
      <c r="F12" s="95" t="s">
        <v>23</v>
      </c>
      <c r="G12" s="96" t="s">
        <v>362</v>
      </c>
      <c r="H12" s="96">
        <v>10.66</v>
      </c>
      <c r="I12" s="96">
        <v>10.46</v>
      </c>
      <c r="J12" s="96"/>
      <c r="K12" s="96" t="s">
        <v>362</v>
      </c>
      <c r="L12" s="96">
        <v>10.35</v>
      </c>
      <c r="M12" s="96" t="s">
        <v>362</v>
      </c>
      <c r="N12" s="167">
        <f t="shared" si="0"/>
        <v>10.66</v>
      </c>
      <c r="O12" s="168" t="str">
        <f t="shared" si="1"/>
        <v>II JA</v>
      </c>
    </row>
    <row r="13" spans="1:15" ht="13.5">
      <c r="A13" s="92">
        <v>6</v>
      </c>
      <c r="B13" s="165" t="s">
        <v>223</v>
      </c>
      <c r="C13" s="166" t="s">
        <v>224</v>
      </c>
      <c r="D13" s="93" t="s">
        <v>225</v>
      </c>
      <c r="E13" s="94" t="s">
        <v>9</v>
      </c>
      <c r="F13" s="95" t="s">
        <v>330</v>
      </c>
      <c r="G13" s="96">
        <v>10</v>
      </c>
      <c r="H13" s="96">
        <v>10.12</v>
      </c>
      <c r="I13" s="96">
        <v>9.67</v>
      </c>
      <c r="J13" s="96"/>
      <c r="K13" s="96">
        <v>9.65</v>
      </c>
      <c r="L13" s="96">
        <v>9.4</v>
      </c>
      <c r="M13" s="96">
        <v>9.05</v>
      </c>
      <c r="N13" s="167">
        <f t="shared" si="0"/>
        <v>10.12</v>
      </c>
      <c r="O13" s="168" t="str">
        <f t="shared" si="1"/>
        <v>II JA</v>
      </c>
    </row>
    <row r="14" spans="1:15" ht="13.5">
      <c r="A14" s="92">
        <v>7</v>
      </c>
      <c r="B14" s="165" t="s">
        <v>229</v>
      </c>
      <c r="C14" s="166" t="s">
        <v>230</v>
      </c>
      <c r="D14" s="93" t="s">
        <v>231</v>
      </c>
      <c r="E14" s="94" t="s">
        <v>40</v>
      </c>
      <c r="F14" s="95" t="s">
        <v>117</v>
      </c>
      <c r="G14" s="96">
        <v>9.79</v>
      </c>
      <c r="H14" s="96">
        <v>9.67</v>
      </c>
      <c r="I14" s="96">
        <v>9.61</v>
      </c>
      <c r="J14" s="96"/>
      <c r="K14" s="96">
        <v>8.66</v>
      </c>
      <c r="L14" s="96">
        <v>8.5</v>
      </c>
      <c r="M14" s="96">
        <v>8.69</v>
      </c>
      <c r="N14" s="167">
        <f t="shared" si="0"/>
        <v>9.79</v>
      </c>
      <c r="O14" s="168" t="str">
        <f t="shared" si="1"/>
        <v>III JA</v>
      </c>
    </row>
    <row r="15" spans="1:15" ht="13.5">
      <c r="A15" s="92">
        <v>8</v>
      </c>
      <c r="B15" s="165" t="s">
        <v>167</v>
      </c>
      <c r="C15" s="166" t="s">
        <v>168</v>
      </c>
      <c r="D15" s="93" t="s">
        <v>169</v>
      </c>
      <c r="E15" s="94" t="s">
        <v>40</v>
      </c>
      <c r="F15" s="95" t="s">
        <v>117</v>
      </c>
      <c r="G15" s="96">
        <v>8.08</v>
      </c>
      <c r="H15" s="96">
        <v>9.51</v>
      </c>
      <c r="I15" s="96">
        <v>9.55</v>
      </c>
      <c r="J15" s="96"/>
      <c r="K15" s="96">
        <v>9.6</v>
      </c>
      <c r="L15" s="96">
        <v>9</v>
      </c>
      <c r="M15" s="96">
        <v>8.87</v>
      </c>
      <c r="N15" s="167">
        <f t="shared" si="0"/>
        <v>9.6</v>
      </c>
      <c r="O15" s="168" t="str">
        <f t="shared" si="1"/>
        <v>III JA</v>
      </c>
    </row>
    <row r="16" spans="1:15" ht="13.5">
      <c r="A16" s="92">
        <v>9</v>
      </c>
      <c r="B16" s="165" t="s">
        <v>164</v>
      </c>
      <c r="C16" s="166" t="s">
        <v>165</v>
      </c>
      <c r="D16" s="93">
        <v>38214</v>
      </c>
      <c r="E16" s="94" t="s">
        <v>157</v>
      </c>
      <c r="F16" s="95" t="s">
        <v>158</v>
      </c>
      <c r="G16" s="96" t="s">
        <v>362</v>
      </c>
      <c r="H16" s="96" t="s">
        <v>362</v>
      </c>
      <c r="I16" s="96">
        <v>9.32</v>
      </c>
      <c r="J16" s="96"/>
      <c r="K16" s="96"/>
      <c r="L16" s="96"/>
      <c r="M16" s="96"/>
      <c r="N16" s="167">
        <f t="shared" si="0"/>
        <v>9.32</v>
      </c>
      <c r="O16" s="168" t="str">
        <f t="shared" si="1"/>
        <v>III JA</v>
      </c>
    </row>
    <row r="17" spans="1:15" ht="13.5">
      <c r="A17" s="92">
        <v>10</v>
      </c>
      <c r="B17" s="165" t="s">
        <v>68</v>
      </c>
      <c r="C17" s="166" t="s">
        <v>210</v>
      </c>
      <c r="D17" s="93">
        <v>38424</v>
      </c>
      <c r="E17" s="94" t="s">
        <v>9</v>
      </c>
      <c r="F17" s="95" t="s">
        <v>331</v>
      </c>
      <c r="G17" s="96">
        <v>8.76</v>
      </c>
      <c r="H17" s="96">
        <v>8</v>
      </c>
      <c r="I17" s="96">
        <v>9.16</v>
      </c>
      <c r="J17" s="96"/>
      <c r="K17" s="96"/>
      <c r="L17" s="96"/>
      <c r="M17" s="96"/>
      <c r="N17" s="167">
        <f t="shared" si="0"/>
        <v>9.16</v>
      </c>
      <c r="O17" s="168" t="str">
        <f t="shared" si="1"/>
        <v>III JA</v>
      </c>
    </row>
    <row r="18" spans="1:15" ht="13.5">
      <c r="A18" s="92">
        <v>11</v>
      </c>
      <c r="B18" s="165" t="s">
        <v>218</v>
      </c>
      <c r="C18" s="166" t="s">
        <v>219</v>
      </c>
      <c r="D18" s="93" t="s">
        <v>220</v>
      </c>
      <c r="E18" s="94" t="s">
        <v>9</v>
      </c>
      <c r="F18" s="95" t="s">
        <v>330</v>
      </c>
      <c r="G18" s="96">
        <v>7.74</v>
      </c>
      <c r="H18" s="96">
        <v>8.16</v>
      </c>
      <c r="I18" s="96">
        <v>8.5</v>
      </c>
      <c r="J18" s="96"/>
      <c r="K18" s="96"/>
      <c r="L18" s="96"/>
      <c r="M18" s="96"/>
      <c r="N18" s="167">
        <f t="shared" si="0"/>
        <v>8.5</v>
      </c>
      <c r="O18" s="168">
        <f t="shared" si="1"/>
      </c>
    </row>
    <row r="19" spans="1:15" ht="13.5">
      <c r="A19" s="92">
        <v>12</v>
      </c>
      <c r="B19" s="165" t="s">
        <v>261</v>
      </c>
      <c r="C19" s="166" t="s">
        <v>262</v>
      </c>
      <c r="D19" s="93">
        <v>38379</v>
      </c>
      <c r="E19" s="94" t="s">
        <v>12</v>
      </c>
      <c r="F19" s="95" t="s">
        <v>84</v>
      </c>
      <c r="G19" s="96">
        <v>8.2</v>
      </c>
      <c r="H19" s="96">
        <v>7.52</v>
      </c>
      <c r="I19" s="96">
        <v>7.8</v>
      </c>
      <c r="J19" s="96"/>
      <c r="K19" s="96"/>
      <c r="L19" s="96"/>
      <c r="M19" s="96"/>
      <c r="N19" s="167">
        <f t="shared" si="0"/>
        <v>8.2</v>
      </c>
      <c r="O19" s="168">
        <f t="shared" si="1"/>
      </c>
    </row>
    <row r="20" spans="1:15" ht="13.5">
      <c r="A20" s="92">
        <v>13</v>
      </c>
      <c r="B20" s="165" t="s">
        <v>363</v>
      </c>
      <c r="C20" s="166" t="s">
        <v>364</v>
      </c>
      <c r="D20" s="93">
        <v>38199</v>
      </c>
      <c r="E20" s="94" t="s">
        <v>365</v>
      </c>
      <c r="F20" s="95" t="s">
        <v>366</v>
      </c>
      <c r="G20" s="96">
        <v>7.32</v>
      </c>
      <c r="H20" s="96">
        <v>7.17</v>
      </c>
      <c r="I20" s="96">
        <v>7.44</v>
      </c>
      <c r="J20" s="96"/>
      <c r="K20" s="96"/>
      <c r="L20" s="96"/>
      <c r="M20" s="96"/>
      <c r="N20" s="167">
        <f t="shared" si="0"/>
        <v>7.44</v>
      </c>
      <c r="O20" s="168">
        <f t="shared" si="1"/>
      </c>
    </row>
    <row r="21" spans="1:15" ht="13.5">
      <c r="A21" s="92"/>
      <c r="B21" s="165" t="s">
        <v>100</v>
      </c>
      <c r="C21" s="166" t="s">
        <v>255</v>
      </c>
      <c r="D21" s="93">
        <v>38089</v>
      </c>
      <c r="E21" s="94" t="s">
        <v>155</v>
      </c>
      <c r="F21" s="95" t="s">
        <v>158</v>
      </c>
      <c r="G21" s="96"/>
      <c r="H21" s="96"/>
      <c r="I21" s="96"/>
      <c r="J21" s="96"/>
      <c r="K21" s="96"/>
      <c r="L21" s="96"/>
      <c r="M21" s="96"/>
      <c r="N21" s="167" t="s">
        <v>367</v>
      </c>
      <c r="O21" s="168"/>
    </row>
    <row r="22" spans="1:15" ht="13.5">
      <c r="A22" s="92"/>
      <c r="B22" s="165" t="s">
        <v>214</v>
      </c>
      <c r="C22" s="166" t="s">
        <v>215</v>
      </c>
      <c r="D22" s="93" t="s">
        <v>216</v>
      </c>
      <c r="E22" s="94" t="s">
        <v>9</v>
      </c>
      <c r="F22" s="95" t="s">
        <v>330</v>
      </c>
      <c r="G22" s="96"/>
      <c r="H22" s="96"/>
      <c r="I22" s="96"/>
      <c r="J22" s="96"/>
      <c r="K22" s="96"/>
      <c r="L22" s="96"/>
      <c r="M22" s="96"/>
      <c r="N22" s="167" t="s">
        <v>367</v>
      </c>
      <c r="O22" s="168"/>
    </row>
    <row r="23" spans="1:15" ht="13.5">
      <c r="A23" s="169" t="s">
        <v>41</v>
      </c>
      <c r="B23" s="170" t="s">
        <v>257</v>
      </c>
      <c r="C23" s="171" t="s">
        <v>258</v>
      </c>
      <c r="D23" s="172">
        <v>38408</v>
      </c>
      <c r="E23" s="173" t="s">
        <v>12</v>
      </c>
      <c r="F23" s="174" t="s">
        <v>13</v>
      </c>
      <c r="G23" s="79"/>
      <c r="H23" s="79">
        <v>8.66</v>
      </c>
      <c r="I23" s="79">
        <v>8.3</v>
      </c>
      <c r="J23" s="169" t="s">
        <v>41</v>
      </c>
      <c r="K23" s="79"/>
      <c r="L23" s="79"/>
      <c r="M23" s="175"/>
      <c r="N23" s="176">
        <f>MAX(G23:I23,K23:M23)</f>
        <v>8.66</v>
      </c>
      <c r="O23" s="177"/>
    </row>
    <row r="24" spans="2:15" ht="12.75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spans="2:15" ht="12.75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pans="2:15" ht="12.75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</row>
    <row r="27" spans="2:15" ht="12.75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pans="2:15" ht="12.75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2:15" ht="12.7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pans="2:15" ht="12.75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2:15" ht="12.7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pans="2:15" ht="12.75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pans="2:15" ht="12.75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  <row r="34" spans="7:15" ht="13.5">
      <c r="G34" s="80"/>
      <c r="H34" s="80"/>
      <c r="I34" s="80"/>
      <c r="J34" s="80"/>
      <c r="K34" s="80"/>
      <c r="L34" s="80"/>
      <c r="M34" s="80"/>
      <c r="N34" s="80"/>
      <c r="O34" s="80"/>
    </row>
    <row r="35" spans="7:15" ht="13.5">
      <c r="G35" s="80"/>
      <c r="H35" s="80"/>
      <c r="I35" s="80"/>
      <c r="J35" s="80"/>
      <c r="K35" s="80"/>
      <c r="L35" s="80"/>
      <c r="M35" s="80"/>
      <c r="N35" s="80"/>
      <c r="O35" s="80"/>
    </row>
    <row r="36" spans="7:15" ht="13.5">
      <c r="G36" s="80"/>
      <c r="H36" s="80"/>
      <c r="I36" s="80"/>
      <c r="J36" s="80"/>
      <c r="K36" s="80"/>
      <c r="L36" s="80"/>
      <c r="M36" s="80"/>
      <c r="N36" s="80"/>
      <c r="O36" s="80"/>
    </row>
    <row r="37" spans="2:15" ht="12.7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2:15" ht="12.7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2:15" ht="12.7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pans="2:15" ht="12.75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spans="2:15" ht="12.75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</row>
    <row r="42" spans="2:15" ht="12.75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spans="2:15" ht="12.75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</row>
    <row r="44" spans="2:15" ht="12.75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pans="2:15" ht="12.75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</row>
    <row r="46" spans="2:15" ht="12.75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2:15" ht="12.75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  <row r="48" spans="2:15" ht="12.75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</row>
    <row r="49" spans="2:15" ht="12.75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</row>
    <row r="50" spans="2:15" ht="12.75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</row>
    <row r="51" spans="2:15" ht="12.75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2" spans="2:15" ht="12.75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2:15" ht="12.75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</row>
    <row r="54" spans="2:15" ht="12.75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6"/>
  <sheetViews>
    <sheetView zoomScale="110" zoomScaleNormal="110" zoomScalePageLayoutView="0" workbookViewId="0" topLeftCell="A9">
      <selection activeCell="F37" sqref="F37"/>
    </sheetView>
  </sheetViews>
  <sheetFormatPr defaultColWidth="9.140625" defaultRowHeight="12.75"/>
  <cols>
    <col min="1" max="1" width="5.8515625" style="185" customWidth="1"/>
    <col min="2" max="2" width="10.421875" style="186" customWidth="1"/>
    <col min="3" max="3" width="11.421875" style="186" customWidth="1"/>
    <col min="4" max="4" width="10.28125" style="186" customWidth="1"/>
    <col min="5" max="5" width="11.140625" style="185" bestFit="1" customWidth="1"/>
    <col min="6" max="6" width="5.7109375" style="185" customWidth="1"/>
    <col min="7" max="7" width="6.57421875" style="185" customWidth="1"/>
    <col min="8" max="8" width="22.57421875" style="185" bestFit="1" customWidth="1"/>
    <col min="9" max="9" width="4.00390625" style="185" customWidth="1"/>
    <col min="10" max="16384" width="9.140625" style="185" customWidth="1"/>
  </cols>
  <sheetData>
    <row r="1" spans="1:5" s="3" customFormat="1" ht="18">
      <c r="A1" s="1" t="s">
        <v>337</v>
      </c>
      <c r="B1" s="2"/>
      <c r="C1" s="2"/>
      <c r="E1" s="4"/>
    </row>
    <row r="2" spans="1:5" s="3" customFormat="1" ht="15">
      <c r="A2" s="293">
        <v>43525</v>
      </c>
      <c r="B2" s="293"/>
      <c r="C2" s="2"/>
      <c r="E2" s="5" t="s">
        <v>0</v>
      </c>
    </row>
    <row r="3" spans="2:4" s="206" customFormat="1" ht="3.75">
      <c r="B3" s="207"/>
      <c r="C3" s="207"/>
      <c r="D3" s="207"/>
    </row>
    <row r="4" spans="1:8" s="3" customFormat="1" ht="18">
      <c r="A4" s="2"/>
      <c r="B4" s="191" t="s">
        <v>411</v>
      </c>
      <c r="D4" s="6" t="s">
        <v>393</v>
      </c>
      <c r="E4" s="7" t="s">
        <v>388</v>
      </c>
      <c r="H4" s="7"/>
    </row>
    <row r="5" spans="2:8" s="8" customFormat="1" ht="3.75">
      <c r="B5" s="205"/>
      <c r="C5" s="204"/>
      <c r="D5" s="204"/>
      <c r="H5" s="9"/>
    </row>
    <row r="6" spans="1:8" ht="12.75">
      <c r="A6" s="199" t="s">
        <v>340</v>
      </c>
      <c r="B6" s="203" t="s">
        <v>1</v>
      </c>
      <c r="C6" s="202" t="s">
        <v>2</v>
      </c>
      <c r="D6" s="216" t="s">
        <v>3</v>
      </c>
      <c r="E6" s="199" t="s">
        <v>4</v>
      </c>
      <c r="F6" s="201" t="s">
        <v>403</v>
      </c>
      <c r="G6" s="215" t="s">
        <v>5</v>
      </c>
      <c r="H6" s="199" t="s">
        <v>6</v>
      </c>
    </row>
    <row r="7" spans="1:8" ht="17.25" customHeight="1">
      <c r="A7" s="190" t="s">
        <v>393</v>
      </c>
      <c r="B7" s="102" t="s">
        <v>272</v>
      </c>
      <c r="C7" s="103" t="s">
        <v>296</v>
      </c>
      <c r="D7" s="211" t="s">
        <v>297</v>
      </c>
      <c r="E7" s="10" t="s">
        <v>24</v>
      </c>
      <c r="F7" s="189">
        <v>8.7</v>
      </c>
      <c r="G7" s="188" t="str">
        <f aca="true" t="shared" si="0" ref="G7:G12">IF(ISBLANK(F7),"",IF(F7&lt;=7,"KSM",IF(F7&lt;=7.3,"I A",IF(F7&lt;=7.65,"II A",IF(F7&lt;=8.1,"III A",IF(F7&lt;=8.7,"I JA",IF(F7&lt;=9.15,"II JA",IF(F7&lt;=9.5,"III JA"))))))))</f>
        <v>I JA</v>
      </c>
      <c r="H7" s="187" t="s">
        <v>285</v>
      </c>
    </row>
    <row r="8" spans="1:8" ht="17.25" customHeight="1">
      <c r="A8" s="190" t="s">
        <v>392</v>
      </c>
      <c r="B8" s="102" t="s">
        <v>54</v>
      </c>
      <c r="C8" s="103" t="s">
        <v>221</v>
      </c>
      <c r="D8" s="211" t="s">
        <v>222</v>
      </c>
      <c r="E8" s="10" t="s">
        <v>9</v>
      </c>
      <c r="F8" s="189">
        <v>8.87</v>
      </c>
      <c r="G8" s="188" t="str">
        <f t="shared" si="0"/>
        <v>II JA</v>
      </c>
      <c r="H8" s="187" t="s">
        <v>217</v>
      </c>
    </row>
    <row r="9" spans="1:8" ht="17.25" customHeight="1">
      <c r="A9" s="190" t="s">
        <v>391</v>
      </c>
      <c r="B9" s="102" t="s">
        <v>54</v>
      </c>
      <c r="C9" s="103" t="s">
        <v>182</v>
      </c>
      <c r="D9" s="211">
        <v>38161</v>
      </c>
      <c r="E9" s="10" t="s">
        <v>35</v>
      </c>
      <c r="F9" s="189">
        <v>8.11</v>
      </c>
      <c r="G9" s="188" t="str">
        <f t="shared" si="0"/>
        <v>I JA</v>
      </c>
      <c r="H9" s="187" t="s">
        <v>36</v>
      </c>
    </row>
    <row r="10" spans="1:8" ht="17.25" customHeight="1">
      <c r="A10" s="190" t="s">
        <v>387</v>
      </c>
      <c r="B10" s="102" t="s">
        <v>272</v>
      </c>
      <c r="C10" s="103" t="s">
        <v>273</v>
      </c>
      <c r="D10" s="211">
        <v>38374</v>
      </c>
      <c r="E10" s="10" t="s">
        <v>12</v>
      </c>
      <c r="F10" s="189">
        <v>7.85</v>
      </c>
      <c r="G10" s="188" t="str">
        <f t="shared" si="0"/>
        <v>III A</v>
      </c>
      <c r="H10" s="187" t="s">
        <v>28</v>
      </c>
    </row>
    <row r="11" spans="1:8" ht="17.25" customHeight="1">
      <c r="A11" s="190" t="s">
        <v>384</v>
      </c>
      <c r="B11" s="102" t="s">
        <v>58</v>
      </c>
      <c r="C11" s="103" t="s">
        <v>59</v>
      </c>
      <c r="D11" s="211">
        <v>38139</v>
      </c>
      <c r="E11" s="10" t="s">
        <v>24</v>
      </c>
      <c r="F11" s="189">
        <v>7.98</v>
      </c>
      <c r="G11" s="188" t="str">
        <f t="shared" si="0"/>
        <v>III A</v>
      </c>
      <c r="H11" s="187" t="s">
        <v>60</v>
      </c>
    </row>
    <row r="12" spans="1:8" ht="17.25" customHeight="1">
      <c r="A12" s="190" t="s">
        <v>389</v>
      </c>
      <c r="B12" s="102"/>
      <c r="C12" s="103"/>
      <c r="D12" s="211"/>
      <c r="E12" s="10"/>
      <c r="F12" s="189"/>
      <c r="G12" s="188">
        <f t="shared" si="0"/>
      </c>
      <c r="H12" s="187"/>
    </row>
    <row r="13" spans="1:5" s="3" customFormat="1" ht="18">
      <c r="A13" s="2"/>
      <c r="B13" s="191"/>
      <c r="D13" s="6" t="s">
        <v>392</v>
      </c>
      <c r="E13" s="7" t="s">
        <v>388</v>
      </c>
    </row>
    <row r="14" spans="1:8" ht="17.25" customHeight="1">
      <c r="A14" s="190" t="s">
        <v>393</v>
      </c>
      <c r="B14" s="102" t="s">
        <v>103</v>
      </c>
      <c r="C14" s="103" t="s">
        <v>410</v>
      </c>
      <c r="D14" s="214">
        <v>38105</v>
      </c>
      <c r="E14" s="10" t="s">
        <v>14</v>
      </c>
      <c r="F14" s="189">
        <v>8.41</v>
      </c>
      <c r="G14" s="188" t="str">
        <f aca="true" t="shared" si="1" ref="G14:G19">IF(ISBLANK(F14),"",IF(F14&lt;=7,"KSM",IF(F14&lt;=7.3,"I A",IF(F14&lt;=7.65,"II A",IF(F14&lt;=8.1,"III A",IF(F14&lt;=8.7,"I JA",IF(F14&lt;=9.15,"II JA",IF(F14&lt;=9.5,"III JA"))))))))</f>
        <v>I JA</v>
      </c>
      <c r="H14" s="187" t="s">
        <v>409</v>
      </c>
    </row>
    <row r="15" spans="1:8" ht="17.25" customHeight="1">
      <c r="A15" s="210" t="s">
        <v>392</v>
      </c>
      <c r="B15" s="102" t="s">
        <v>226</v>
      </c>
      <c r="C15" s="103" t="s">
        <v>227</v>
      </c>
      <c r="D15" s="211" t="s">
        <v>213</v>
      </c>
      <c r="E15" s="10" t="s">
        <v>9</v>
      </c>
      <c r="F15" s="189">
        <v>11.13</v>
      </c>
      <c r="G15" s="188" t="b">
        <f t="shared" si="1"/>
        <v>0</v>
      </c>
      <c r="H15" s="187" t="s">
        <v>330</v>
      </c>
    </row>
    <row r="16" spans="1:8" ht="17.25" customHeight="1">
      <c r="A16" s="210" t="s">
        <v>391</v>
      </c>
      <c r="B16" s="102" t="s">
        <v>57</v>
      </c>
      <c r="C16" s="103" t="s">
        <v>276</v>
      </c>
      <c r="D16" s="211">
        <v>38060</v>
      </c>
      <c r="E16" s="10" t="s">
        <v>22</v>
      </c>
      <c r="F16" s="189">
        <v>7.94</v>
      </c>
      <c r="G16" s="188" t="str">
        <f t="shared" si="1"/>
        <v>III A</v>
      </c>
      <c r="H16" s="187" t="s">
        <v>23</v>
      </c>
    </row>
    <row r="17" spans="1:8" ht="17.25" customHeight="1">
      <c r="A17" s="210" t="s">
        <v>387</v>
      </c>
      <c r="B17" s="102" t="s">
        <v>71</v>
      </c>
      <c r="C17" s="103" t="s">
        <v>408</v>
      </c>
      <c r="D17" s="211">
        <v>37987</v>
      </c>
      <c r="E17" s="10" t="s">
        <v>9</v>
      </c>
      <c r="F17" s="189" t="s">
        <v>341</v>
      </c>
      <c r="G17" s="188" t="b">
        <f t="shared" si="1"/>
        <v>0</v>
      </c>
      <c r="H17" s="187" t="s">
        <v>331</v>
      </c>
    </row>
    <row r="18" spans="1:8" ht="17.25" customHeight="1">
      <c r="A18" s="210" t="s">
        <v>384</v>
      </c>
      <c r="B18" s="105" t="s">
        <v>69</v>
      </c>
      <c r="C18" s="106" t="s">
        <v>70</v>
      </c>
      <c r="D18" s="209">
        <v>38136</v>
      </c>
      <c r="E18" s="17" t="s">
        <v>12</v>
      </c>
      <c r="F18" s="189" t="s">
        <v>341</v>
      </c>
      <c r="G18" s="188" t="b">
        <f t="shared" si="1"/>
        <v>0</v>
      </c>
      <c r="H18" s="187" t="s">
        <v>51</v>
      </c>
    </row>
    <row r="19" spans="1:8" ht="17.25" customHeight="1">
      <c r="A19" s="210" t="s">
        <v>389</v>
      </c>
      <c r="B19" s="102"/>
      <c r="C19" s="103"/>
      <c r="D19" s="213"/>
      <c r="E19" s="212"/>
      <c r="F19" s="189"/>
      <c r="G19" s="188">
        <f t="shared" si="1"/>
      </c>
      <c r="H19" s="212"/>
    </row>
    <row r="20" spans="1:9" s="3" customFormat="1" ht="18">
      <c r="A20" s="2"/>
      <c r="B20" s="191"/>
      <c r="D20" s="6" t="s">
        <v>391</v>
      </c>
      <c r="E20" s="7" t="s">
        <v>388</v>
      </c>
      <c r="I20" s="185"/>
    </row>
    <row r="21" spans="1:9" ht="17.25" customHeight="1">
      <c r="A21" s="190" t="s">
        <v>393</v>
      </c>
      <c r="B21" s="102" t="s">
        <v>257</v>
      </c>
      <c r="C21" s="103" t="s">
        <v>258</v>
      </c>
      <c r="D21" s="211">
        <v>38408</v>
      </c>
      <c r="E21" s="10" t="s">
        <v>12</v>
      </c>
      <c r="F21" s="189">
        <v>8.6</v>
      </c>
      <c r="G21" s="188" t="str">
        <f aca="true" t="shared" si="2" ref="G21:G26">IF(ISBLANK(F21),"",IF(F21&lt;=7,"KSM",IF(F21&lt;=7.3,"I A",IF(F21&lt;=7.65,"II A",IF(F21&lt;=8.1,"III A",IF(F21&lt;=8.7,"I JA",IF(F21&lt;=9.15,"II JA",IF(F21&lt;=9.5,"III JA"))))))))</f>
        <v>I JA</v>
      </c>
      <c r="H21" s="187" t="s">
        <v>13</v>
      </c>
      <c r="I21" s="192" t="s">
        <v>41</v>
      </c>
    </row>
    <row r="22" spans="1:8" ht="17.25" customHeight="1">
      <c r="A22" s="190" t="s">
        <v>392</v>
      </c>
      <c r="B22" s="102" t="s">
        <v>83</v>
      </c>
      <c r="C22" s="103" t="s">
        <v>274</v>
      </c>
      <c r="D22" s="211">
        <v>38195</v>
      </c>
      <c r="E22" s="10" t="s">
        <v>12</v>
      </c>
      <c r="F22" s="189">
        <v>8.13</v>
      </c>
      <c r="G22" s="188" t="str">
        <f t="shared" si="2"/>
        <v>I JA</v>
      </c>
      <c r="H22" s="187" t="s">
        <v>28</v>
      </c>
    </row>
    <row r="23" spans="1:8" ht="17.25" customHeight="1">
      <c r="A23" s="190" t="s">
        <v>391</v>
      </c>
      <c r="B23" s="102" t="s">
        <v>61</v>
      </c>
      <c r="C23" s="103" t="s">
        <v>62</v>
      </c>
      <c r="D23" s="211">
        <v>38276</v>
      </c>
      <c r="E23" s="10" t="s">
        <v>24</v>
      </c>
      <c r="F23" s="189">
        <v>8.71</v>
      </c>
      <c r="G23" s="188" t="str">
        <f t="shared" si="2"/>
        <v>II JA</v>
      </c>
      <c r="H23" s="187" t="s">
        <v>285</v>
      </c>
    </row>
    <row r="24" spans="1:8" ht="17.25" customHeight="1">
      <c r="A24" s="190" t="s">
        <v>387</v>
      </c>
      <c r="B24" s="102" t="s">
        <v>66</v>
      </c>
      <c r="C24" s="103" t="s">
        <v>67</v>
      </c>
      <c r="D24" s="211">
        <v>37989</v>
      </c>
      <c r="E24" s="10" t="s">
        <v>12</v>
      </c>
      <c r="F24" s="189">
        <v>8.09</v>
      </c>
      <c r="G24" s="188" t="str">
        <f t="shared" si="2"/>
        <v>III A</v>
      </c>
      <c r="H24" s="187" t="s">
        <v>23</v>
      </c>
    </row>
    <row r="25" spans="1:9" ht="17.25" customHeight="1">
      <c r="A25" s="210" t="s">
        <v>384</v>
      </c>
      <c r="B25" s="105" t="s">
        <v>55</v>
      </c>
      <c r="C25" s="106" t="s">
        <v>56</v>
      </c>
      <c r="D25" s="209">
        <v>38261</v>
      </c>
      <c r="E25" s="17" t="s">
        <v>12</v>
      </c>
      <c r="F25" s="189">
        <v>7.76</v>
      </c>
      <c r="G25" s="188" t="str">
        <f t="shared" si="2"/>
        <v>III A</v>
      </c>
      <c r="H25" s="187" t="s">
        <v>51</v>
      </c>
      <c r="I25" s="192" t="s">
        <v>41</v>
      </c>
    </row>
    <row r="26" spans="1:9" ht="17.25" customHeight="1">
      <c r="A26" s="190" t="s">
        <v>389</v>
      </c>
      <c r="B26" s="105" t="s">
        <v>229</v>
      </c>
      <c r="C26" s="106" t="s">
        <v>230</v>
      </c>
      <c r="D26" s="209">
        <v>38637</v>
      </c>
      <c r="E26" s="17" t="s">
        <v>40</v>
      </c>
      <c r="F26" s="189" t="s">
        <v>341</v>
      </c>
      <c r="G26" s="188" t="b">
        <f t="shared" si="2"/>
        <v>0</v>
      </c>
      <c r="H26" s="187" t="s">
        <v>117</v>
      </c>
      <c r="I26" s="192" t="s">
        <v>41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2"/>
  <sheetViews>
    <sheetView zoomScale="110" zoomScaleNormal="110" zoomScalePageLayoutView="0" workbookViewId="0" topLeftCell="A1">
      <selection activeCell="K29" sqref="K29"/>
    </sheetView>
  </sheetViews>
  <sheetFormatPr defaultColWidth="9.140625" defaultRowHeight="12.75"/>
  <cols>
    <col min="1" max="1" width="5.8515625" style="185" customWidth="1"/>
    <col min="2" max="2" width="10.421875" style="186" customWidth="1"/>
    <col min="3" max="3" width="11.421875" style="186" customWidth="1"/>
    <col min="4" max="4" width="10.28125" style="186" customWidth="1"/>
    <col min="5" max="5" width="11.140625" style="185" bestFit="1" customWidth="1"/>
    <col min="6" max="7" width="5.7109375" style="185" customWidth="1"/>
    <col min="8" max="8" width="6.57421875" style="185" customWidth="1"/>
    <col min="9" max="9" width="22.57421875" style="185" bestFit="1" customWidth="1"/>
    <col min="10" max="16384" width="9.140625" style="185" customWidth="1"/>
  </cols>
  <sheetData>
    <row r="1" spans="1:5" s="3" customFormat="1" ht="18">
      <c r="A1" s="1" t="s">
        <v>337</v>
      </c>
      <c r="B1" s="2"/>
      <c r="C1" s="2"/>
      <c r="E1" s="4"/>
    </row>
    <row r="2" spans="1:5" s="3" customFormat="1" ht="15">
      <c r="A2" s="293">
        <v>43525</v>
      </c>
      <c r="B2" s="293"/>
      <c r="C2" s="2"/>
      <c r="E2" s="5" t="s">
        <v>0</v>
      </c>
    </row>
    <row r="3" spans="2:4" s="206" customFormat="1" ht="3.75">
      <c r="B3" s="207"/>
      <c r="C3" s="207"/>
      <c r="D3" s="207"/>
    </row>
    <row r="4" spans="1:9" s="3" customFormat="1" ht="18">
      <c r="A4" s="2"/>
      <c r="B4" s="191" t="s">
        <v>411</v>
      </c>
      <c r="D4" s="6"/>
      <c r="E4" s="7"/>
      <c r="I4" s="7"/>
    </row>
    <row r="5" spans="2:9" s="8" customFormat="1" ht="4.5" thickBot="1">
      <c r="B5" s="205"/>
      <c r="C5" s="204"/>
      <c r="D5" s="204"/>
      <c r="I5" s="9"/>
    </row>
    <row r="6" spans="1:9" ht="13.5" thickBot="1">
      <c r="A6" s="259" t="s">
        <v>340</v>
      </c>
      <c r="B6" s="260" t="s">
        <v>1</v>
      </c>
      <c r="C6" s="261" t="s">
        <v>2</v>
      </c>
      <c r="D6" s="267" t="s">
        <v>3</v>
      </c>
      <c r="E6" s="262" t="s">
        <v>4</v>
      </c>
      <c r="F6" s="263" t="s">
        <v>403</v>
      </c>
      <c r="G6" s="263" t="s">
        <v>407</v>
      </c>
      <c r="H6" s="268" t="s">
        <v>5</v>
      </c>
      <c r="I6" s="265" t="s">
        <v>6</v>
      </c>
    </row>
    <row r="7" spans="1:9" ht="17.25" customHeight="1">
      <c r="A7" s="251">
        <v>1</v>
      </c>
      <c r="B7" s="252" t="s">
        <v>272</v>
      </c>
      <c r="C7" s="253" t="s">
        <v>273</v>
      </c>
      <c r="D7" s="266">
        <v>38374</v>
      </c>
      <c r="E7" s="254" t="s">
        <v>12</v>
      </c>
      <c r="F7" s="255">
        <v>7.85</v>
      </c>
      <c r="G7" s="256">
        <v>7.82</v>
      </c>
      <c r="H7" s="257" t="str">
        <f aca="true" t="shared" si="0" ref="H7:H16">IF(ISBLANK(F7),"",IF(F7&lt;=7,"KSM",IF(F7&lt;=7.3,"I A",IF(F7&lt;=7.65,"II A",IF(F7&lt;=8.1,"III A",IF(F7&lt;=8.7,"I JA",IF(F7&lt;=9.15,"II JA",IF(F7&lt;=9.5,"III JA"))))))))</f>
        <v>III A</v>
      </c>
      <c r="I7" s="258" t="s">
        <v>28</v>
      </c>
    </row>
    <row r="8" spans="1:9" ht="17.25" customHeight="1">
      <c r="A8" s="208">
        <v>2</v>
      </c>
      <c r="B8" s="102" t="s">
        <v>58</v>
      </c>
      <c r="C8" s="103" t="s">
        <v>59</v>
      </c>
      <c r="D8" s="211">
        <v>38139</v>
      </c>
      <c r="E8" s="10" t="s">
        <v>24</v>
      </c>
      <c r="F8" s="189">
        <v>7.98</v>
      </c>
      <c r="G8" s="229">
        <v>7.9</v>
      </c>
      <c r="H8" s="188" t="str">
        <f t="shared" si="0"/>
        <v>III A</v>
      </c>
      <c r="I8" s="187" t="s">
        <v>60</v>
      </c>
    </row>
    <row r="9" spans="1:9" ht="17.25" customHeight="1">
      <c r="A9" s="208">
        <v>3</v>
      </c>
      <c r="B9" s="102" t="s">
        <v>57</v>
      </c>
      <c r="C9" s="103" t="s">
        <v>276</v>
      </c>
      <c r="D9" s="211">
        <v>38060</v>
      </c>
      <c r="E9" s="10" t="s">
        <v>22</v>
      </c>
      <c r="F9" s="189">
        <v>7.94</v>
      </c>
      <c r="G9" s="229">
        <v>7.93</v>
      </c>
      <c r="H9" s="188" t="str">
        <f t="shared" si="0"/>
        <v>III A</v>
      </c>
      <c r="I9" s="187" t="s">
        <v>23</v>
      </c>
    </row>
    <row r="10" spans="1:9" ht="17.25" customHeight="1">
      <c r="A10" s="208">
        <v>4</v>
      </c>
      <c r="B10" s="102" t="s">
        <v>54</v>
      </c>
      <c r="C10" s="103" t="s">
        <v>182</v>
      </c>
      <c r="D10" s="211">
        <v>38161</v>
      </c>
      <c r="E10" s="10" t="s">
        <v>35</v>
      </c>
      <c r="F10" s="189">
        <v>8.11</v>
      </c>
      <c r="G10" s="229">
        <v>8.03</v>
      </c>
      <c r="H10" s="188" t="str">
        <f t="shared" si="0"/>
        <v>I JA</v>
      </c>
      <c r="I10" s="187" t="s">
        <v>36</v>
      </c>
    </row>
    <row r="11" spans="1:9" ht="17.25" customHeight="1">
      <c r="A11" s="208">
        <v>5</v>
      </c>
      <c r="B11" s="102" t="s">
        <v>66</v>
      </c>
      <c r="C11" s="103" t="s">
        <v>67</v>
      </c>
      <c r="D11" s="211">
        <v>37989</v>
      </c>
      <c r="E11" s="10" t="s">
        <v>12</v>
      </c>
      <c r="F11" s="189">
        <v>8.09</v>
      </c>
      <c r="G11" s="229">
        <v>8.04</v>
      </c>
      <c r="H11" s="188" t="str">
        <f t="shared" si="0"/>
        <v>III A</v>
      </c>
      <c r="I11" s="187" t="s">
        <v>23</v>
      </c>
    </row>
    <row r="12" spans="1:9" ht="17.25" customHeight="1">
      <c r="A12" s="208">
        <v>6</v>
      </c>
      <c r="B12" s="102" t="s">
        <v>83</v>
      </c>
      <c r="C12" s="103" t="s">
        <v>274</v>
      </c>
      <c r="D12" s="214">
        <v>38195</v>
      </c>
      <c r="E12" s="10" t="s">
        <v>12</v>
      </c>
      <c r="F12" s="229">
        <v>8.13</v>
      </c>
      <c r="G12" s="189">
        <v>8.14</v>
      </c>
      <c r="H12" s="188" t="str">
        <f t="shared" si="0"/>
        <v>I JA</v>
      </c>
      <c r="I12" s="187" t="s">
        <v>28</v>
      </c>
    </row>
    <row r="13" spans="1:9" ht="17.25" customHeight="1">
      <c r="A13" s="219">
        <v>7</v>
      </c>
      <c r="B13" s="102" t="s">
        <v>103</v>
      </c>
      <c r="C13" s="103" t="s">
        <v>410</v>
      </c>
      <c r="D13" s="211">
        <v>38105</v>
      </c>
      <c r="E13" s="10" t="s">
        <v>14</v>
      </c>
      <c r="F13" s="229">
        <v>8.41</v>
      </c>
      <c r="G13" s="189"/>
      <c r="H13" s="188" t="str">
        <f t="shared" si="0"/>
        <v>I JA</v>
      </c>
      <c r="I13" s="187" t="s">
        <v>409</v>
      </c>
    </row>
    <row r="14" spans="1:9" ht="17.25" customHeight="1">
      <c r="A14" s="219">
        <v>8</v>
      </c>
      <c r="B14" s="102" t="s">
        <v>272</v>
      </c>
      <c r="C14" s="103" t="s">
        <v>296</v>
      </c>
      <c r="D14" s="211" t="s">
        <v>297</v>
      </c>
      <c r="E14" s="10" t="s">
        <v>24</v>
      </c>
      <c r="F14" s="229">
        <v>8.7</v>
      </c>
      <c r="G14" s="189"/>
      <c r="H14" s="188" t="str">
        <f t="shared" si="0"/>
        <v>I JA</v>
      </c>
      <c r="I14" s="187" t="s">
        <v>285</v>
      </c>
    </row>
    <row r="15" spans="1:9" ht="17.25" customHeight="1">
      <c r="A15" s="219">
        <v>9</v>
      </c>
      <c r="B15" s="102" t="s">
        <v>61</v>
      </c>
      <c r="C15" s="103" t="s">
        <v>62</v>
      </c>
      <c r="D15" s="211">
        <v>38276</v>
      </c>
      <c r="E15" s="10" t="s">
        <v>24</v>
      </c>
      <c r="F15" s="229">
        <v>8.71</v>
      </c>
      <c r="G15" s="189"/>
      <c r="H15" s="188" t="str">
        <f t="shared" si="0"/>
        <v>II JA</v>
      </c>
      <c r="I15" s="187" t="s">
        <v>285</v>
      </c>
    </row>
    <row r="16" spans="1:9" ht="17.25" customHeight="1">
      <c r="A16" s="219">
        <v>10</v>
      </c>
      <c r="B16" s="218" t="s">
        <v>54</v>
      </c>
      <c r="C16" s="217" t="s">
        <v>221</v>
      </c>
      <c r="D16" s="211" t="s">
        <v>222</v>
      </c>
      <c r="E16" s="10" t="s">
        <v>9</v>
      </c>
      <c r="F16" s="229">
        <v>8.87</v>
      </c>
      <c r="G16" s="189"/>
      <c r="H16" s="188" t="str">
        <f t="shared" si="0"/>
        <v>II JA</v>
      </c>
      <c r="I16" s="187" t="s">
        <v>217</v>
      </c>
    </row>
    <row r="17" spans="1:9" ht="17.25" customHeight="1">
      <c r="A17" s="208">
        <v>11</v>
      </c>
      <c r="B17" s="102" t="s">
        <v>226</v>
      </c>
      <c r="C17" s="103" t="s">
        <v>227</v>
      </c>
      <c r="D17" s="211" t="s">
        <v>213</v>
      </c>
      <c r="E17" s="10" t="s">
        <v>9</v>
      </c>
      <c r="F17" s="229">
        <v>11.13</v>
      </c>
      <c r="G17" s="189"/>
      <c r="H17" s="188"/>
      <c r="I17" s="187" t="s">
        <v>330</v>
      </c>
    </row>
    <row r="18" spans="1:9" ht="17.25" customHeight="1">
      <c r="A18" s="219"/>
      <c r="B18" s="102" t="s">
        <v>71</v>
      </c>
      <c r="C18" s="103" t="s">
        <v>408</v>
      </c>
      <c r="D18" s="211">
        <v>37987</v>
      </c>
      <c r="E18" s="10" t="s">
        <v>9</v>
      </c>
      <c r="F18" s="229" t="s">
        <v>341</v>
      </c>
      <c r="G18" s="189"/>
      <c r="H18" s="188"/>
      <c r="I18" s="187" t="s">
        <v>331</v>
      </c>
    </row>
    <row r="19" spans="1:9" ht="17.25" customHeight="1">
      <c r="A19" s="208"/>
      <c r="B19" s="109" t="s">
        <v>69</v>
      </c>
      <c r="C19" s="110" t="s">
        <v>70</v>
      </c>
      <c r="D19" s="209">
        <v>38136</v>
      </c>
      <c r="E19" s="17" t="s">
        <v>12</v>
      </c>
      <c r="F19" s="229" t="s">
        <v>341</v>
      </c>
      <c r="G19" s="189"/>
      <c r="H19" s="188"/>
      <c r="I19" s="187" t="s">
        <v>51</v>
      </c>
    </row>
    <row r="20" spans="1:9" ht="17.25" customHeight="1">
      <c r="A20" s="210" t="s">
        <v>406</v>
      </c>
      <c r="B20" s="109" t="s">
        <v>55</v>
      </c>
      <c r="C20" s="110" t="s">
        <v>56</v>
      </c>
      <c r="D20" s="209">
        <v>38261</v>
      </c>
      <c r="E20" s="17" t="s">
        <v>12</v>
      </c>
      <c r="F20" s="229">
        <v>7.76</v>
      </c>
      <c r="G20" s="189"/>
      <c r="H20" s="188" t="str">
        <f>IF(ISBLANK(F20),"",IF(F20&lt;=7,"KSM",IF(F20&lt;=7.3,"I A",IF(F20&lt;=7.65,"II A",IF(F20&lt;=8.1,"III A",IF(F20&lt;=8.7,"I JA",IF(F20&lt;=9.15,"II JA",IF(F20&lt;=9.5,"III JA"))))))))</f>
        <v>III A</v>
      </c>
      <c r="I20" s="187" t="s">
        <v>51</v>
      </c>
    </row>
    <row r="21" spans="1:9" ht="17.25" customHeight="1">
      <c r="A21" s="210" t="s">
        <v>406</v>
      </c>
      <c r="B21" s="218" t="s">
        <v>257</v>
      </c>
      <c r="C21" s="217" t="s">
        <v>258</v>
      </c>
      <c r="D21" s="211">
        <v>38408</v>
      </c>
      <c r="E21" s="10" t="s">
        <v>12</v>
      </c>
      <c r="F21" s="229">
        <v>8.6</v>
      </c>
      <c r="G21" s="189"/>
      <c r="H21" s="188" t="str">
        <f>IF(ISBLANK(F21),"",IF(F21&lt;=7,"KSM",IF(F21&lt;=7.3,"I A",IF(F21&lt;=7.65,"II A",IF(F21&lt;=8.1,"III A",IF(F21&lt;=8.7,"I JA",IF(F21&lt;=9.15,"II JA",IF(F21&lt;=9.5,"III JA"))))))))</f>
        <v>I JA</v>
      </c>
      <c r="I21" s="187" t="s">
        <v>13</v>
      </c>
    </row>
    <row r="22" spans="1:9" ht="17.25" customHeight="1">
      <c r="A22" s="210" t="s">
        <v>406</v>
      </c>
      <c r="B22" s="105" t="s">
        <v>229</v>
      </c>
      <c r="C22" s="106" t="s">
        <v>230</v>
      </c>
      <c r="D22" s="209">
        <v>38637</v>
      </c>
      <c r="E22" s="17" t="s">
        <v>40</v>
      </c>
      <c r="F22" s="229" t="s">
        <v>341</v>
      </c>
      <c r="G22" s="189"/>
      <c r="H22" s="188"/>
      <c r="I22" s="187" t="s">
        <v>117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0"/>
  <sheetViews>
    <sheetView zoomScale="110" zoomScaleNormal="110" zoomScalePageLayoutView="0" workbookViewId="0" topLeftCell="A1">
      <selection activeCell="G38" sqref="G38:G40"/>
    </sheetView>
  </sheetViews>
  <sheetFormatPr defaultColWidth="9.140625" defaultRowHeight="12.75"/>
  <cols>
    <col min="1" max="1" width="5.8515625" style="185" customWidth="1"/>
    <col min="2" max="2" width="10.421875" style="186" customWidth="1"/>
    <col min="3" max="3" width="17.28125" style="186" customWidth="1"/>
    <col min="4" max="4" width="10.28125" style="185" customWidth="1"/>
    <col min="5" max="5" width="11.140625" style="185" bestFit="1" customWidth="1"/>
    <col min="6" max="6" width="16.28125" style="185" customWidth="1"/>
    <col min="7" max="7" width="7.7109375" style="185" customWidth="1"/>
    <col min="8" max="8" width="6.57421875" style="185" customWidth="1"/>
    <col min="9" max="9" width="3.7109375" style="185" bestFit="1" customWidth="1"/>
    <col min="10" max="16384" width="9.140625" style="185" customWidth="1"/>
  </cols>
  <sheetData>
    <row r="1" spans="1:5" s="3" customFormat="1" ht="18">
      <c r="A1" s="1" t="s">
        <v>337</v>
      </c>
      <c r="B1" s="2"/>
      <c r="C1" s="2"/>
      <c r="E1" s="4"/>
    </row>
    <row r="2" spans="1:5" s="3" customFormat="1" ht="15">
      <c r="A2" s="293">
        <v>43525</v>
      </c>
      <c r="B2" s="293"/>
      <c r="C2" s="2"/>
      <c r="E2" s="5" t="s">
        <v>0</v>
      </c>
    </row>
    <row r="3" spans="2:3" s="11" customFormat="1" ht="3.75">
      <c r="B3" s="240"/>
      <c r="C3" s="240"/>
    </row>
    <row r="4" spans="1:6" s="3" customFormat="1" ht="18">
      <c r="A4" s="2"/>
      <c r="B4" s="191" t="s">
        <v>429</v>
      </c>
      <c r="E4" s="3">
        <v>1</v>
      </c>
      <c r="F4" s="7" t="s">
        <v>388</v>
      </c>
    </row>
    <row r="5" spans="2:6" s="8" customFormat="1" ht="3.75">
      <c r="B5" s="205"/>
      <c r="C5" s="204"/>
      <c r="F5" s="9"/>
    </row>
    <row r="6" spans="1:8" ht="12.75">
      <c r="A6" s="199" t="s">
        <v>404</v>
      </c>
      <c r="B6" s="203" t="s">
        <v>1</v>
      </c>
      <c r="C6" s="202" t="s">
        <v>2</v>
      </c>
      <c r="D6" s="199" t="s">
        <v>3</v>
      </c>
      <c r="E6" s="199" t="s">
        <v>4</v>
      </c>
      <c r="F6" s="199" t="s">
        <v>6</v>
      </c>
      <c r="G6" s="201" t="s">
        <v>403</v>
      </c>
      <c r="H6" s="215" t="s">
        <v>5</v>
      </c>
    </row>
    <row r="7" spans="1:8" ht="17.25" customHeight="1">
      <c r="A7" s="208">
        <v>1</v>
      </c>
      <c r="B7" s="102" t="s">
        <v>106</v>
      </c>
      <c r="C7" s="103" t="s">
        <v>107</v>
      </c>
      <c r="D7" s="10">
        <v>38230</v>
      </c>
      <c r="E7" s="10" t="s">
        <v>12</v>
      </c>
      <c r="F7" s="187" t="s">
        <v>28</v>
      </c>
      <c r="G7" s="229">
        <v>29.91</v>
      </c>
      <c r="H7" s="228" t="str">
        <f>IF(ISBLANK(G7),"",IF(G7&lt;=25.95,"KSM",IF(G7&lt;=27.35,"I A",IF(G7&lt;=29.24,"II A",IF(G7&lt;=31.74,"III A",IF(G7&lt;=33.74,"I JA",IF(G7&lt;=35.44,"II JA",IF(G7&lt;=36.74,"III JA"))))))))</f>
        <v>III A</v>
      </c>
    </row>
    <row r="8" spans="1:8" ht="17.25" customHeight="1">
      <c r="A8" s="208">
        <v>2</v>
      </c>
      <c r="B8" s="102" t="s">
        <v>88</v>
      </c>
      <c r="C8" s="103" t="s">
        <v>89</v>
      </c>
      <c r="D8" s="10" t="s">
        <v>90</v>
      </c>
      <c r="E8" s="10" t="s">
        <v>37</v>
      </c>
      <c r="F8" s="187" t="s">
        <v>38</v>
      </c>
      <c r="G8" s="229">
        <v>28.95</v>
      </c>
      <c r="H8" s="228" t="str">
        <f>IF(ISBLANK(G8),"",IF(G8&lt;=25.95,"KSM",IF(G8&lt;=27.35,"I A",IF(G8&lt;=29.24,"II A",IF(G8&lt;=31.74,"III A",IF(G8&lt;=33.74,"I JA",IF(G8&lt;=35.44,"II JA",IF(G8&lt;=36.74,"III JA"))))))))</f>
        <v>II A</v>
      </c>
    </row>
    <row r="9" spans="1:8" ht="17.25" customHeight="1">
      <c r="A9" s="208">
        <v>3</v>
      </c>
      <c r="B9" s="102" t="s">
        <v>245</v>
      </c>
      <c r="C9" s="103" t="s">
        <v>246</v>
      </c>
      <c r="D9" s="10">
        <v>38617</v>
      </c>
      <c r="E9" s="10" t="s">
        <v>12</v>
      </c>
      <c r="F9" s="187" t="s">
        <v>16</v>
      </c>
      <c r="G9" s="229">
        <v>28.4</v>
      </c>
      <c r="H9" s="228" t="str">
        <f>IF(ISBLANK(G9),"",IF(G9&lt;=25.95,"KSM",IF(G9&lt;=27.35,"I A",IF(G9&lt;=29.24,"II A",IF(G9&lt;=31.74,"III A",IF(G9&lt;=33.74,"I JA",IF(G9&lt;=35.44,"II JA",IF(G9&lt;=36.74,"III JA"))))))))</f>
        <v>II A</v>
      </c>
    </row>
    <row r="10" spans="1:8" ht="17.25" customHeight="1">
      <c r="A10" s="208">
        <v>4</v>
      </c>
      <c r="B10" s="102" t="s">
        <v>45</v>
      </c>
      <c r="C10" s="103" t="s">
        <v>46</v>
      </c>
      <c r="D10" s="10" t="s">
        <v>47</v>
      </c>
      <c r="E10" s="10" t="s">
        <v>24</v>
      </c>
      <c r="F10" s="187" t="s">
        <v>25</v>
      </c>
      <c r="G10" s="229">
        <v>28.64</v>
      </c>
      <c r="H10" s="228" t="str">
        <f>IF(ISBLANK(G10),"",IF(G10&lt;=25.95,"KSM",IF(G10&lt;=27.35,"I A",IF(G10&lt;=29.24,"II A",IF(G10&lt;=31.74,"III A",IF(G10&lt;=33.74,"I JA",IF(G10&lt;=35.44,"II JA",IF(G10&lt;=36.74,"III JA"))))))))</f>
        <v>II A</v>
      </c>
    </row>
    <row r="11" spans="1:6" s="3" customFormat="1" ht="18">
      <c r="A11" s="2"/>
      <c r="B11" s="191"/>
      <c r="E11" s="3">
        <v>2</v>
      </c>
      <c r="F11" s="7" t="s">
        <v>388</v>
      </c>
    </row>
    <row r="12" spans="1:9" ht="17.25" customHeight="1">
      <c r="A12" s="208">
        <v>1</v>
      </c>
      <c r="B12" s="239" t="s">
        <v>428</v>
      </c>
      <c r="C12" s="238" t="s">
        <v>427</v>
      </c>
      <c r="D12" s="16">
        <v>38335</v>
      </c>
      <c r="E12" s="17" t="s">
        <v>12</v>
      </c>
      <c r="F12" s="187" t="s">
        <v>91</v>
      </c>
      <c r="G12" s="229">
        <v>37.51</v>
      </c>
      <c r="H12" s="228"/>
      <c r="I12" s="192" t="s">
        <v>41</v>
      </c>
    </row>
    <row r="13" spans="1:8" ht="17.25" customHeight="1">
      <c r="A13" s="208">
        <v>2</v>
      </c>
      <c r="B13" s="102" t="s">
        <v>34</v>
      </c>
      <c r="C13" s="103" t="s">
        <v>426</v>
      </c>
      <c r="D13" s="10">
        <v>38535</v>
      </c>
      <c r="E13" s="10" t="s">
        <v>12</v>
      </c>
      <c r="F13" s="187" t="s">
        <v>91</v>
      </c>
      <c r="G13" s="229">
        <v>35.23</v>
      </c>
      <c r="H13" s="228" t="str">
        <f>IF(ISBLANK(G13),"",IF(G13&lt;=25.95,"KSM",IF(G13&lt;=27.35,"I A",IF(G13&lt;=29.24,"II A",IF(G13&lt;=31.74,"III A",IF(G13&lt;=33.74,"I JA",IF(G13&lt;=35.44,"II JA",IF(G13&lt;=36.74,"III JA"))))))))</f>
        <v>II JA</v>
      </c>
    </row>
    <row r="14" spans="1:8" ht="17.25" customHeight="1">
      <c r="A14" s="208">
        <v>3</v>
      </c>
      <c r="B14" s="102" t="s">
        <v>199</v>
      </c>
      <c r="C14" s="103" t="s">
        <v>200</v>
      </c>
      <c r="D14" s="10" t="s">
        <v>201</v>
      </c>
      <c r="E14" s="10" t="s">
        <v>37</v>
      </c>
      <c r="F14" s="187" t="s">
        <v>193</v>
      </c>
      <c r="G14" s="229">
        <v>30.4</v>
      </c>
      <c r="H14" s="228" t="str">
        <f>IF(ISBLANK(G14),"",IF(G14&lt;=25.95,"KSM",IF(G14&lt;=27.35,"I A",IF(G14&lt;=29.24,"II A",IF(G14&lt;=31.74,"III A",IF(G14&lt;=33.74,"I JA",IF(G14&lt;=35.44,"II JA",IF(G14&lt;=36.74,"III JA"))))))))</f>
        <v>III A</v>
      </c>
    </row>
    <row r="15" spans="1:8" ht="17.25" customHeight="1">
      <c r="A15" s="208">
        <v>4</v>
      </c>
      <c r="B15" s="102" t="s">
        <v>293</v>
      </c>
      <c r="C15" s="103" t="s">
        <v>294</v>
      </c>
      <c r="D15" s="10" t="s">
        <v>295</v>
      </c>
      <c r="E15" s="10" t="s">
        <v>24</v>
      </c>
      <c r="F15" s="187" t="s">
        <v>285</v>
      </c>
      <c r="G15" s="229">
        <v>29.36</v>
      </c>
      <c r="H15" s="228" t="str">
        <f>IF(ISBLANK(G15),"",IF(G15&lt;=25.95,"KSM",IF(G15&lt;=27.35,"I A",IF(G15&lt;=29.24,"II A",IF(G15&lt;=31.74,"III A",IF(G15&lt;=33.74,"I JA",IF(G15&lt;=35.44,"II JA",IF(G15&lt;=36.74,"III JA"))))))))</f>
        <v>III A</v>
      </c>
    </row>
    <row r="16" spans="1:6" s="3" customFormat="1" ht="18">
      <c r="A16" s="2"/>
      <c r="B16" s="191"/>
      <c r="E16" s="3">
        <v>3</v>
      </c>
      <c r="F16" s="7" t="s">
        <v>388</v>
      </c>
    </row>
    <row r="17" spans="1:8" ht="17.25" customHeight="1">
      <c r="A17" s="208">
        <v>1</v>
      </c>
      <c r="B17" s="102" t="s">
        <v>256</v>
      </c>
      <c r="C17" s="103" t="s">
        <v>425</v>
      </c>
      <c r="D17" s="10">
        <v>38076</v>
      </c>
      <c r="E17" s="10" t="s">
        <v>78</v>
      </c>
      <c r="F17" s="187" t="s">
        <v>316</v>
      </c>
      <c r="G17" s="229">
        <v>37.56</v>
      </c>
      <c r="H17" s="228"/>
    </row>
    <row r="18" spans="1:9" ht="17.25" customHeight="1">
      <c r="A18" s="208">
        <v>2</v>
      </c>
      <c r="B18" s="102" t="s">
        <v>232</v>
      </c>
      <c r="C18" s="103" t="s">
        <v>236</v>
      </c>
      <c r="D18" s="10">
        <v>39057</v>
      </c>
      <c r="E18" s="10" t="s">
        <v>12</v>
      </c>
      <c r="F18" s="187" t="s">
        <v>91</v>
      </c>
      <c r="G18" s="229">
        <v>37.09</v>
      </c>
      <c r="H18" s="228"/>
      <c r="I18" s="192" t="s">
        <v>41</v>
      </c>
    </row>
    <row r="19" spans="1:8" ht="17.25" customHeight="1">
      <c r="A19" s="208">
        <v>3</v>
      </c>
      <c r="B19" s="102" t="s">
        <v>21</v>
      </c>
      <c r="C19" s="103" t="s">
        <v>249</v>
      </c>
      <c r="D19" s="10">
        <v>38457</v>
      </c>
      <c r="E19" s="10" t="s">
        <v>12</v>
      </c>
      <c r="F19" s="187" t="s">
        <v>16</v>
      </c>
      <c r="G19" s="229">
        <v>31.23</v>
      </c>
      <c r="H19" s="228" t="str">
        <f>IF(ISBLANK(G19),"",IF(G19&lt;=25.95,"KSM",IF(G19&lt;=27.35,"I A",IF(G19&lt;=29.24,"II A",IF(G19&lt;=31.74,"III A",IF(G19&lt;=33.74,"I JA",IF(G19&lt;=35.44,"II JA",IF(G19&lt;=36.74,"III JA"))))))))</f>
        <v>III A</v>
      </c>
    </row>
    <row r="20" spans="1:8" ht="17.25" customHeight="1">
      <c r="A20" s="208">
        <v>4</v>
      </c>
      <c r="B20" s="102" t="s">
        <v>264</v>
      </c>
      <c r="C20" s="103" t="s">
        <v>424</v>
      </c>
      <c r="D20" s="10">
        <v>38313</v>
      </c>
      <c r="E20" s="10" t="s">
        <v>12</v>
      </c>
      <c r="F20" s="187" t="s">
        <v>91</v>
      </c>
      <c r="G20" s="229" t="s">
        <v>341</v>
      </c>
      <c r="H20" s="228"/>
    </row>
    <row r="21" spans="1:6" s="3" customFormat="1" ht="18">
      <c r="A21" s="2"/>
      <c r="B21" s="191"/>
      <c r="E21" s="3">
        <v>4</v>
      </c>
      <c r="F21" s="7" t="s">
        <v>388</v>
      </c>
    </row>
    <row r="22" spans="1:9" ht="17.25" customHeight="1">
      <c r="A22" s="208">
        <v>1</v>
      </c>
      <c r="B22" s="102" t="s">
        <v>423</v>
      </c>
      <c r="C22" s="103" t="s">
        <v>422</v>
      </c>
      <c r="D22" s="10">
        <v>38250</v>
      </c>
      <c r="E22" s="10" t="s">
        <v>12</v>
      </c>
      <c r="F22" s="187" t="s">
        <v>421</v>
      </c>
      <c r="G22" s="229">
        <v>34.5</v>
      </c>
      <c r="H22" s="228" t="str">
        <f>IF(ISBLANK(G22),"",IF(G22&lt;=25.95,"KSM",IF(G22&lt;=27.35,"I A",IF(G22&lt;=29.24,"II A",IF(G22&lt;=31.74,"III A",IF(G22&lt;=33.74,"I JA",IF(G22&lt;=35.44,"II JA",IF(G22&lt;=36.74,"III JA"))))))))</f>
        <v>II JA</v>
      </c>
      <c r="I22" s="196"/>
    </row>
    <row r="23" spans="1:8" ht="17.25" customHeight="1">
      <c r="A23" s="208">
        <v>2</v>
      </c>
      <c r="B23" s="102" t="s">
        <v>252</v>
      </c>
      <c r="C23" s="103" t="s">
        <v>394</v>
      </c>
      <c r="D23" s="10">
        <v>38635</v>
      </c>
      <c r="E23" s="10" t="s">
        <v>319</v>
      </c>
      <c r="F23" s="187" t="s">
        <v>65</v>
      </c>
      <c r="G23" s="229" t="s">
        <v>341</v>
      </c>
      <c r="H23" s="228"/>
    </row>
    <row r="24" spans="1:8" ht="17.25" customHeight="1">
      <c r="A24" s="208">
        <v>3</v>
      </c>
      <c r="B24" s="102" t="s">
        <v>21</v>
      </c>
      <c r="C24" s="103" t="s">
        <v>300</v>
      </c>
      <c r="D24" s="10">
        <v>38570</v>
      </c>
      <c r="E24" s="10" t="s">
        <v>35</v>
      </c>
      <c r="F24" s="187" t="s">
        <v>94</v>
      </c>
      <c r="G24" s="229">
        <v>31.56</v>
      </c>
      <c r="H24" s="228" t="str">
        <f>IF(ISBLANK(G24),"",IF(G24&lt;=25.95,"KSM",IF(G24&lt;=27.35,"I A",IF(G24&lt;=29.24,"II A",IF(G24&lt;=31.74,"III A",IF(G24&lt;=33.74,"I JA",IF(G24&lt;=35.44,"II JA",IF(G24&lt;=36.74,"III JA"))))))))</f>
        <v>III A</v>
      </c>
    </row>
    <row r="25" spans="1:8" ht="17.25" customHeight="1">
      <c r="A25" s="208">
        <v>4</v>
      </c>
      <c r="B25" s="102" t="s">
        <v>26</v>
      </c>
      <c r="C25" s="103" t="s">
        <v>27</v>
      </c>
      <c r="D25" s="10">
        <v>38204</v>
      </c>
      <c r="E25" s="10" t="s">
        <v>12</v>
      </c>
      <c r="F25" s="187" t="s">
        <v>28</v>
      </c>
      <c r="G25" s="229">
        <v>30.3</v>
      </c>
      <c r="H25" s="228" t="str">
        <f>IF(ISBLANK(G25),"",IF(G25&lt;=25.95,"KSM",IF(G25&lt;=27.35,"I A",IF(G25&lt;=29.24,"II A",IF(G25&lt;=31.74,"III A",IF(G25&lt;=33.74,"I JA",IF(G25&lt;=35.44,"II JA",IF(G25&lt;=36.74,"III JA"))))))))</f>
        <v>III A</v>
      </c>
    </row>
    <row r="26" spans="1:6" s="3" customFormat="1" ht="18">
      <c r="A26" s="2"/>
      <c r="B26" s="191"/>
      <c r="E26" s="3">
        <v>5</v>
      </c>
      <c r="F26" s="7" t="s">
        <v>388</v>
      </c>
    </row>
    <row r="27" spans="1:9" ht="17.25" customHeight="1">
      <c r="A27" s="208">
        <v>1</v>
      </c>
      <c r="B27" s="102" t="s">
        <v>48</v>
      </c>
      <c r="C27" s="103" t="s">
        <v>271</v>
      </c>
      <c r="D27" s="10">
        <v>38469</v>
      </c>
      <c r="E27" s="10" t="s">
        <v>12</v>
      </c>
      <c r="F27" s="187" t="s">
        <v>28</v>
      </c>
      <c r="G27" s="229">
        <v>31.77</v>
      </c>
      <c r="H27" s="228" t="str">
        <f>IF(ISBLANK(G27),"",IF(G27&lt;=25.95,"KSM",IF(G27&lt;=27.35,"I A",IF(G27&lt;=29.24,"II A",IF(G27&lt;=31.74,"III A",IF(G27&lt;=33.74,"I JA",IF(G27&lt;=35.44,"II JA",IF(G27&lt;=36.74,"III JA"))))))))</f>
        <v>I JA</v>
      </c>
      <c r="I27" s="196"/>
    </row>
    <row r="28" spans="1:8" ht="17.25" customHeight="1">
      <c r="A28" s="208">
        <v>2</v>
      </c>
      <c r="B28" s="102" t="s">
        <v>93</v>
      </c>
      <c r="C28" s="103" t="s">
        <v>420</v>
      </c>
      <c r="D28" s="10">
        <v>38527</v>
      </c>
      <c r="E28" s="10" t="s">
        <v>78</v>
      </c>
      <c r="F28" s="187" t="s">
        <v>108</v>
      </c>
      <c r="G28" s="229" t="s">
        <v>341</v>
      </c>
      <c r="H28" s="228"/>
    </row>
    <row r="29" spans="1:8" ht="17.25" customHeight="1">
      <c r="A29" s="208">
        <v>3</v>
      </c>
      <c r="B29" s="102" t="s">
        <v>29</v>
      </c>
      <c r="C29" s="103" t="s">
        <v>30</v>
      </c>
      <c r="D29" s="10">
        <v>38088</v>
      </c>
      <c r="E29" s="10" t="s">
        <v>19</v>
      </c>
      <c r="F29" s="187" t="s">
        <v>233</v>
      </c>
      <c r="G29" s="229">
        <v>33.21</v>
      </c>
      <c r="H29" s="228" t="str">
        <f>IF(ISBLANK(G29),"",IF(G29&lt;=25.95,"KSM",IF(G29&lt;=27.35,"I A",IF(G29&lt;=29.24,"II A",IF(G29&lt;=31.74,"III A",IF(G29&lt;=33.74,"I JA",IF(G29&lt;=35.44,"II JA",IF(G29&lt;=36.74,"III JA"))))))))</f>
        <v>I JA</v>
      </c>
    </row>
    <row r="30" spans="1:8" ht="17.25" customHeight="1">
      <c r="A30" s="208">
        <v>4</v>
      </c>
      <c r="B30" s="102" t="s">
        <v>235</v>
      </c>
      <c r="C30" s="103" t="s">
        <v>419</v>
      </c>
      <c r="D30" s="10">
        <v>38393</v>
      </c>
      <c r="E30" s="10" t="s">
        <v>37</v>
      </c>
      <c r="F30" s="187" t="s">
        <v>193</v>
      </c>
      <c r="G30" s="229">
        <v>31.45</v>
      </c>
      <c r="H30" s="228" t="str">
        <f>IF(ISBLANK(G30),"",IF(G30&lt;=25.95,"KSM",IF(G30&lt;=27.35,"I A",IF(G30&lt;=29.24,"II A",IF(G30&lt;=31.74,"III A",IF(G30&lt;=33.74,"I JA",IF(G30&lt;=35.44,"II JA",IF(G30&lt;=36.74,"III JA"))))))))</f>
        <v>III A</v>
      </c>
    </row>
    <row r="31" spans="1:6" s="3" customFormat="1" ht="18">
      <c r="A31" s="2"/>
      <c r="B31" s="191"/>
      <c r="E31" s="3">
        <v>6</v>
      </c>
      <c r="F31" s="7" t="s">
        <v>388</v>
      </c>
    </row>
    <row r="32" spans="1:9" ht="17.25" customHeight="1">
      <c r="A32" s="208">
        <v>1</v>
      </c>
      <c r="B32" s="102"/>
      <c r="C32" s="103"/>
      <c r="D32" s="10"/>
      <c r="E32" s="10"/>
      <c r="F32" s="187"/>
      <c r="G32" s="229"/>
      <c r="H32" s="228">
        <f>IF(ISBLANK(G32),"",IF(G32&lt;=25.95,"KSM",IF(G32&lt;=27.35,"I A",IF(G32&lt;=29.24,"II A",IF(G32&lt;=31.74,"III A",IF(G32&lt;=33.74,"I JA",IF(G32&lt;=35.44,"II JA",IF(G32&lt;=36.74,"III JA"))))))))</f>
      </c>
      <c r="I32" s="196"/>
    </row>
    <row r="33" spans="1:9" ht="17.25" customHeight="1">
      <c r="A33" s="208">
        <v>2</v>
      </c>
      <c r="B33" s="102" t="s">
        <v>72</v>
      </c>
      <c r="C33" s="103" t="s">
        <v>73</v>
      </c>
      <c r="D33" s="10">
        <v>38021</v>
      </c>
      <c r="E33" s="10" t="s">
        <v>12</v>
      </c>
      <c r="F33" s="187" t="s">
        <v>74</v>
      </c>
      <c r="G33" s="229">
        <v>29.51</v>
      </c>
      <c r="H33" s="228" t="str">
        <f>IF(ISBLANK(G33),"",IF(G33&lt;=25.95,"KSM",IF(G33&lt;=27.35,"I A",IF(G33&lt;=29.24,"II A",IF(G33&lt;=31.74,"III A",IF(G33&lt;=33.74,"I JA",IF(G33&lt;=35.44,"II JA",IF(G33&lt;=36.74,"III JA"))))))))</f>
        <v>III A</v>
      </c>
      <c r="I33" s="192" t="s">
        <v>41</v>
      </c>
    </row>
    <row r="34" spans="1:9" ht="17.25" customHeight="1">
      <c r="A34" s="208">
        <v>3</v>
      </c>
      <c r="B34" s="102" t="s">
        <v>31</v>
      </c>
      <c r="C34" s="103" t="s">
        <v>32</v>
      </c>
      <c r="D34" s="10" t="s">
        <v>33</v>
      </c>
      <c r="E34" s="10" t="s">
        <v>24</v>
      </c>
      <c r="F34" s="187" t="s">
        <v>25</v>
      </c>
      <c r="G34" s="229">
        <v>29.42</v>
      </c>
      <c r="H34" s="228" t="str">
        <f>IF(ISBLANK(G34),"",IF(G34&lt;=25.95,"KSM",IF(G34&lt;=27.35,"I A",IF(G34&lt;=29.24,"II A",IF(G34&lt;=31.74,"III A",IF(G34&lt;=33.74,"I JA",IF(G34&lt;=35.44,"II JA",IF(G34&lt;=36.74,"III JA"))))))))</f>
        <v>III A</v>
      </c>
      <c r="I34" s="192" t="s">
        <v>41</v>
      </c>
    </row>
    <row r="35" spans="1:9" ht="17.25" customHeight="1">
      <c r="A35" s="208">
        <v>4</v>
      </c>
      <c r="B35" s="102" t="s">
        <v>88</v>
      </c>
      <c r="C35" s="103" t="s">
        <v>250</v>
      </c>
      <c r="D35" s="10" t="s">
        <v>278</v>
      </c>
      <c r="E35" s="10" t="s">
        <v>22</v>
      </c>
      <c r="F35" s="187" t="s">
        <v>279</v>
      </c>
      <c r="G35" s="229">
        <v>27.89</v>
      </c>
      <c r="H35" s="228" t="str">
        <f>IF(ISBLANK(G35),"",IF(G35&lt;=25.95,"KSM",IF(G35&lt;=27.35,"I A",IF(G35&lt;=29.24,"II A",IF(G35&lt;=31.74,"III A",IF(G35&lt;=33.74,"I JA",IF(G35&lt;=35.44,"II JA",IF(G35&lt;=36.74,"III JA"))))))))</f>
        <v>II A</v>
      </c>
      <c r="I35" s="192" t="s">
        <v>41</v>
      </c>
    </row>
    <row r="36" spans="1:6" s="3" customFormat="1" ht="18">
      <c r="A36" s="2"/>
      <c r="B36" s="191"/>
      <c r="E36" s="3">
        <v>7</v>
      </c>
      <c r="F36" s="7" t="s">
        <v>388</v>
      </c>
    </row>
    <row r="37" spans="1:9" ht="17.25" customHeight="1">
      <c r="A37" s="208">
        <v>1</v>
      </c>
      <c r="B37" s="102"/>
      <c r="C37" s="103"/>
      <c r="D37" s="10"/>
      <c r="E37" s="10"/>
      <c r="F37" s="187"/>
      <c r="G37" s="189"/>
      <c r="H37" s="228">
        <f>IF(ISBLANK(G37),"",IF(G37&lt;=25.95,"KSM",IF(G37&lt;=27.35,"I A",IF(G37&lt;=29.24,"II A",IF(G37&lt;=31.74,"III A",IF(G37&lt;=33.74,"I JA",IF(G37&lt;=35.44,"II JA",IF(G37&lt;=36.74,"III JA"))))))))</f>
      </c>
      <c r="I37" s="192" t="s">
        <v>41</v>
      </c>
    </row>
    <row r="38" spans="1:9" ht="17.25" customHeight="1">
      <c r="A38" s="208">
        <v>2</v>
      </c>
      <c r="B38" s="102" t="s">
        <v>290</v>
      </c>
      <c r="C38" s="103" t="s">
        <v>291</v>
      </c>
      <c r="D38" s="10" t="s">
        <v>292</v>
      </c>
      <c r="E38" s="10" t="s">
        <v>24</v>
      </c>
      <c r="F38" s="187" t="s">
        <v>285</v>
      </c>
      <c r="G38" s="229" t="s">
        <v>341</v>
      </c>
      <c r="H38" s="228"/>
      <c r="I38" s="192" t="s">
        <v>41</v>
      </c>
    </row>
    <row r="39" spans="1:9" ht="17.25" customHeight="1">
      <c r="A39" s="208">
        <v>3</v>
      </c>
      <c r="B39" s="102" t="s">
        <v>79</v>
      </c>
      <c r="C39" s="103" t="s">
        <v>80</v>
      </c>
      <c r="D39" s="10">
        <v>38188</v>
      </c>
      <c r="E39" s="10" t="s">
        <v>12</v>
      </c>
      <c r="F39" s="187" t="s">
        <v>44</v>
      </c>
      <c r="G39" s="229" t="s">
        <v>341</v>
      </c>
      <c r="H39" s="228"/>
      <c r="I39" s="3"/>
    </row>
    <row r="40" spans="1:9" ht="17.25" customHeight="1">
      <c r="A40" s="208">
        <v>4</v>
      </c>
      <c r="B40" s="102" t="s">
        <v>29</v>
      </c>
      <c r="C40" s="103" t="s">
        <v>288</v>
      </c>
      <c r="D40" s="10" t="s">
        <v>289</v>
      </c>
      <c r="E40" s="10" t="s">
        <v>24</v>
      </c>
      <c r="F40" s="187" t="s">
        <v>285</v>
      </c>
      <c r="G40" s="229" t="s">
        <v>341</v>
      </c>
      <c r="H40" s="228"/>
      <c r="I40" s="192" t="s">
        <v>41</v>
      </c>
    </row>
  </sheetData>
  <sheetProtection/>
  <mergeCells count="1">
    <mergeCell ref="A2:B2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2"/>
  <sheetViews>
    <sheetView zoomScale="110" zoomScaleNormal="110" zoomScalePageLayoutView="0" workbookViewId="0" topLeftCell="A1">
      <selection activeCell="L33" sqref="L33"/>
    </sheetView>
  </sheetViews>
  <sheetFormatPr defaultColWidth="9.140625" defaultRowHeight="12.75"/>
  <cols>
    <col min="1" max="1" width="5.8515625" style="185" customWidth="1"/>
    <col min="2" max="2" width="10.421875" style="186" customWidth="1"/>
    <col min="3" max="3" width="17.28125" style="186" customWidth="1"/>
    <col min="4" max="4" width="10.28125" style="185" customWidth="1"/>
    <col min="5" max="5" width="11.140625" style="185" bestFit="1" customWidth="1"/>
    <col min="6" max="6" width="16.28125" style="185" customWidth="1"/>
    <col min="7" max="7" width="7.7109375" style="185" customWidth="1"/>
    <col min="8" max="8" width="6.57421875" style="185" customWidth="1"/>
    <col min="9" max="16384" width="9.140625" style="185" customWidth="1"/>
  </cols>
  <sheetData>
    <row r="1" spans="1:5" s="3" customFormat="1" ht="18">
      <c r="A1" s="1" t="s">
        <v>337</v>
      </c>
      <c r="B1" s="2"/>
      <c r="C1" s="2"/>
      <c r="E1" s="4"/>
    </row>
    <row r="2" spans="1:5" s="3" customFormat="1" ht="15">
      <c r="A2" s="293">
        <v>43525</v>
      </c>
      <c r="B2" s="293"/>
      <c r="C2" s="2"/>
      <c r="E2" s="5" t="s">
        <v>0</v>
      </c>
    </row>
    <row r="3" spans="2:3" s="11" customFormat="1" ht="3.75">
      <c r="B3" s="240"/>
      <c r="C3" s="240"/>
    </row>
    <row r="4" spans="1:6" s="3" customFormat="1" ht="18">
      <c r="A4" s="2"/>
      <c r="B4" s="191" t="s">
        <v>429</v>
      </c>
      <c r="F4" s="7"/>
    </row>
    <row r="5" spans="2:6" s="8" customFormat="1" ht="4.5" thickBot="1">
      <c r="B5" s="205"/>
      <c r="C5" s="204"/>
      <c r="F5" s="9"/>
    </row>
    <row r="6" spans="1:8" ht="13.5" thickBot="1">
      <c r="A6" s="259" t="s">
        <v>340</v>
      </c>
      <c r="B6" s="260" t="s">
        <v>1</v>
      </c>
      <c r="C6" s="261" t="s">
        <v>2</v>
      </c>
      <c r="D6" s="262" t="s">
        <v>3</v>
      </c>
      <c r="E6" s="262" t="s">
        <v>4</v>
      </c>
      <c r="F6" s="262" t="s">
        <v>6</v>
      </c>
      <c r="G6" s="263" t="s">
        <v>403</v>
      </c>
      <c r="H6" s="277" t="s">
        <v>5</v>
      </c>
    </row>
    <row r="7" spans="1:8" ht="17.25" customHeight="1">
      <c r="A7" s="251">
        <v>1</v>
      </c>
      <c r="B7" s="252" t="s">
        <v>245</v>
      </c>
      <c r="C7" s="253" t="s">
        <v>246</v>
      </c>
      <c r="D7" s="254">
        <v>38617</v>
      </c>
      <c r="E7" s="254" t="s">
        <v>12</v>
      </c>
      <c r="F7" s="258" t="s">
        <v>16</v>
      </c>
      <c r="G7" s="256">
        <v>28.4</v>
      </c>
      <c r="H7" s="276" t="str">
        <f aca="true" t="shared" si="0" ref="H7:H20">IF(ISBLANK(G7),"",IF(G7&lt;=25.95,"KSM",IF(G7&lt;=27.35,"I A",IF(G7&lt;=29.24,"II A",IF(G7&lt;=31.74,"III A",IF(G7&lt;=33.74,"I JA",IF(G7&lt;=35.44,"II JA",IF(G7&lt;=36.74,"III JA"))))))))</f>
        <v>II A</v>
      </c>
    </row>
    <row r="8" spans="1:8" ht="17.25" customHeight="1">
      <c r="A8" s="208">
        <v>2</v>
      </c>
      <c r="B8" s="102" t="s">
        <v>45</v>
      </c>
      <c r="C8" s="103" t="s">
        <v>46</v>
      </c>
      <c r="D8" s="10" t="s">
        <v>47</v>
      </c>
      <c r="E8" s="10" t="s">
        <v>24</v>
      </c>
      <c r="F8" s="187" t="s">
        <v>25</v>
      </c>
      <c r="G8" s="229">
        <v>28.64</v>
      </c>
      <c r="H8" s="228" t="str">
        <f t="shared" si="0"/>
        <v>II A</v>
      </c>
    </row>
    <row r="9" spans="1:8" ht="17.25" customHeight="1">
      <c r="A9" s="208">
        <v>3</v>
      </c>
      <c r="B9" s="102" t="s">
        <v>88</v>
      </c>
      <c r="C9" s="103" t="s">
        <v>89</v>
      </c>
      <c r="D9" s="10" t="s">
        <v>90</v>
      </c>
      <c r="E9" s="10" t="s">
        <v>37</v>
      </c>
      <c r="F9" s="187" t="s">
        <v>38</v>
      </c>
      <c r="G9" s="229">
        <v>28.95</v>
      </c>
      <c r="H9" s="228" t="str">
        <f t="shared" si="0"/>
        <v>II A</v>
      </c>
    </row>
    <row r="10" spans="1:8" ht="17.25" customHeight="1">
      <c r="A10" s="208">
        <v>4</v>
      </c>
      <c r="B10" s="102" t="s">
        <v>293</v>
      </c>
      <c r="C10" s="103" t="s">
        <v>294</v>
      </c>
      <c r="D10" s="10" t="s">
        <v>295</v>
      </c>
      <c r="E10" s="10" t="s">
        <v>24</v>
      </c>
      <c r="F10" s="187" t="s">
        <v>285</v>
      </c>
      <c r="G10" s="229">
        <v>29.36</v>
      </c>
      <c r="H10" s="228" t="str">
        <f t="shared" si="0"/>
        <v>III A</v>
      </c>
    </row>
    <row r="11" spans="1:8" ht="17.25" customHeight="1">
      <c r="A11" s="208">
        <v>5</v>
      </c>
      <c r="B11" s="102" t="s">
        <v>106</v>
      </c>
      <c r="C11" s="103" t="s">
        <v>107</v>
      </c>
      <c r="D11" s="10">
        <v>38230</v>
      </c>
      <c r="E11" s="10" t="s">
        <v>12</v>
      </c>
      <c r="F11" s="187" t="s">
        <v>28</v>
      </c>
      <c r="G11" s="229">
        <v>29.91</v>
      </c>
      <c r="H11" s="228" t="str">
        <f t="shared" si="0"/>
        <v>III A</v>
      </c>
    </row>
    <row r="12" spans="1:8" ht="17.25" customHeight="1">
      <c r="A12" s="208">
        <v>6</v>
      </c>
      <c r="B12" s="102" t="s">
        <v>26</v>
      </c>
      <c r="C12" s="103" t="s">
        <v>27</v>
      </c>
      <c r="D12" s="10">
        <v>38204</v>
      </c>
      <c r="E12" s="10" t="s">
        <v>12</v>
      </c>
      <c r="F12" s="187" t="s">
        <v>28</v>
      </c>
      <c r="G12" s="229">
        <v>30.3</v>
      </c>
      <c r="H12" s="228" t="str">
        <f t="shared" si="0"/>
        <v>III A</v>
      </c>
    </row>
    <row r="13" spans="1:8" ht="17.25" customHeight="1">
      <c r="A13" s="208">
        <v>7</v>
      </c>
      <c r="B13" s="102" t="s">
        <v>199</v>
      </c>
      <c r="C13" s="103" t="s">
        <v>200</v>
      </c>
      <c r="D13" s="10" t="s">
        <v>201</v>
      </c>
      <c r="E13" s="10" t="s">
        <v>37</v>
      </c>
      <c r="F13" s="187" t="s">
        <v>193</v>
      </c>
      <c r="G13" s="229">
        <v>30.4</v>
      </c>
      <c r="H13" s="228" t="str">
        <f t="shared" si="0"/>
        <v>III A</v>
      </c>
    </row>
    <row r="14" spans="1:8" ht="17.25" customHeight="1">
      <c r="A14" s="208">
        <v>8</v>
      </c>
      <c r="B14" s="102" t="s">
        <v>21</v>
      </c>
      <c r="C14" s="103" t="s">
        <v>249</v>
      </c>
      <c r="D14" s="10">
        <v>38457</v>
      </c>
      <c r="E14" s="10" t="s">
        <v>12</v>
      </c>
      <c r="F14" s="187" t="s">
        <v>16</v>
      </c>
      <c r="G14" s="229">
        <v>31.23</v>
      </c>
      <c r="H14" s="228" t="str">
        <f t="shared" si="0"/>
        <v>III A</v>
      </c>
    </row>
    <row r="15" spans="1:8" ht="17.25" customHeight="1">
      <c r="A15" s="208">
        <v>9</v>
      </c>
      <c r="B15" s="102" t="s">
        <v>235</v>
      </c>
      <c r="C15" s="103" t="s">
        <v>419</v>
      </c>
      <c r="D15" s="10">
        <v>38393</v>
      </c>
      <c r="E15" s="10" t="s">
        <v>37</v>
      </c>
      <c r="F15" s="187" t="s">
        <v>193</v>
      </c>
      <c r="G15" s="229">
        <v>31.45</v>
      </c>
      <c r="H15" s="228" t="str">
        <f t="shared" si="0"/>
        <v>III A</v>
      </c>
    </row>
    <row r="16" spans="1:8" ht="17.25" customHeight="1">
      <c r="A16" s="208">
        <v>10</v>
      </c>
      <c r="B16" s="102" t="s">
        <v>21</v>
      </c>
      <c r="C16" s="103" t="s">
        <v>300</v>
      </c>
      <c r="D16" s="10">
        <v>38570</v>
      </c>
      <c r="E16" s="10" t="s">
        <v>35</v>
      </c>
      <c r="F16" s="187" t="s">
        <v>94</v>
      </c>
      <c r="G16" s="229">
        <v>31.56</v>
      </c>
      <c r="H16" s="228" t="str">
        <f t="shared" si="0"/>
        <v>III A</v>
      </c>
    </row>
    <row r="17" spans="1:8" ht="17.25" customHeight="1">
      <c r="A17" s="208">
        <v>11</v>
      </c>
      <c r="B17" s="102" t="s">
        <v>48</v>
      </c>
      <c r="C17" s="103" t="s">
        <v>271</v>
      </c>
      <c r="D17" s="10">
        <v>38469</v>
      </c>
      <c r="E17" s="10" t="s">
        <v>12</v>
      </c>
      <c r="F17" s="187" t="s">
        <v>28</v>
      </c>
      <c r="G17" s="229">
        <v>31.77</v>
      </c>
      <c r="H17" s="228" t="str">
        <f t="shared" si="0"/>
        <v>I JA</v>
      </c>
    </row>
    <row r="18" spans="1:8" ht="17.25" customHeight="1">
      <c r="A18" s="208">
        <v>12</v>
      </c>
      <c r="B18" s="102" t="s">
        <v>29</v>
      </c>
      <c r="C18" s="103" t="s">
        <v>30</v>
      </c>
      <c r="D18" s="10">
        <v>38088</v>
      </c>
      <c r="E18" s="10" t="s">
        <v>19</v>
      </c>
      <c r="F18" s="187" t="s">
        <v>233</v>
      </c>
      <c r="G18" s="229">
        <v>33.21</v>
      </c>
      <c r="H18" s="228" t="str">
        <f t="shared" si="0"/>
        <v>I JA</v>
      </c>
    </row>
    <row r="19" spans="1:8" ht="17.25" customHeight="1">
      <c r="A19" s="208">
        <v>13</v>
      </c>
      <c r="B19" s="102" t="s">
        <v>423</v>
      </c>
      <c r="C19" s="103" t="s">
        <v>422</v>
      </c>
      <c r="D19" s="10">
        <v>38250</v>
      </c>
      <c r="E19" s="10" t="s">
        <v>12</v>
      </c>
      <c r="F19" s="187" t="s">
        <v>421</v>
      </c>
      <c r="G19" s="229">
        <v>34.5</v>
      </c>
      <c r="H19" s="228" t="str">
        <f t="shared" si="0"/>
        <v>II JA</v>
      </c>
    </row>
    <row r="20" spans="1:8" ht="17.25" customHeight="1">
      <c r="A20" s="208">
        <v>14</v>
      </c>
      <c r="B20" s="102" t="s">
        <v>34</v>
      </c>
      <c r="C20" s="103" t="s">
        <v>426</v>
      </c>
      <c r="D20" s="10">
        <v>38535</v>
      </c>
      <c r="E20" s="10" t="s">
        <v>12</v>
      </c>
      <c r="F20" s="187" t="s">
        <v>91</v>
      </c>
      <c r="G20" s="229">
        <v>35.23</v>
      </c>
      <c r="H20" s="228" t="str">
        <f t="shared" si="0"/>
        <v>II JA</v>
      </c>
    </row>
    <row r="21" spans="1:8" ht="17.25" customHeight="1">
      <c r="A21" s="208">
        <v>15</v>
      </c>
      <c r="B21" s="102" t="s">
        <v>256</v>
      </c>
      <c r="C21" s="103" t="s">
        <v>425</v>
      </c>
      <c r="D21" s="10">
        <v>38076</v>
      </c>
      <c r="E21" s="10" t="s">
        <v>78</v>
      </c>
      <c r="F21" s="187" t="s">
        <v>316</v>
      </c>
      <c r="G21" s="229">
        <v>37.56</v>
      </c>
      <c r="H21" s="228"/>
    </row>
    <row r="22" spans="1:8" ht="17.25" customHeight="1">
      <c r="A22" s="208"/>
      <c r="B22" s="102" t="s">
        <v>79</v>
      </c>
      <c r="C22" s="103" t="s">
        <v>80</v>
      </c>
      <c r="D22" s="10">
        <v>38188</v>
      </c>
      <c r="E22" s="10" t="s">
        <v>12</v>
      </c>
      <c r="F22" s="187" t="s">
        <v>44</v>
      </c>
      <c r="G22" s="229" t="s">
        <v>414</v>
      </c>
      <c r="H22" s="228"/>
    </row>
    <row r="23" spans="1:8" ht="17.25" customHeight="1">
      <c r="A23" s="208" t="s">
        <v>406</v>
      </c>
      <c r="B23" s="102" t="s">
        <v>88</v>
      </c>
      <c r="C23" s="103" t="s">
        <v>250</v>
      </c>
      <c r="D23" s="10" t="s">
        <v>278</v>
      </c>
      <c r="E23" s="10" t="s">
        <v>22</v>
      </c>
      <c r="F23" s="187" t="s">
        <v>279</v>
      </c>
      <c r="G23" s="229">
        <v>27.89</v>
      </c>
      <c r="H23" s="228" t="str">
        <f>IF(ISBLANK(G23),"",IF(G23&lt;=25.95,"KSM",IF(G23&lt;=27.35,"I A",IF(G23&lt;=29.24,"II A",IF(G23&lt;=31.74,"III A",IF(G23&lt;=33.74,"I JA",IF(G23&lt;=35.44,"II JA",IF(G23&lt;=36.74,"III JA"))))))))</f>
        <v>II A</v>
      </c>
    </row>
    <row r="24" spans="1:8" ht="17.25" customHeight="1">
      <c r="A24" s="208" t="s">
        <v>406</v>
      </c>
      <c r="B24" s="102" t="s">
        <v>31</v>
      </c>
      <c r="C24" s="103" t="s">
        <v>32</v>
      </c>
      <c r="D24" s="10" t="s">
        <v>33</v>
      </c>
      <c r="E24" s="10" t="s">
        <v>24</v>
      </c>
      <c r="F24" s="187" t="s">
        <v>25</v>
      </c>
      <c r="G24" s="229">
        <v>29.42</v>
      </c>
      <c r="H24" s="228" t="str">
        <f>IF(ISBLANK(G24),"",IF(G24&lt;=25.95,"KSM",IF(G24&lt;=27.35,"I A",IF(G24&lt;=29.24,"II A",IF(G24&lt;=31.74,"III A",IF(G24&lt;=33.74,"I JA",IF(G24&lt;=35.44,"II JA",IF(G24&lt;=36.74,"III JA"))))))))</f>
        <v>III A</v>
      </c>
    </row>
    <row r="25" spans="1:8" ht="17.25" customHeight="1">
      <c r="A25" s="208" t="s">
        <v>406</v>
      </c>
      <c r="B25" s="102" t="s">
        <v>72</v>
      </c>
      <c r="C25" s="103" t="s">
        <v>73</v>
      </c>
      <c r="D25" s="10">
        <v>38021</v>
      </c>
      <c r="E25" s="10" t="s">
        <v>12</v>
      </c>
      <c r="F25" s="187" t="s">
        <v>74</v>
      </c>
      <c r="G25" s="229">
        <v>29.51</v>
      </c>
      <c r="H25" s="228" t="str">
        <f>IF(ISBLANK(G25),"",IF(G25&lt;=25.95,"KSM",IF(G25&lt;=27.35,"I A",IF(G25&lt;=29.24,"II A",IF(G25&lt;=31.74,"III A",IF(G25&lt;=33.74,"I JA",IF(G25&lt;=35.44,"II JA",IF(G25&lt;=36.74,"III JA"))))))))</f>
        <v>III A</v>
      </c>
    </row>
    <row r="26" spans="1:8" ht="17.25" customHeight="1">
      <c r="A26" s="208" t="s">
        <v>406</v>
      </c>
      <c r="B26" s="102" t="s">
        <v>232</v>
      </c>
      <c r="C26" s="103" t="s">
        <v>236</v>
      </c>
      <c r="D26" s="10">
        <v>39057</v>
      </c>
      <c r="E26" s="10" t="s">
        <v>12</v>
      </c>
      <c r="F26" s="187" t="s">
        <v>91</v>
      </c>
      <c r="G26" s="229">
        <v>37.09</v>
      </c>
      <c r="H26" s="228"/>
    </row>
    <row r="27" spans="1:8" ht="17.25" customHeight="1">
      <c r="A27" s="208" t="s">
        <v>406</v>
      </c>
      <c r="B27" s="239" t="s">
        <v>428</v>
      </c>
      <c r="C27" s="238" t="s">
        <v>427</v>
      </c>
      <c r="D27" s="16">
        <v>38335</v>
      </c>
      <c r="E27" s="17" t="s">
        <v>12</v>
      </c>
      <c r="F27" s="187" t="s">
        <v>91</v>
      </c>
      <c r="G27" s="229">
        <v>37.51</v>
      </c>
      <c r="H27" s="228"/>
    </row>
    <row r="28" spans="1:8" ht="17.25" customHeight="1">
      <c r="A28" s="208" t="s">
        <v>406</v>
      </c>
      <c r="B28" s="102" t="s">
        <v>290</v>
      </c>
      <c r="C28" s="103" t="s">
        <v>291</v>
      </c>
      <c r="D28" s="10" t="s">
        <v>292</v>
      </c>
      <c r="E28" s="10" t="s">
        <v>24</v>
      </c>
      <c r="F28" s="187" t="s">
        <v>285</v>
      </c>
      <c r="G28" s="229" t="s">
        <v>341</v>
      </c>
      <c r="H28" s="228"/>
    </row>
    <row r="29" spans="1:8" ht="17.25" customHeight="1">
      <c r="A29" s="208" t="s">
        <v>406</v>
      </c>
      <c r="B29" s="102" t="s">
        <v>29</v>
      </c>
      <c r="C29" s="103" t="s">
        <v>288</v>
      </c>
      <c r="D29" s="10" t="s">
        <v>289</v>
      </c>
      <c r="E29" s="10" t="s">
        <v>24</v>
      </c>
      <c r="F29" s="187" t="s">
        <v>285</v>
      </c>
      <c r="G29" s="229" t="s">
        <v>341</v>
      </c>
      <c r="H29" s="228"/>
    </row>
    <row r="30" spans="1:8" ht="17.25" customHeight="1">
      <c r="A30" s="208"/>
      <c r="B30" s="102" t="s">
        <v>264</v>
      </c>
      <c r="C30" s="103" t="s">
        <v>424</v>
      </c>
      <c r="D30" s="10">
        <v>38313</v>
      </c>
      <c r="E30" s="10" t="s">
        <v>12</v>
      </c>
      <c r="F30" s="187" t="s">
        <v>91</v>
      </c>
      <c r="G30" s="229" t="s">
        <v>341</v>
      </c>
      <c r="H30" s="228"/>
    </row>
    <row r="31" spans="1:8" ht="17.25" customHeight="1">
      <c r="A31" s="208"/>
      <c r="B31" s="102" t="s">
        <v>252</v>
      </c>
      <c r="C31" s="103" t="s">
        <v>394</v>
      </c>
      <c r="D31" s="10">
        <v>38635</v>
      </c>
      <c r="E31" s="10" t="s">
        <v>319</v>
      </c>
      <c r="F31" s="187" t="s">
        <v>65</v>
      </c>
      <c r="G31" s="229" t="s">
        <v>341</v>
      </c>
      <c r="H31" s="228"/>
    </row>
    <row r="32" spans="1:8" ht="17.25" customHeight="1">
      <c r="A32" s="208"/>
      <c r="B32" s="102" t="s">
        <v>93</v>
      </c>
      <c r="C32" s="103" t="s">
        <v>420</v>
      </c>
      <c r="D32" s="10">
        <v>38527</v>
      </c>
      <c r="E32" s="10" t="s">
        <v>78</v>
      </c>
      <c r="F32" s="187" t="s">
        <v>108</v>
      </c>
      <c r="G32" s="229" t="s">
        <v>341</v>
      </c>
      <c r="H32" s="228"/>
    </row>
  </sheetData>
  <sheetProtection/>
  <mergeCells count="1">
    <mergeCell ref="A2:B2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5"/>
  <sheetViews>
    <sheetView zoomScale="110" zoomScaleNormal="110" zoomScalePageLayoutView="0" workbookViewId="0" topLeftCell="A1">
      <selection activeCell="M26" sqref="M26"/>
    </sheetView>
  </sheetViews>
  <sheetFormatPr defaultColWidth="9.140625" defaultRowHeight="12.75"/>
  <cols>
    <col min="1" max="1" width="5.8515625" style="185" customWidth="1"/>
    <col min="2" max="2" width="10.421875" style="185" customWidth="1"/>
    <col min="3" max="3" width="17.28125" style="185" customWidth="1"/>
    <col min="4" max="4" width="11.140625" style="185" customWidth="1"/>
    <col min="5" max="5" width="11.140625" style="185" bestFit="1" customWidth="1"/>
    <col min="6" max="6" width="5.7109375" style="185" customWidth="1"/>
    <col min="7" max="7" width="6.57421875" style="185" customWidth="1"/>
    <col min="8" max="8" width="22.57421875" style="185" bestFit="1" customWidth="1"/>
    <col min="9" max="9" width="4.421875" style="185" customWidth="1"/>
    <col min="10" max="16384" width="9.140625" style="185" customWidth="1"/>
  </cols>
  <sheetData>
    <row r="1" spans="1:5" s="3" customFormat="1" ht="18">
      <c r="A1" s="1" t="s">
        <v>303</v>
      </c>
      <c r="B1" s="2"/>
      <c r="C1" s="2"/>
      <c r="E1" s="4"/>
    </row>
    <row r="2" spans="1:5" s="3" customFormat="1" ht="15">
      <c r="A2" s="293">
        <v>43525</v>
      </c>
      <c r="B2" s="293"/>
      <c r="C2" s="2"/>
      <c r="E2" s="5" t="s">
        <v>0</v>
      </c>
    </row>
    <row r="3" s="11" customFormat="1" ht="3.75"/>
    <row r="4" spans="1:6" s="3" customFormat="1" ht="18">
      <c r="A4" s="2"/>
      <c r="B4" s="226" t="s">
        <v>434</v>
      </c>
      <c r="E4" s="3">
        <v>1</v>
      </c>
      <c r="F4" s="7" t="s">
        <v>388</v>
      </c>
    </row>
    <row r="5" spans="2:8" s="8" customFormat="1" ht="3.75">
      <c r="B5" s="225"/>
      <c r="H5" s="9"/>
    </row>
    <row r="6" spans="1:8" ht="12.75">
      <c r="A6" s="199" t="s">
        <v>404</v>
      </c>
      <c r="B6" s="224" t="s">
        <v>1</v>
      </c>
      <c r="C6" s="223" t="s">
        <v>2</v>
      </c>
      <c r="D6" s="199" t="s">
        <v>3</v>
      </c>
      <c r="E6" s="199" t="s">
        <v>4</v>
      </c>
      <c r="F6" s="201" t="s">
        <v>403</v>
      </c>
      <c r="G6" s="215" t="s">
        <v>5</v>
      </c>
      <c r="H6" s="199" t="s">
        <v>6</v>
      </c>
    </row>
    <row r="7" spans="1:8" ht="17.25" customHeight="1">
      <c r="A7" s="208">
        <v>1</v>
      </c>
      <c r="B7" s="234" t="s">
        <v>125</v>
      </c>
      <c r="C7" s="233" t="s">
        <v>126</v>
      </c>
      <c r="D7" s="12">
        <v>38047</v>
      </c>
      <c r="E7" s="13" t="s">
        <v>14</v>
      </c>
      <c r="F7" s="189" t="s">
        <v>341</v>
      </c>
      <c r="G7" s="228" t="b">
        <f>IF(ISBLANK(F7),"",IF(F7&lt;=22.75,"KSM",IF(F7&lt;=23.7,"I A",IF(F7&lt;=25,"II A",IF(F7&lt;=27,"III A",IF(F7&lt;=29.5,"I JA",IF(F7&lt;=31.5,"II JA",IF(F7&lt;=33,"III JA"))))))))</f>
        <v>0</v>
      </c>
      <c r="H7" s="241" t="s">
        <v>409</v>
      </c>
    </row>
    <row r="8" spans="1:8" ht="17.25" customHeight="1">
      <c r="A8" s="208">
        <v>2</v>
      </c>
      <c r="B8" s="234" t="s">
        <v>71</v>
      </c>
      <c r="C8" s="233" t="s">
        <v>191</v>
      </c>
      <c r="D8" s="12" t="s">
        <v>192</v>
      </c>
      <c r="E8" s="13" t="s">
        <v>37</v>
      </c>
      <c r="F8" s="189">
        <v>27.18</v>
      </c>
      <c r="G8" s="228" t="str">
        <f>IF(ISBLANK(F8),"",IF(F8&lt;=22.75,"KSM",IF(F8&lt;=23.7,"I A",IF(F8&lt;=25,"II A",IF(F8&lt;=27,"III A",IF(F8&lt;=29.5,"I JA",IF(F8&lt;=31.5,"II JA",IF(F8&lt;=33,"III JA"))))))))</f>
        <v>I JA</v>
      </c>
      <c r="H8" s="241" t="s">
        <v>193</v>
      </c>
    </row>
    <row r="9" spans="1:8" ht="17.25" customHeight="1">
      <c r="A9" s="208">
        <v>3</v>
      </c>
      <c r="B9" s="234" t="s">
        <v>86</v>
      </c>
      <c r="C9" s="233" t="s">
        <v>99</v>
      </c>
      <c r="D9" s="12">
        <v>37995</v>
      </c>
      <c r="E9" s="13" t="s">
        <v>12</v>
      </c>
      <c r="F9" s="189">
        <v>28.55</v>
      </c>
      <c r="G9" s="228" t="str">
        <f>IF(ISBLANK(F9),"",IF(F9&lt;=22.75,"KSM",IF(F9&lt;=23.7,"I A",IF(F9&lt;=25,"II A",IF(F9&lt;=27,"III A",IF(F9&lt;=29.5,"I JA",IF(F9&lt;=31.5,"II JA",IF(F9&lt;=33,"III JA"))))))))</f>
        <v>I JA</v>
      </c>
      <c r="H9" s="241" t="s">
        <v>23</v>
      </c>
    </row>
    <row r="10" spans="1:8" ht="17.25" customHeight="1">
      <c r="A10" s="208">
        <v>4</v>
      </c>
      <c r="B10" s="234" t="s">
        <v>275</v>
      </c>
      <c r="C10" s="233" t="s">
        <v>433</v>
      </c>
      <c r="D10" s="12">
        <v>38604</v>
      </c>
      <c r="E10" s="13" t="s">
        <v>12</v>
      </c>
      <c r="F10" s="189">
        <v>30.15</v>
      </c>
      <c r="G10" s="228" t="str">
        <f>IF(ISBLANK(F10),"",IF(F10&lt;=22.75,"KSM",IF(F10&lt;=23.7,"I A",IF(F10&lt;=25,"II A",IF(F10&lt;=27,"III A",IF(F10&lt;=29.5,"I JA",IF(F10&lt;=31.5,"II JA",IF(F10&lt;=33,"III JA"))))))))</f>
        <v>II JA</v>
      </c>
      <c r="H10" s="241" t="s">
        <v>91</v>
      </c>
    </row>
    <row r="11" spans="1:6" s="3" customFormat="1" ht="18">
      <c r="A11" s="2"/>
      <c r="B11" s="191"/>
      <c r="E11" s="3">
        <v>2</v>
      </c>
      <c r="F11" s="7" t="s">
        <v>388</v>
      </c>
    </row>
    <row r="12" spans="1:8" ht="17.25" customHeight="1">
      <c r="A12" s="208">
        <v>1</v>
      </c>
      <c r="B12" s="234" t="s">
        <v>61</v>
      </c>
      <c r="C12" s="233" t="s">
        <v>62</v>
      </c>
      <c r="D12" s="12">
        <v>38276</v>
      </c>
      <c r="E12" s="13" t="s">
        <v>24</v>
      </c>
      <c r="F12" s="189" t="s">
        <v>341</v>
      </c>
      <c r="G12" s="228"/>
      <c r="H12" s="241" t="s">
        <v>285</v>
      </c>
    </row>
    <row r="13" spans="1:8" ht="17.25" customHeight="1">
      <c r="A13" s="208">
        <v>2</v>
      </c>
      <c r="B13" s="234" t="s">
        <v>432</v>
      </c>
      <c r="C13" s="233" t="s">
        <v>431</v>
      </c>
      <c r="D13" s="12">
        <v>38510</v>
      </c>
      <c r="E13" s="13" t="s">
        <v>315</v>
      </c>
      <c r="F13" s="189">
        <v>27.87</v>
      </c>
      <c r="G13" s="228"/>
      <c r="H13" s="241" t="s">
        <v>316</v>
      </c>
    </row>
    <row r="14" spans="1:8" ht="17.25" customHeight="1">
      <c r="A14" s="208">
        <v>3</v>
      </c>
      <c r="B14" s="234" t="s">
        <v>64</v>
      </c>
      <c r="C14" s="233" t="s">
        <v>96</v>
      </c>
      <c r="D14" s="12" t="s">
        <v>97</v>
      </c>
      <c r="E14" s="13" t="s">
        <v>19</v>
      </c>
      <c r="F14" s="189">
        <v>24.52</v>
      </c>
      <c r="G14" s="228" t="str">
        <f>IF(ISBLANK(F14),"",IF(F14&lt;=22.75,"KSM",IF(F14&lt;=23.7,"I A",IF(F14&lt;=25,"II A",IF(F14&lt;=27,"III A",IF(F14&lt;=29.5,"I JA",IF(F14&lt;=31.5,"II JA",IF(F14&lt;=33,"III JA"))))))))</f>
        <v>II A</v>
      </c>
      <c r="H14" s="241" t="s">
        <v>233</v>
      </c>
    </row>
    <row r="15" spans="1:9" ht="17.25" customHeight="1">
      <c r="A15" s="208">
        <v>4</v>
      </c>
      <c r="B15" s="234" t="s">
        <v>119</v>
      </c>
      <c r="C15" s="233" t="s">
        <v>259</v>
      </c>
      <c r="D15" s="12">
        <v>38413</v>
      </c>
      <c r="E15" s="13" t="s">
        <v>12</v>
      </c>
      <c r="F15" s="189">
        <v>27.64</v>
      </c>
      <c r="G15" s="228" t="str">
        <f>IF(ISBLANK(F15),"",IF(F15&lt;=22.75,"KSM",IF(F15&lt;=23.7,"I A",IF(F15&lt;=25,"II A",IF(F15&lt;=27,"III A",IF(F15&lt;=29.5,"I JA",IF(F15&lt;=31.5,"II JA",IF(F15&lt;=33,"III JA"))))))))</f>
        <v>I JA</v>
      </c>
      <c r="H15" s="241" t="s">
        <v>51</v>
      </c>
      <c r="I15" s="196"/>
    </row>
    <row r="16" spans="1:6" s="3" customFormat="1" ht="18">
      <c r="A16" s="2"/>
      <c r="B16" s="191"/>
      <c r="E16" s="3">
        <v>3</v>
      </c>
      <c r="F16" s="7" t="s">
        <v>388</v>
      </c>
    </row>
    <row r="17" spans="1:9" ht="17.25" customHeight="1">
      <c r="A17" s="208">
        <v>1</v>
      </c>
      <c r="B17" s="234" t="s">
        <v>308</v>
      </c>
      <c r="C17" s="233" t="s">
        <v>430</v>
      </c>
      <c r="D17" s="12">
        <v>38542</v>
      </c>
      <c r="E17" s="13" t="s">
        <v>12</v>
      </c>
      <c r="F17" s="189">
        <v>32.83</v>
      </c>
      <c r="G17" s="228" t="str">
        <f>IF(ISBLANK(F17),"",IF(F17&lt;=22.75,"KSM",IF(F17&lt;=23.7,"I A",IF(F17&lt;=25,"II A",IF(F17&lt;=27,"III A",IF(F17&lt;=29.5,"I JA",IF(F17&lt;=31.5,"II JA",IF(F17&lt;=33,"III JA"))))))))</f>
        <v>III JA</v>
      </c>
      <c r="H17" s="241" t="s">
        <v>91</v>
      </c>
      <c r="I17" s="196"/>
    </row>
    <row r="18" spans="1:8" ht="17.25" customHeight="1">
      <c r="A18" s="208">
        <v>2</v>
      </c>
      <c r="B18" s="234" t="s">
        <v>239</v>
      </c>
      <c r="C18" s="233" t="s">
        <v>240</v>
      </c>
      <c r="D18" s="12">
        <v>38373</v>
      </c>
      <c r="E18" s="13" t="s">
        <v>12</v>
      </c>
      <c r="F18" s="189">
        <v>29.23</v>
      </c>
      <c r="G18" s="228" t="str">
        <f>IF(ISBLANK(F18),"",IF(F18&lt;=22.75,"KSM",IF(F18&lt;=23.7,"I A",IF(F18&lt;=25,"II A",IF(F18&lt;=27,"III A",IF(F18&lt;=29.5,"I JA",IF(F18&lt;=31.5,"II JA",IF(F18&lt;=33,"III JA"))))))))</f>
        <v>I JA</v>
      </c>
      <c r="H18" s="241" t="s">
        <v>51</v>
      </c>
    </row>
    <row r="19" spans="1:8" ht="17.25" customHeight="1">
      <c r="A19" s="208">
        <v>3</v>
      </c>
      <c r="B19" s="234" t="s">
        <v>101</v>
      </c>
      <c r="C19" s="233" t="s">
        <v>102</v>
      </c>
      <c r="D19" s="12">
        <v>38389</v>
      </c>
      <c r="E19" s="13" t="s">
        <v>12</v>
      </c>
      <c r="F19" s="189">
        <v>27.36</v>
      </c>
      <c r="G19" s="228" t="str">
        <f>IF(ISBLANK(F19),"",IF(F19&lt;=22.75,"KSM",IF(F19&lt;=23.7,"I A",IF(F19&lt;=25,"II A",IF(F19&lt;=27,"III A",IF(F19&lt;=29.5,"I JA",IF(F19&lt;=31.5,"II JA",IF(F19&lt;=33,"III JA"))))))))</f>
        <v>I JA</v>
      </c>
      <c r="H19" s="241" t="s">
        <v>91</v>
      </c>
    </row>
    <row r="20" spans="1:9" ht="17.25" customHeight="1">
      <c r="A20" s="208">
        <v>4</v>
      </c>
      <c r="B20" s="234" t="s">
        <v>170</v>
      </c>
      <c r="C20" s="233" t="s">
        <v>243</v>
      </c>
      <c r="D20" s="12">
        <v>38498</v>
      </c>
      <c r="E20" s="13" t="s">
        <v>12</v>
      </c>
      <c r="F20" s="189">
        <v>28.05</v>
      </c>
      <c r="G20" s="228" t="str">
        <f>IF(ISBLANK(F20),"",IF(F20&lt;=22.75,"KSM",IF(F20&lt;=23.7,"I A",IF(F20&lt;=25,"II A",IF(F20&lt;=27,"III A",IF(F20&lt;=29.5,"I JA",IF(F20&lt;=31.5,"II JA",IF(F20&lt;=33,"III JA"))))))))</f>
        <v>I JA</v>
      </c>
      <c r="H20" s="241" t="s">
        <v>51</v>
      </c>
      <c r="I20" s="192" t="s">
        <v>41</v>
      </c>
    </row>
    <row r="21" spans="1:6" s="3" customFormat="1" ht="18.75">
      <c r="A21" s="2"/>
      <c r="B21" s="191"/>
      <c r="E21" s="3">
        <v>4</v>
      </c>
      <c r="F21" s="7" t="s">
        <v>388</v>
      </c>
    </row>
    <row r="22" spans="1:9" ht="17.25" customHeight="1">
      <c r="A22" s="208">
        <v>1</v>
      </c>
      <c r="B22" s="105" t="s">
        <v>321</v>
      </c>
      <c r="C22" s="106" t="s">
        <v>322</v>
      </c>
      <c r="D22" s="209">
        <v>38416</v>
      </c>
      <c r="E22" s="98" t="s">
        <v>319</v>
      </c>
      <c r="F22" s="189" t="s">
        <v>341</v>
      </c>
      <c r="G22" s="228"/>
      <c r="H22" s="241" t="s">
        <v>65</v>
      </c>
      <c r="I22" s="192" t="s">
        <v>41</v>
      </c>
    </row>
    <row r="23" spans="1:9" ht="17.25" customHeight="1">
      <c r="A23" s="208">
        <v>2</v>
      </c>
      <c r="B23" s="234"/>
      <c r="C23" s="233"/>
      <c r="D23" s="12"/>
      <c r="E23" s="13"/>
      <c r="F23" s="189"/>
      <c r="G23" s="228">
        <f>IF(ISBLANK(F23),"",IF(F23&lt;=22.75,"KSM",IF(F23&lt;=23.7,"I A",IF(F23&lt;=25,"II A",IF(F23&lt;=27,"III A",IF(F23&lt;=29.5,"I JA",IF(F23&lt;=31.5,"II JA",IF(F23&lt;=33,"III JA"))))))))</f>
      </c>
      <c r="H23" s="241"/>
      <c r="I23" s="3"/>
    </row>
    <row r="24" spans="1:9" ht="17.25" customHeight="1">
      <c r="A24" s="208">
        <v>3</v>
      </c>
      <c r="B24" s="102" t="s">
        <v>58</v>
      </c>
      <c r="C24" s="103" t="s">
        <v>59</v>
      </c>
      <c r="D24" s="211">
        <v>38139</v>
      </c>
      <c r="E24" s="242" t="s">
        <v>24</v>
      </c>
      <c r="F24" s="189" t="s">
        <v>341</v>
      </c>
      <c r="G24" s="228"/>
      <c r="H24" s="241" t="s">
        <v>285</v>
      </c>
      <c r="I24" s="192" t="s">
        <v>41</v>
      </c>
    </row>
    <row r="25" spans="1:9" ht="17.25" customHeight="1">
      <c r="A25" s="208">
        <v>4</v>
      </c>
      <c r="B25" s="234" t="s">
        <v>272</v>
      </c>
      <c r="C25" s="233" t="s">
        <v>296</v>
      </c>
      <c r="D25" s="12" t="s">
        <v>297</v>
      </c>
      <c r="E25" s="13" t="s">
        <v>24</v>
      </c>
      <c r="F25" s="189" t="s">
        <v>341</v>
      </c>
      <c r="G25" s="228"/>
      <c r="H25" s="241" t="s">
        <v>285</v>
      </c>
      <c r="I25" s="192" t="s">
        <v>41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1"/>
  <sheetViews>
    <sheetView zoomScale="110" zoomScaleNormal="110" zoomScalePageLayoutView="0" workbookViewId="0" topLeftCell="A1">
      <selection activeCell="F7" sqref="F7:F21"/>
    </sheetView>
  </sheetViews>
  <sheetFormatPr defaultColWidth="9.140625" defaultRowHeight="12.75"/>
  <cols>
    <col min="1" max="1" width="5.8515625" style="185" customWidth="1"/>
    <col min="2" max="2" width="10.421875" style="185" customWidth="1"/>
    <col min="3" max="3" width="17.28125" style="185" customWidth="1"/>
    <col min="4" max="4" width="11.140625" style="185" customWidth="1"/>
    <col min="5" max="5" width="11.140625" style="185" bestFit="1" customWidth="1"/>
    <col min="6" max="6" width="5.7109375" style="185" customWidth="1"/>
    <col min="7" max="7" width="6.57421875" style="185" customWidth="1"/>
    <col min="8" max="8" width="22.57421875" style="185" bestFit="1" customWidth="1"/>
    <col min="9" max="16384" width="9.140625" style="185" customWidth="1"/>
  </cols>
  <sheetData>
    <row r="1" spans="1:5" s="3" customFormat="1" ht="18">
      <c r="A1" s="1" t="s">
        <v>303</v>
      </c>
      <c r="B1" s="2"/>
      <c r="C1" s="2"/>
      <c r="E1" s="4"/>
    </row>
    <row r="2" spans="1:5" s="3" customFormat="1" ht="15">
      <c r="A2" s="293">
        <v>43525</v>
      </c>
      <c r="B2" s="293"/>
      <c r="C2" s="2"/>
      <c r="E2" s="5" t="s">
        <v>0</v>
      </c>
    </row>
    <row r="3" s="11" customFormat="1" ht="3.75"/>
    <row r="4" spans="1:6" s="3" customFormat="1" ht="18">
      <c r="A4" s="2"/>
      <c r="B4" s="226" t="s">
        <v>434</v>
      </c>
      <c r="F4" s="7"/>
    </row>
    <row r="5" spans="2:8" s="8" customFormat="1" ht="4.5" thickBot="1">
      <c r="B5" s="225"/>
      <c r="H5" s="9"/>
    </row>
    <row r="6" spans="1:8" ht="13.5" thickBot="1">
      <c r="A6" s="259" t="s">
        <v>340</v>
      </c>
      <c r="B6" s="274" t="s">
        <v>1</v>
      </c>
      <c r="C6" s="275" t="s">
        <v>2</v>
      </c>
      <c r="D6" s="262" t="s">
        <v>3</v>
      </c>
      <c r="E6" s="262" t="s">
        <v>4</v>
      </c>
      <c r="F6" s="263" t="s">
        <v>403</v>
      </c>
      <c r="G6" s="268" t="s">
        <v>5</v>
      </c>
      <c r="H6" s="265" t="s">
        <v>6</v>
      </c>
    </row>
    <row r="7" spans="1:8" ht="17.25" customHeight="1">
      <c r="A7" s="251">
        <v>1</v>
      </c>
      <c r="B7" s="278" t="s">
        <v>64</v>
      </c>
      <c r="C7" s="279" t="s">
        <v>96</v>
      </c>
      <c r="D7" s="280" t="s">
        <v>97</v>
      </c>
      <c r="E7" s="281" t="s">
        <v>19</v>
      </c>
      <c r="F7" s="256">
        <v>24.52</v>
      </c>
      <c r="G7" s="276" t="str">
        <f aca="true" t="shared" si="0" ref="G7:G15">IF(ISBLANK(F7),"",IF(F7&lt;=22.75,"KSM",IF(F7&lt;=23.7,"I A",IF(F7&lt;=25,"II A",IF(F7&lt;=27,"III A",IF(F7&lt;=29.5,"I JA",IF(F7&lt;=31.5,"II JA",IF(F7&lt;=33,"III JA"))))))))</f>
        <v>II A</v>
      </c>
      <c r="H7" s="282" t="s">
        <v>233</v>
      </c>
    </row>
    <row r="8" spans="1:8" ht="17.25" customHeight="1">
      <c r="A8" s="208">
        <v>2</v>
      </c>
      <c r="B8" s="234" t="s">
        <v>71</v>
      </c>
      <c r="C8" s="233" t="s">
        <v>191</v>
      </c>
      <c r="D8" s="12" t="s">
        <v>192</v>
      </c>
      <c r="E8" s="13" t="s">
        <v>37</v>
      </c>
      <c r="F8" s="229">
        <v>27.18</v>
      </c>
      <c r="G8" s="228" t="str">
        <f t="shared" si="0"/>
        <v>I JA</v>
      </c>
      <c r="H8" s="241" t="s">
        <v>193</v>
      </c>
    </row>
    <row r="9" spans="1:8" ht="17.25" customHeight="1">
      <c r="A9" s="208">
        <v>3</v>
      </c>
      <c r="B9" s="234" t="s">
        <v>101</v>
      </c>
      <c r="C9" s="233" t="s">
        <v>102</v>
      </c>
      <c r="D9" s="12">
        <v>38389</v>
      </c>
      <c r="E9" s="13" t="s">
        <v>12</v>
      </c>
      <c r="F9" s="229">
        <v>27.36</v>
      </c>
      <c r="G9" s="228" t="str">
        <f t="shared" si="0"/>
        <v>I JA</v>
      </c>
      <c r="H9" s="241" t="s">
        <v>91</v>
      </c>
    </row>
    <row r="10" spans="1:8" ht="17.25" customHeight="1">
      <c r="A10" s="208">
        <v>4</v>
      </c>
      <c r="B10" s="234" t="s">
        <v>119</v>
      </c>
      <c r="C10" s="233" t="s">
        <v>259</v>
      </c>
      <c r="D10" s="12">
        <v>38413</v>
      </c>
      <c r="E10" s="13" t="s">
        <v>12</v>
      </c>
      <c r="F10" s="229">
        <v>27.64</v>
      </c>
      <c r="G10" s="228" t="str">
        <f t="shared" si="0"/>
        <v>I JA</v>
      </c>
      <c r="H10" s="241" t="s">
        <v>51</v>
      </c>
    </row>
    <row r="11" spans="1:8" ht="17.25" customHeight="1">
      <c r="A11" s="208">
        <v>5</v>
      </c>
      <c r="B11" s="234" t="s">
        <v>432</v>
      </c>
      <c r="C11" s="233" t="s">
        <v>431</v>
      </c>
      <c r="D11" s="12">
        <v>38510</v>
      </c>
      <c r="E11" s="13" t="s">
        <v>315</v>
      </c>
      <c r="F11" s="229">
        <v>27.87</v>
      </c>
      <c r="G11" s="228" t="str">
        <f t="shared" si="0"/>
        <v>I JA</v>
      </c>
      <c r="H11" s="241" t="s">
        <v>316</v>
      </c>
    </row>
    <row r="12" spans="1:8" ht="17.25" customHeight="1">
      <c r="A12" s="208">
        <v>6</v>
      </c>
      <c r="B12" s="234" t="s">
        <v>86</v>
      </c>
      <c r="C12" s="233" t="s">
        <v>99</v>
      </c>
      <c r="D12" s="12">
        <v>37995</v>
      </c>
      <c r="E12" s="13" t="s">
        <v>12</v>
      </c>
      <c r="F12" s="229">
        <v>28.55</v>
      </c>
      <c r="G12" s="228" t="str">
        <f t="shared" si="0"/>
        <v>I JA</v>
      </c>
      <c r="H12" s="241" t="s">
        <v>23</v>
      </c>
    </row>
    <row r="13" spans="1:8" ht="17.25" customHeight="1">
      <c r="A13" s="208">
        <v>7</v>
      </c>
      <c r="B13" s="234" t="s">
        <v>239</v>
      </c>
      <c r="C13" s="233" t="s">
        <v>240</v>
      </c>
      <c r="D13" s="12">
        <v>38373</v>
      </c>
      <c r="E13" s="13" t="s">
        <v>12</v>
      </c>
      <c r="F13" s="229">
        <v>29.23</v>
      </c>
      <c r="G13" s="228" t="str">
        <f t="shared" si="0"/>
        <v>I JA</v>
      </c>
      <c r="H13" s="241" t="s">
        <v>51</v>
      </c>
    </row>
    <row r="14" spans="1:8" ht="17.25" customHeight="1">
      <c r="A14" s="208">
        <v>8</v>
      </c>
      <c r="B14" s="234" t="s">
        <v>275</v>
      </c>
      <c r="C14" s="233" t="s">
        <v>433</v>
      </c>
      <c r="D14" s="12">
        <v>38604</v>
      </c>
      <c r="E14" s="13" t="s">
        <v>12</v>
      </c>
      <c r="F14" s="229">
        <v>30.15</v>
      </c>
      <c r="G14" s="228" t="str">
        <f t="shared" si="0"/>
        <v>II JA</v>
      </c>
      <c r="H14" s="241" t="s">
        <v>91</v>
      </c>
    </row>
    <row r="15" spans="1:8" ht="17.25" customHeight="1">
      <c r="A15" s="208">
        <v>9</v>
      </c>
      <c r="B15" s="234" t="s">
        <v>308</v>
      </c>
      <c r="C15" s="233" t="s">
        <v>430</v>
      </c>
      <c r="D15" s="12">
        <v>38542</v>
      </c>
      <c r="E15" s="13" t="s">
        <v>12</v>
      </c>
      <c r="F15" s="229">
        <v>32.83</v>
      </c>
      <c r="G15" s="228" t="str">
        <f t="shared" si="0"/>
        <v>III JA</v>
      </c>
      <c r="H15" s="241" t="s">
        <v>91</v>
      </c>
    </row>
    <row r="16" spans="1:8" ht="17.25" customHeight="1">
      <c r="A16" s="208"/>
      <c r="B16" s="234" t="s">
        <v>125</v>
      </c>
      <c r="C16" s="233" t="s">
        <v>126</v>
      </c>
      <c r="D16" s="12">
        <v>38047</v>
      </c>
      <c r="E16" s="13" t="s">
        <v>14</v>
      </c>
      <c r="F16" s="229" t="s">
        <v>341</v>
      </c>
      <c r="G16" s="228"/>
      <c r="H16" s="241" t="s">
        <v>409</v>
      </c>
    </row>
    <row r="17" spans="1:8" ht="17.25" customHeight="1">
      <c r="A17" s="208"/>
      <c r="B17" s="234" t="s">
        <v>61</v>
      </c>
      <c r="C17" s="233" t="s">
        <v>62</v>
      </c>
      <c r="D17" s="12">
        <v>38276</v>
      </c>
      <c r="E17" s="13" t="s">
        <v>24</v>
      </c>
      <c r="F17" s="229" t="s">
        <v>341</v>
      </c>
      <c r="G17" s="228"/>
      <c r="H17" s="241" t="s">
        <v>285</v>
      </c>
    </row>
    <row r="18" spans="1:8" ht="17.25" customHeight="1">
      <c r="A18" s="208" t="s">
        <v>406</v>
      </c>
      <c r="B18" s="234" t="s">
        <v>170</v>
      </c>
      <c r="C18" s="233" t="s">
        <v>243</v>
      </c>
      <c r="D18" s="12">
        <v>38498</v>
      </c>
      <c r="E18" s="13" t="s">
        <v>12</v>
      </c>
      <c r="F18" s="229">
        <v>28.05</v>
      </c>
      <c r="G18" s="228" t="str">
        <f>IF(ISBLANK(F18),"",IF(F18&lt;=22.75,"KSM",IF(F18&lt;=23.7,"I A",IF(F18&lt;=25,"II A",IF(F18&lt;=27,"III A",IF(F18&lt;=29.5,"I JA",IF(F18&lt;=31.5,"II JA",IF(F18&lt;=33,"III JA"))))))))</f>
        <v>I JA</v>
      </c>
      <c r="H18" s="241" t="s">
        <v>51</v>
      </c>
    </row>
    <row r="19" spans="1:8" ht="17.25" customHeight="1">
      <c r="A19" s="208" t="s">
        <v>406</v>
      </c>
      <c r="B19" s="109" t="s">
        <v>321</v>
      </c>
      <c r="C19" s="110" t="s">
        <v>322</v>
      </c>
      <c r="D19" s="209">
        <v>38416</v>
      </c>
      <c r="E19" s="98" t="s">
        <v>319</v>
      </c>
      <c r="F19" s="229" t="s">
        <v>341</v>
      </c>
      <c r="G19" s="228"/>
      <c r="H19" s="241" t="s">
        <v>65</v>
      </c>
    </row>
    <row r="20" spans="1:8" ht="17.25" customHeight="1">
      <c r="A20" s="208" t="s">
        <v>406</v>
      </c>
      <c r="B20" s="102" t="s">
        <v>58</v>
      </c>
      <c r="C20" s="103" t="s">
        <v>59</v>
      </c>
      <c r="D20" s="211">
        <v>38139</v>
      </c>
      <c r="E20" s="242" t="s">
        <v>24</v>
      </c>
      <c r="F20" s="229" t="s">
        <v>341</v>
      </c>
      <c r="G20" s="228"/>
      <c r="H20" s="241" t="s">
        <v>285</v>
      </c>
    </row>
    <row r="21" spans="1:8" ht="17.25" customHeight="1">
      <c r="A21" s="208" t="s">
        <v>406</v>
      </c>
      <c r="B21" s="244" t="s">
        <v>272</v>
      </c>
      <c r="C21" s="243" t="s">
        <v>296</v>
      </c>
      <c r="D21" s="12" t="s">
        <v>297</v>
      </c>
      <c r="E21" s="13" t="s">
        <v>24</v>
      </c>
      <c r="F21" s="229" t="s">
        <v>341</v>
      </c>
      <c r="G21" s="228"/>
      <c r="H21" s="241" t="s">
        <v>285</v>
      </c>
    </row>
    <row r="23" ht="12.75"/>
    <row r="24" ht="12.75"/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"/>
  <sheetViews>
    <sheetView zoomScale="110" zoomScaleNormal="110" zoomScalePageLayoutView="0" workbookViewId="0" topLeftCell="A1">
      <selection activeCell="K26" sqref="K26"/>
    </sheetView>
  </sheetViews>
  <sheetFormatPr defaultColWidth="9.140625" defaultRowHeight="12.75"/>
  <cols>
    <col min="1" max="1" width="5.7109375" style="18" customWidth="1"/>
    <col min="2" max="2" width="11.140625" style="18" customWidth="1"/>
    <col min="3" max="3" width="15.421875" style="18" customWidth="1"/>
    <col min="4" max="4" width="10.7109375" style="19" customWidth="1"/>
    <col min="5" max="5" width="12.28125" style="20" customWidth="1"/>
    <col min="6" max="6" width="9.140625" style="245" customWidth="1"/>
    <col min="7" max="7" width="7.8515625" style="245" customWidth="1"/>
    <col min="8" max="8" width="22.140625" style="21" customWidth="1"/>
    <col min="9" max="9" width="3.140625" style="18" customWidth="1"/>
    <col min="10" max="16384" width="9.140625" style="18" customWidth="1"/>
  </cols>
  <sheetData>
    <row r="1" spans="1:5" s="3" customFormat="1" ht="18">
      <c r="A1" s="1" t="s">
        <v>337</v>
      </c>
      <c r="B1" s="2"/>
      <c r="C1" s="2"/>
      <c r="E1" s="4"/>
    </row>
    <row r="2" spans="1:5" s="3" customFormat="1" ht="15">
      <c r="A2" s="293">
        <v>43525</v>
      </c>
      <c r="B2" s="293"/>
      <c r="C2" s="2"/>
      <c r="E2" s="5" t="s">
        <v>0</v>
      </c>
    </row>
    <row r="3" s="206" customFormat="1" ht="3.75"/>
    <row r="4" spans="1:8" s="3" customFormat="1" ht="18">
      <c r="A4" s="2"/>
      <c r="B4" s="226" t="s">
        <v>441</v>
      </c>
      <c r="E4" s="6"/>
      <c r="H4" s="7"/>
    </row>
    <row r="5" spans="2:8" s="8" customFormat="1" ht="4.5" thickBot="1">
      <c r="B5" s="225"/>
      <c r="H5" s="9"/>
    </row>
    <row r="6" spans="1:8" s="185" customFormat="1" ht="13.5" thickBot="1">
      <c r="A6" s="259" t="s">
        <v>340</v>
      </c>
      <c r="B6" s="274" t="s">
        <v>1</v>
      </c>
      <c r="C6" s="275" t="s">
        <v>2</v>
      </c>
      <c r="D6" s="262" t="s">
        <v>3</v>
      </c>
      <c r="E6" s="262" t="s">
        <v>4</v>
      </c>
      <c r="F6" s="263" t="s">
        <v>403</v>
      </c>
      <c r="G6" s="268" t="s">
        <v>5</v>
      </c>
      <c r="H6" s="265" t="s">
        <v>6</v>
      </c>
    </row>
    <row r="7" spans="1:8" ht="18" customHeight="1">
      <c r="A7" s="15">
        <v>1</v>
      </c>
      <c r="B7" s="288" t="s">
        <v>26</v>
      </c>
      <c r="C7" s="289" t="s">
        <v>270</v>
      </c>
      <c r="D7" s="290">
        <v>38404</v>
      </c>
      <c r="E7" s="291" t="s">
        <v>12</v>
      </c>
      <c r="F7" s="287">
        <v>0.002312847222222222</v>
      </c>
      <c r="G7" s="257" t="str">
        <f>IF(ISBLANK(F7),"",IF(F7&lt;=0.00202546296296296,"KSM",IF(F7&lt;=0.00216435185185185,"I A",IF(F7&lt;=0.00233796296296296,"II A",IF(F7&lt;=0.00256944444444444,"III A",IF(F7&lt;=0.00280092592592593,"I JA",IF(F7&lt;=0.00303240740740741,"II JA",IF(F7&lt;=0.00320601851851852,"III JA"))))))))</f>
        <v>II A</v>
      </c>
      <c r="H7" s="292" t="s">
        <v>28</v>
      </c>
    </row>
    <row r="8" spans="1:8" ht="18" customHeight="1">
      <c r="A8" s="15">
        <v>2</v>
      </c>
      <c r="B8" s="239" t="s">
        <v>109</v>
      </c>
      <c r="C8" s="238" t="s">
        <v>110</v>
      </c>
      <c r="D8" s="16" t="s">
        <v>111</v>
      </c>
      <c r="E8" s="17" t="s">
        <v>19</v>
      </c>
      <c r="F8" s="246">
        <v>0.002325925925925926</v>
      </c>
      <c r="G8" s="188" t="str">
        <f aca="true" t="shared" si="0" ref="G8:G16">IF(ISBLANK(F8),"",IF(F8&lt;=0.00202546296296296,"KSM",IF(F8&lt;=0.00216435185185185,"I A",IF(F8&lt;=0.00233796296296296,"II A",IF(F8&lt;=0.00256944444444444,"III A",IF(F8&lt;=0.00280092592592593,"I JA",IF(F8&lt;=0.00303240740740741,"II JA",IF(F8&lt;=0.00320601851851852,"III JA"))))))))</f>
        <v>II A</v>
      </c>
      <c r="H8" s="198" t="s">
        <v>233</v>
      </c>
    </row>
    <row r="9" spans="1:8" ht="18" customHeight="1">
      <c r="A9" s="15">
        <v>3</v>
      </c>
      <c r="B9" s="239" t="s">
        <v>266</v>
      </c>
      <c r="C9" s="238" t="s">
        <v>267</v>
      </c>
      <c r="D9" s="16">
        <v>38240</v>
      </c>
      <c r="E9" s="17" t="s">
        <v>12</v>
      </c>
      <c r="F9" s="246">
        <v>0.002420717592592593</v>
      </c>
      <c r="G9" s="188" t="str">
        <f t="shared" si="0"/>
        <v>III A</v>
      </c>
      <c r="H9" s="198" t="s">
        <v>91</v>
      </c>
    </row>
    <row r="10" spans="1:8" ht="18" customHeight="1">
      <c r="A10" s="15">
        <v>4</v>
      </c>
      <c r="B10" s="239" t="s">
        <v>10</v>
      </c>
      <c r="C10" s="238" t="s">
        <v>440</v>
      </c>
      <c r="D10" s="16">
        <v>38530</v>
      </c>
      <c r="E10" s="17" t="s">
        <v>40</v>
      </c>
      <c r="F10" s="246">
        <v>0.002425115740740741</v>
      </c>
      <c r="G10" s="188" t="str">
        <f t="shared" si="0"/>
        <v>III A</v>
      </c>
      <c r="H10" s="198" t="s">
        <v>395</v>
      </c>
    </row>
    <row r="11" spans="1:8" ht="18" customHeight="1">
      <c r="A11" s="15">
        <v>5</v>
      </c>
      <c r="B11" s="239" t="s">
        <v>21</v>
      </c>
      <c r="C11" s="238" t="s">
        <v>280</v>
      </c>
      <c r="D11" s="16" t="s">
        <v>281</v>
      </c>
      <c r="E11" s="17" t="s">
        <v>22</v>
      </c>
      <c r="F11" s="246">
        <v>0.002428587962962963</v>
      </c>
      <c r="G11" s="188" t="str">
        <f t="shared" si="0"/>
        <v>III A</v>
      </c>
      <c r="H11" s="198" t="s">
        <v>279</v>
      </c>
    </row>
    <row r="12" spans="1:8" ht="18" customHeight="1">
      <c r="A12" s="15">
        <v>6</v>
      </c>
      <c r="B12" s="239" t="s">
        <v>268</v>
      </c>
      <c r="C12" s="238" t="s">
        <v>269</v>
      </c>
      <c r="D12" s="16">
        <v>38358</v>
      </c>
      <c r="E12" s="17" t="s">
        <v>12</v>
      </c>
      <c r="F12" s="246">
        <v>0.002503356481481482</v>
      </c>
      <c r="G12" s="188" t="str">
        <f t="shared" si="0"/>
        <v>III A</v>
      </c>
      <c r="H12" s="198" t="s">
        <v>91</v>
      </c>
    </row>
    <row r="13" spans="1:8" ht="18" customHeight="1">
      <c r="A13" s="15">
        <v>7</v>
      </c>
      <c r="B13" s="239" t="s">
        <v>194</v>
      </c>
      <c r="C13" s="238" t="s">
        <v>195</v>
      </c>
      <c r="D13" s="16" t="s">
        <v>196</v>
      </c>
      <c r="E13" s="17" t="s">
        <v>37</v>
      </c>
      <c r="F13" s="246">
        <v>0.002528240740740741</v>
      </c>
      <c r="G13" s="188" t="str">
        <f t="shared" si="0"/>
        <v>III A</v>
      </c>
      <c r="H13" s="198" t="s">
        <v>193</v>
      </c>
    </row>
    <row r="14" spans="1:8" ht="18" customHeight="1">
      <c r="A14" s="15">
        <v>8</v>
      </c>
      <c r="B14" s="239" t="s">
        <v>439</v>
      </c>
      <c r="C14" s="238" t="s">
        <v>438</v>
      </c>
      <c r="D14" s="16">
        <v>38129</v>
      </c>
      <c r="E14" s="17" t="s">
        <v>12</v>
      </c>
      <c r="F14" s="246">
        <v>0.0025570601851851852</v>
      </c>
      <c r="G14" s="188" t="str">
        <f t="shared" si="0"/>
        <v>III A</v>
      </c>
      <c r="H14" s="198" t="s">
        <v>92</v>
      </c>
    </row>
    <row r="15" spans="1:8" ht="18" customHeight="1">
      <c r="A15" s="15">
        <v>9</v>
      </c>
      <c r="B15" s="239" t="s">
        <v>43</v>
      </c>
      <c r="C15" s="238" t="s">
        <v>265</v>
      </c>
      <c r="D15" s="16">
        <v>38664</v>
      </c>
      <c r="E15" s="17" t="s">
        <v>12</v>
      </c>
      <c r="F15" s="246">
        <v>0.00264375</v>
      </c>
      <c r="G15" s="188" t="str">
        <f t="shared" si="0"/>
        <v>I JA</v>
      </c>
      <c r="H15" s="198" t="s">
        <v>91</v>
      </c>
    </row>
    <row r="16" spans="1:8" ht="18" customHeight="1">
      <c r="A16" s="15">
        <v>10</v>
      </c>
      <c r="B16" s="239" t="s">
        <v>31</v>
      </c>
      <c r="C16" s="238" t="s">
        <v>437</v>
      </c>
      <c r="D16" s="16">
        <v>38229</v>
      </c>
      <c r="E16" s="17" t="s">
        <v>40</v>
      </c>
      <c r="F16" s="246">
        <v>0.002835648148148148</v>
      </c>
      <c r="G16" s="188" t="str">
        <f t="shared" si="0"/>
        <v>II JA</v>
      </c>
      <c r="H16" s="198" t="s">
        <v>395</v>
      </c>
    </row>
    <row r="17" spans="1:9" ht="18" customHeight="1">
      <c r="A17" s="15" t="s">
        <v>406</v>
      </c>
      <c r="B17" s="239" t="s">
        <v>232</v>
      </c>
      <c r="C17" s="238" t="s">
        <v>236</v>
      </c>
      <c r="D17" s="16">
        <v>39057</v>
      </c>
      <c r="E17" s="17" t="s">
        <v>12</v>
      </c>
      <c r="F17" s="246" t="s">
        <v>414</v>
      </c>
      <c r="G17" s="188"/>
      <c r="H17" s="198" t="s">
        <v>91</v>
      </c>
      <c r="I17" s="247"/>
    </row>
    <row r="18" spans="1:9" ht="18" customHeight="1">
      <c r="A18" s="15"/>
      <c r="B18" s="239" t="s">
        <v>428</v>
      </c>
      <c r="C18" s="238" t="s">
        <v>427</v>
      </c>
      <c r="D18" s="16">
        <v>38335</v>
      </c>
      <c r="E18" s="17" t="s">
        <v>12</v>
      </c>
      <c r="F18" s="246" t="s">
        <v>414</v>
      </c>
      <c r="G18" s="188"/>
      <c r="H18" s="198" t="s">
        <v>91</v>
      </c>
      <c r="I18" s="247"/>
    </row>
    <row r="19" spans="1:8" ht="18" customHeight="1">
      <c r="A19" s="15"/>
      <c r="B19" s="239" t="s">
        <v>436</v>
      </c>
      <c r="C19" s="238" t="s">
        <v>435</v>
      </c>
      <c r="D19" s="16">
        <v>38361</v>
      </c>
      <c r="E19" s="17" t="s">
        <v>319</v>
      </c>
      <c r="F19" s="246" t="s">
        <v>341</v>
      </c>
      <c r="G19" s="188"/>
      <c r="H19" s="198" t="s">
        <v>65</v>
      </c>
    </row>
  </sheetData>
  <sheetProtection/>
  <mergeCells count="1">
    <mergeCell ref="A2:B2"/>
  </mergeCells>
  <printOptions horizontalCentered="1"/>
  <pageMargins left="0.3937007874015748" right="0" top="0.15748031496062992" bottom="0.1968503937007874" header="0.15748031496062992" footer="0.1968503937007874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</cp:lastModifiedBy>
  <cp:lastPrinted>2019-03-01T15:57:23Z</cp:lastPrinted>
  <dcterms:created xsi:type="dcterms:W3CDTF">2019-01-04T06:24:46Z</dcterms:created>
  <dcterms:modified xsi:type="dcterms:W3CDTF">2019-03-01T18:33:15Z</dcterms:modified>
  <cp:category/>
  <cp:version/>
  <cp:contentType/>
  <cp:contentStatus/>
</cp:coreProperties>
</file>