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0" yWindow="0" windowWidth="28800" windowHeight="12216" tabRatio="894" activeTab="1"/>
  </bookViews>
  <sheets>
    <sheet name="60m M" sheetId="1" r:id="rId1"/>
    <sheet name="60m M (suv)" sheetId="2" r:id="rId2"/>
    <sheet name="60m B" sheetId="3" r:id="rId3"/>
    <sheet name="60m B (suv)" sheetId="4" r:id="rId4"/>
    <sheet name="60bb M" sheetId="5" r:id="rId5"/>
    <sheet name="60bb M (suv)" sheetId="6" r:id="rId6"/>
    <sheet name="60bb B" sheetId="7" r:id="rId7"/>
    <sheet name="200m M" sheetId="8" r:id="rId8"/>
    <sheet name="200m M (suv)" sheetId="9" r:id="rId9"/>
    <sheet name="200m B" sheetId="10" r:id="rId10"/>
    <sheet name="200m B (suv)" sheetId="11" r:id="rId11"/>
    <sheet name="600m M (suv)" sheetId="12" r:id="rId12"/>
    <sheet name="600m B" sheetId="13" r:id="rId13"/>
    <sheet name="600m B (suv)" sheetId="14" r:id="rId14"/>
    <sheet name="AukštisM" sheetId="15" r:id="rId15"/>
    <sheet name="Aukštis B" sheetId="16" r:id="rId16"/>
    <sheet name="TolisM" sheetId="17" r:id="rId17"/>
    <sheet name="Tolis B" sheetId="18" r:id="rId18"/>
    <sheet name="RutulysM" sheetId="19" r:id="rId19"/>
    <sheet name="Rutulys B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kal">'[2]kalendorius'!$A$3:$M$51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'[3]startlist'!$Q$30:$S$1002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m">'[1]60m bb M'!$U$9:$AK$14</definedName>
    <definedName name="rzfssm" localSheetId="10">#REF!</definedName>
    <definedName name="rzfssm" localSheetId="8">#REF!</definedName>
    <definedName name="rzfssm" localSheetId="12">#REF!</definedName>
    <definedName name="rzfssm" localSheetId="13">#REF!</definedName>
    <definedName name="rzfssm" localSheetId="5">#REF!</definedName>
    <definedName name="rzfssm" localSheetId="3">#REF!</definedName>
    <definedName name="rzfssm" localSheetId="1">#REF!</definedName>
    <definedName name="rzfssm" localSheetId="15">#REF!</definedName>
    <definedName name="rzfssm" localSheetId="14">#REF!</definedName>
    <definedName name="rzfssm" localSheetId="19">#REF!</definedName>
    <definedName name="rzfssm" localSheetId="18">#REF!</definedName>
    <definedName name="rzfssm" localSheetId="17">#REF!</definedName>
    <definedName name="rzfssm" localSheetId="16">#REF!</definedName>
    <definedName name="rzfssm">#REF!</definedName>
    <definedName name="rzfsv" localSheetId="10">#REF!</definedName>
    <definedName name="rzfsv" localSheetId="8">#REF!</definedName>
    <definedName name="rzfsv" localSheetId="12">#REF!</definedName>
    <definedName name="rzfsv" localSheetId="13">#REF!</definedName>
    <definedName name="rzfsv" localSheetId="5">#REF!</definedName>
    <definedName name="rzfsv" localSheetId="3">#REF!</definedName>
    <definedName name="rzfsv" localSheetId="1">#REF!</definedName>
    <definedName name="rzfsv" localSheetId="15">#REF!</definedName>
    <definedName name="rzfsv" localSheetId="14">#REF!</definedName>
    <definedName name="rzfsv" localSheetId="19">#REF!</definedName>
    <definedName name="rzfsv" localSheetId="18">#REF!</definedName>
    <definedName name="rzfsv" localSheetId="17">#REF!</definedName>
    <definedName name="rzfsv" localSheetId="16">#REF!</definedName>
    <definedName name="rzfsv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2" localSheetId="10">#REF!</definedName>
    <definedName name="rzim2" localSheetId="8">#REF!</definedName>
    <definedName name="rzim2" localSheetId="12">#REF!</definedName>
    <definedName name="rzim2" localSheetId="13">#REF!</definedName>
    <definedName name="rzim2" localSheetId="5">#REF!</definedName>
    <definedName name="rzim2" localSheetId="3">#REF!</definedName>
    <definedName name="rzim2" localSheetId="1">#REF!</definedName>
    <definedName name="rzim2" localSheetId="15">#REF!</definedName>
    <definedName name="rzim2" localSheetId="19">#REF!</definedName>
    <definedName name="rzim2" localSheetId="18">#REF!</definedName>
    <definedName name="rzim2" localSheetId="17">#REF!</definedName>
    <definedName name="rzim2">#REF!</definedName>
    <definedName name="rzrutm">'[1]Rut M'!$A$7:$M$34</definedName>
    <definedName name="rzrutv">'[1]Rut V'!$A$7:$M$34</definedName>
    <definedName name="rzrutvj">'[1]Rut V(6kg)'!$A$7:$M$34</definedName>
    <definedName name="rzsdfam" localSheetId="10">#REF!</definedName>
    <definedName name="rzsdfam" localSheetId="8">#REF!</definedName>
    <definedName name="rzsdfam" localSheetId="12">#REF!</definedName>
    <definedName name="rzsdfam" localSheetId="13">#REF!</definedName>
    <definedName name="rzsdfam" localSheetId="5">#REF!</definedName>
    <definedName name="rzsdfam" localSheetId="3">#REF!</definedName>
    <definedName name="rzsdfam" localSheetId="1">#REF!</definedName>
    <definedName name="rzsdfam" localSheetId="15">#REF!</definedName>
    <definedName name="rzsdfam" localSheetId="14">#REF!</definedName>
    <definedName name="rzsdfam" localSheetId="19">#REF!</definedName>
    <definedName name="rzsdfam" localSheetId="18">#REF!</definedName>
    <definedName name="rzsdfam" localSheetId="17">#REF!</definedName>
    <definedName name="rzsdfam" localSheetId="16">#REF!</definedName>
    <definedName name="rzsdfam">#REF!</definedName>
    <definedName name="rzsfam">'[1]60m bb M'!$B$9:$S$89</definedName>
    <definedName name="rzsfav" localSheetId="10">#REF!</definedName>
    <definedName name="rzsfav" localSheetId="8">#REF!</definedName>
    <definedName name="rzsfav" localSheetId="12">#REF!</definedName>
    <definedName name="rzsfav" localSheetId="13">#REF!</definedName>
    <definedName name="rzsfav" localSheetId="5">#REF!</definedName>
    <definedName name="rzsfav" localSheetId="3">#REF!</definedName>
    <definedName name="rzsfav" localSheetId="1">#REF!</definedName>
    <definedName name="rzsfav" localSheetId="15">#REF!</definedName>
    <definedName name="rzsfav" localSheetId="14">#REF!</definedName>
    <definedName name="rzsfav" localSheetId="19">#REF!</definedName>
    <definedName name="rzsfav" localSheetId="18">#REF!</definedName>
    <definedName name="rzsfav" localSheetId="17">#REF!</definedName>
    <definedName name="rzsfav" localSheetId="16">#REF!</definedName>
    <definedName name="rzsfav">#REF!</definedName>
    <definedName name="rzsm">'[1]60m M'!$B$8:$R$89</definedName>
    <definedName name="rzssfam" localSheetId="10">#REF!</definedName>
    <definedName name="rzssfam" localSheetId="8">#REF!</definedName>
    <definedName name="rzssfam" localSheetId="12">#REF!</definedName>
    <definedName name="rzssfam" localSheetId="13">#REF!</definedName>
    <definedName name="rzssfam" localSheetId="5">#REF!</definedName>
    <definedName name="rzssfam" localSheetId="3">#REF!</definedName>
    <definedName name="rzssfam" localSheetId="1">#REF!</definedName>
    <definedName name="rzssfam" localSheetId="15">#REF!</definedName>
    <definedName name="rzssfam" localSheetId="14">#REF!</definedName>
    <definedName name="rzssfam" localSheetId="19">#REF!</definedName>
    <definedName name="rzssfam" localSheetId="18">#REF!</definedName>
    <definedName name="rzssfam" localSheetId="17">#REF!</definedName>
    <definedName name="rzssfam" localSheetId="16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10">#REF!</definedName>
    <definedName name="rzswfam" localSheetId="8">#REF!</definedName>
    <definedName name="rzswfam" localSheetId="12">#REF!</definedName>
    <definedName name="rzswfam" localSheetId="13">#REF!</definedName>
    <definedName name="rzswfam" localSheetId="5">#REF!</definedName>
    <definedName name="rzswfam" localSheetId="3">#REF!</definedName>
    <definedName name="rzswfam" localSheetId="1">#REF!</definedName>
    <definedName name="rzswfam" localSheetId="15">#REF!</definedName>
    <definedName name="rzswfam" localSheetId="14">#REF!</definedName>
    <definedName name="rzswfam" localSheetId="19">#REF!</definedName>
    <definedName name="rzswfam" localSheetId="18">#REF!</definedName>
    <definedName name="rzswfam" localSheetId="17">#REF!</definedName>
    <definedName name="rzswfam" localSheetId="16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 localSheetId="10">#REF!</definedName>
    <definedName name="Sektoriu_Tolis_V_List" localSheetId="8">#REF!</definedName>
    <definedName name="Sektoriu_Tolis_V_List" localSheetId="12">#REF!</definedName>
    <definedName name="Sektoriu_Tolis_V_List" localSheetId="13">#REF!</definedName>
    <definedName name="Sektoriu_Tolis_V_List" localSheetId="5">#REF!</definedName>
    <definedName name="Sektoriu_Tolis_V_List" localSheetId="3">#REF!</definedName>
    <definedName name="Sektoriu_Tolis_V_List" localSheetId="1">#REF!</definedName>
    <definedName name="Sektoriu_Tolis_V_List" localSheetId="15">#REF!</definedName>
    <definedName name="Sektoriu_Tolis_V_List" localSheetId="14">#REF!</definedName>
    <definedName name="Sektoriu_Tolis_V_List" localSheetId="19">#REF!</definedName>
    <definedName name="Sektoriu_Tolis_V_List" localSheetId="18">#REF!</definedName>
    <definedName name="Sektoriu_Tolis_V_List" localSheetId="17">#REF!</definedName>
    <definedName name="Sektoriu_Tolis_V_List" localSheetId="16">#REF!</definedName>
    <definedName name="Sektoriu_Tolis_V_List">#REF!</definedName>
    <definedName name="stm">'[1]Programa'!$H$6:$I$98</definedName>
    <definedName name="stn">'[5]pr_vald'!$H$6:$J$89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10">#REF!</definedName>
    <definedName name="tskk" localSheetId="8">#REF!</definedName>
    <definedName name="tskk" localSheetId="12">#REF!</definedName>
    <definedName name="tskk" localSheetId="13">#REF!</definedName>
    <definedName name="tskk" localSheetId="5">#REF!</definedName>
    <definedName name="tskk" localSheetId="3">#REF!</definedName>
    <definedName name="tskk" localSheetId="1">#REF!</definedName>
    <definedName name="tskk" localSheetId="15">#REF!</definedName>
    <definedName name="tskk" localSheetId="14">#REF!</definedName>
    <definedName name="tskk" localSheetId="19">#REF!</definedName>
    <definedName name="tskk" localSheetId="18">#REF!</definedName>
    <definedName name="tskk" localSheetId="17">#REF!</definedName>
    <definedName name="tskk" localSheetId="16">#REF!</definedName>
    <definedName name="tskk">#REF!</definedName>
    <definedName name="uzb">'[3]startlist'!$E$1:$H$28</definedName>
    <definedName name="vaišis" localSheetId="10">#REF!</definedName>
    <definedName name="vaišis" localSheetId="8">#REF!</definedName>
    <definedName name="vaišis" localSheetId="12">#REF!</definedName>
    <definedName name="vaišis" localSheetId="13">#REF!</definedName>
    <definedName name="vaišis" localSheetId="5">#REF!</definedName>
    <definedName name="vaišis" localSheetId="3">#REF!</definedName>
    <definedName name="vaišis" localSheetId="1">#REF!</definedName>
    <definedName name="vaišis" localSheetId="15">#REF!</definedName>
    <definedName name="vaišis" localSheetId="14">#REF!</definedName>
    <definedName name="vaišis" localSheetId="19">#REF!</definedName>
    <definedName name="vaišis" localSheetId="18">#REF!</definedName>
    <definedName name="vaišis" localSheetId="17">#REF!</definedName>
    <definedName name="vaišis" localSheetId="16">#REF!</definedName>
    <definedName name="vaišis">#REF!</definedName>
    <definedName name="vt4tk">'[2]st4tk'!$I$10:$S$81</definedName>
    <definedName name="vtbt">'[2]st4tk'!$K$10:$S$81</definedName>
    <definedName name="vttb">'[2]st6tk'!$K$10:$R$81</definedName>
    <definedName name="zlist">'[6]List'!$E$2:$L$515</definedName>
  </definedNames>
  <calcPr fullCalcOnLoad="1"/>
</workbook>
</file>

<file path=xl/sharedStrings.xml><?xml version="1.0" encoding="utf-8"?>
<sst xmlns="http://schemas.openxmlformats.org/spreadsheetml/2006/main" count="2779" uniqueCount="541">
  <si>
    <t>Vardas</t>
  </si>
  <si>
    <t>Pavardė</t>
  </si>
  <si>
    <t>Gim.data</t>
  </si>
  <si>
    <t>Komanda</t>
  </si>
  <si>
    <t>Treneris</t>
  </si>
  <si>
    <t>Kaltinėnai</t>
  </si>
  <si>
    <t>S.Čėsna</t>
  </si>
  <si>
    <t>Justas</t>
  </si>
  <si>
    <t>Augustė</t>
  </si>
  <si>
    <t>Raseiniai</t>
  </si>
  <si>
    <t>Gabija</t>
  </si>
  <si>
    <t>E.Petrokas</t>
  </si>
  <si>
    <t>Z.Rajunčius</t>
  </si>
  <si>
    <t>Šilutė</t>
  </si>
  <si>
    <t>L. Leikuvienė</t>
  </si>
  <si>
    <t>Mantas</t>
  </si>
  <si>
    <t>Augustinas</t>
  </si>
  <si>
    <t>Dovydas</t>
  </si>
  <si>
    <t>Pagėgiai</t>
  </si>
  <si>
    <t>A. Jankantienė</t>
  </si>
  <si>
    <t>Nojus</t>
  </si>
  <si>
    <t>Karolina</t>
  </si>
  <si>
    <t>Agnė</t>
  </si>
  <si>
    <t>Guoda</t>
  </si>
  <si>
    <t>Telšiai</t>
  </si>
  <si>
    <t>Aistė</t>
  </si>
  <si>
    <t>D.Pranckuvienė</t>
  </si>
  <si>
    <t>Klaipėda</t>
  </si>
  <si>
    <t>Kornelija</t>
  </si>
  <si>
    <t>L.Bružas</t>
  </si>
  <si>
    <t>Dėdinas</t>
  </si>
  <si>
    <t>D.D.Senkai</t>
  </si>
  <si>
    <t>L.Milikauskatė</t>
  </si>
  <si>
    <t>O.Grybauskienė</t>
  </si>
  <si>
    <t>Gintarė</t>
  </si>
  <si>
    <t>V.Baronienė</t>
  </si>
  <si>
    <t>Nedas</t>
  </si>
  <si>
    <t>A.Vilčinskienė, R.Adomaitienė</t>
  </si>
  <si>
    <t>N.Krakiene</t>
  </si>
  <si>
    <t>Daniil</t>
  </si>
  <si>
    <t>M.Krakys</t>
  </si>
  <si>
    <t>J.Beržinskienė</t>
  </si>
  <si>
    <t>Ieva</t>
  </si>
  <si>
    <t>Gargždai</t>
  </si>
  <si>
    <t>Greta</t>
  </si>
  <si>
    <t>Meda</t>
  </si>
  <si>
    <t>L.Gruzdienė</t>
  </si>
  <si>
    <t>Palanga</t>
  </si>
  <si>
    <t>Kamilė</t>
  </si>
  <si>
    <t>Klaipėda, Lengvosios atletikos maniežas</t>
  </si>
  <si>
    <t>Rez.</t>
  </si>
  <si>
    <t>Rez.f.</t>
  </si>
  <si>
    <t>Kv.l.</t>
  </si>
  <si>
    <t>1</t>
  </si>
  <si>
    <t>2</t>
  </si>
  <si>
    <t>3</t>
  </si>
  <si>
    <t>4</t>
  </si>
  <si>
    <t>5</t>
  </si>
  <si>
    <t>6</t>
  </si>
  <si>
    <t>7</t>
  </si>
  <si>
    <t>bėgimas</t>
  </si>
  <si>
    <t>Takas</t>
  </si>
  <si>
    <t>b.k.</t>
  </si>
  <si>
    <t>Eilė</t>
  </si>
  <si>
    <t>60m mergaitėms</t>
  </si>
  <si>
    <t>60m berniukams</t>
  </si>
  <si>
    <t>0,762-7,50</t>
  </si>
  <si>
    <t>200m mergaitėms</t>
  </si>
  <si>
    <t>200m berniukams</t>
  </si>
  <si>
    <t>600 m mergaitėms</t>
  </si>
  <si>
    <t>600 m berniukams</t>
  </si>
  <si>
    <t>Alanta</t>
  </si>
  <si>
    <t>Vaitkevičiūtė</t>
  </si>
  <si>
    <t>Jonauskaitė</t>
  </si>
  <si>
    <t>Keliauskaitė</t>
  </si>
  <si>
    <t>Petrauskaitė</t>
  </si>
  <si>
    <t>Patricija</t>
  </si>
  <si>
    <t>Veiviržėnai</t>
  </si>
  <si>
    <t>E.Norvilas</t>
  </si>
  <si>
    <t>Šilalė</t>
  </si>
  <si>
    <t>R.Bendžius</t>
  </si>
  <si>
    <t>Saltonaitė</t>
  </si>
  <si>
    <t>2006-01-23</t>
  </si>
  <si>
    <t>M.Skamarakas</t>
  </si>
  <si>
    <t>Mija</t>
  </si>
  <si>
    <t>Pielikytė</t>
  </si>
  <si>
    <t>Buziūtė</t>
  </si>
  <si>
    <t>Samanta</t>
  </si>
  <si>
    <t>Emilija</t>
  </si>
  <si>
    <t>Viltė</t>
  </si>
  <si>
    <t>Juškaitė</t>
  </si>
  <si>
    <t>Saulė</t>
  </si>
  <si>
    <t>M.Reinikovas</t>
  </si>
  <si>
    <t>Justina</t>
  </si>
  <si>
    <t>Goda</t>
  </si>
  <si>
    <t>Šiaudvytytė</t>
  </si>
  <si>
    <t>2006-07-10</t>
  </si>
  <si>
    <t>Orinta</t>
  </si>
  <si>
    <t>Perskaudaitė</t>
  </si>
  <si>
    <t>Labanauskaitė</t>
  </si>
  <si>
    <t>Baliutavičius</t>
  </si>
  <si>
    <t>Neverdauskas</t>
  </si>
  <si>
    <t>2007-03-16</t>
  </si>
  <si>
    <t>Jokūbas</t>
  </si>
  <si>
    <t>Džiugas</t>
  </si>
  <si>
    <t>Nikita</t>
  </si>
  <si>
    <t>Kazabekov</t>
  </si>
  <si>
    <t>Lukoševičius</t>
  </si>
  <si>
    <t>2006-02-08</t>
  </si>
  <si>
    <t>Jogaila</t>
  </si>
  <si>
    <t>Ruseckas</t>
  </si>
  <si>
    <t>Karolis</t>
  </si>
  <si>
    <t>Lapinskas</t>
  </si>
  <si>
    <t>Ignas</t>
  </si>
  <si>
    <t>Joris</t>
  </si>
  <si>
    <t>Gustas</t>
  </si>
  <si>
    <t>8</t>
  </si>
  <si>
    <t>60m b.b. (0,762-7,50)  mergaitėms</t>
  </si>
  <si>
    <t>60m b.b. ( 0,762-7,50) berniukams</t>
  </si>
  <si>
    <t>L.Milikauskaitė</t>
  </si>
  <si>
    <t>Deimantė</t>
  </si>
  <si>
    <t xml:space="preserve"> </t>
  </si>
  <si>
    <t>Gytis</t>
  </si>
  <si>
    <t>Rojus</t>
  </si>
  <si>
    <t>Valentas</t>
  </si>
  <si>
    <t>Deividas</t>
  </si>
  <si>
    <t>Gabrielė</t>
  </si>
  <si>
    <t>Marija</t>
  </si>
  <si>
    <t>Paulė</t>
  </si>
  <si>
    <t>Visockytė</t>
  </si>
  <si>
    <t>2006-08-16</t>
  </si>
  <si>
    <t>Pupienis</t>
  </si>
  <si>
    <t>Kazlauskytė</t>
  </si>
  <si>
    <t>2006-10-03</t>
  </si>
  <si>
    <t xml:space="preserve">Haroldas </t>
  </si>
  <si>
    <t>Anukas</t>
  </si>
  <si>
    <t>Puodžiūnas</t>
  </si>
  <si>
    <t>Gabrielius</t>
  </si>
  <si>
    <t>Erikas</t>
  </si>
  <si>
    <t>Merkelis</t>
  </si>
  <si>
    <t>Mickus</t>
  </si>
  <si>
    <t>2007-02-06</t>
  </si>
  <si>
    <t>l.Kaveckienė</t>
  </si>
  <si>
    <t>Gerda</t>
  </si>
  <si>
    <t>Domeikaitė</t>
  </si>
  <si>
    <t>Kretinga</t>
  </si>
  <si>
    <t>V. Lapinskas</t>
  </si>
  <si>
    <t xml:space="preserve">Urtė </t>
  </si>
  <si>
    <t>Nikola</t>
  </si>
  <si>
    <t>Mockutė</t>
  </si>
  <si>
    <t>Rugilė</t>
  </si>
  <si>
    <t>Jonas</t>
  </si>
  <si>
    <t>Vainius</t>
  </si>
  <si>
    <t>Mineikis</t>
  </si>
  <si>
    <t>Miglė</t>
  </si>
  <si>
    <t>Diana</t>
  </si>
  <si>
    <t>Bumoženko</t>
  </si>
  <si>
    <t>Aušraitė</t>
  </si>
  <si>
    <t>Plečkaitis</t>
  </si>
  <si>
    <t>Kasparas</t>
  </si>
  <si>
    <t>Gvidas</t>
  </si>
  <si>
    <t>Vaitkus</t>
  </si>
  <si>
    <t>Maksim</t>
  </si>
  <si>
    <t>Taleikis</t>
  </si>
  <si>
    <t>Dominykas</t>
  </si>
  <si>
    <t>Dmitrenko</t>
  </si>
  <si>
    <t>Linas</t>
  </si>
  <si>
    <t>Aleksandra</t>
  </si>
  <si>
    <t>9</t>
  </si>
  <si>
    <t>Mykolas</t>
  </si>
  <si>
    <t>Staponas</t>
  </si>
  <si>
    <t>L.Leikuvienė</t>
  </si>
  <si>
    <t>Inokaitytė</t>
  </si>
  <si>
    <t>Emilius</t>
  </si>
  <si>
    <t>Rimantė</t>
  </si>
  <si>
    <t>Masaitytė</t>
  </si>
  <si>
    <t>Kazlauskas</t>
  </si>
  <si>
    <t>Armandas</t>
  </si>
  <si>
    <t>Švėkšna</t>
  </si>
  <si>
    <t>A.Urmulevičius</t>
  </si>
  <si>
    <t>Stirbys</t>
  </si>
  <si>
    <t>Žąsytis</t>
  </si>
  <si>
    <t>L.Kaveckienė</t>
  </si>
  <si>
    <t>A.Bajoras, D.Rauktys</t>
  </si>
  <si>
    <t>Žičkutė</t>
  </si>
  <si>
    <t>Lukošytė</t>
  </si>
  <si>
    <t>Danil</t>
  </si>
  <si>
    <t>Slipak</t>
  </si>
  <si>
    <t>Aurelija</t>
  </si>
  <si>
    <t>Gailė</t>
  </si>
  <si>
    <t>Dimaitė</t>
  </si>
  <si>
    <t>Staponkus</t>
  </si>
  <si>
    <t>Markvalas</t>
  </si>
  <si>
    <t>Sofija</t>
  </si>
  <si>
    <t>Stankus</t>
  </si>
  <si>
    <t>S.Oželis</t>
  </si>
  <si>
    <t>Danielius</t>
  </si>
  <si>
    <t>Jurgaitis</t>
  </si>
  <si>
    <t>Mockus</t>
  </si>
  <si>
    <t>Gerulskytė</t>
  </si>
  <si>
    <t>Augustas</t>
  </si>
  <si>
    <t>Smiltė</t>
  </si>
  <si>
    <t>Janauskaitė</t>
  </si>
  <si>
    <t>Dovas</t>
  </si>
  <si>
    <t>Nomeika</t>
  </si>
  <si>
    <t>Lukošiūtė</t>
  </si>
  <si>
    <t>V.Lapinskas</t>
  </si>
  <si>
    <t>Tautvydė</t>
  </si>
  <si>
    <t>Kudarauskaitė</t>
  </si>
  <si>
    <t>Zinkevičius</t>
  </si>
  <si>
    <t>Julija</t>
  </si>
  <si>
    <t>Kašėtaitė</t>
  </si>
  <si>
    <t>A.Jankantienė</t>
  </si>
  <si>
    <t>Vitenis</t>
  </si>
  <si>
    <t>Urbikis</t>
  </si>
  <si>
    <t>2010-11-26</t>
  </si>
  <si>
    <t>Svajūnė</t>
  </si>
  <si>
    <t>Klumbytė</t>
  </si>
  <si>
    <t>Auksė</t>
  </si>
  <si>
    <t>Gudavičiūtė</t>
  </si>
  <si>
    <t>Adrijus</t>
  </si>
  <si>
    <t>Norvilaitė</t>
  </si>
  <si>
    <t>Artemij</t>
  </si>
  <si>
    <t>Česnauskis</t>
  </si>
  <si>
    <t>Pročenko</t>
  </si>
  <si>
    <t>Gunčerovas</t>
  </si>
  <si>
    <t>2010-05-03</t>
  </si>
  <si>
    <t>Paulauskaitė</t>
  </si>
  <si>
    <t>Dargytė</t>
  </si>
  <si>
    <t>Airidas</t>
  </si>
  <si>
    <t>Zykas</t>
  </si>
  <si>
    <t>A.Petrokas</t>
  </si>
  <si>
    <t>Aistis</t>
  </si>
  <si>
    <t>Narijauskas</t>
  </si>
  <si>
    <t>Markas</t>
  </si>
  <si>
    <t>Valaitis</t>
  </si>
  <si>
    <t>2006-09-27</t>
  </si>
  <si>
    <t>Bakas</t>
  </si>
  <si>
    <t>Žanas</t>
  </si>
  <si>
    <t>Grauslys</t>
  </si>
  <si>
    <t>V.Čiapienė, D.Rauktys</t>
  </si>
  <si>
    <t>Era</t>
  </si>
  <si>
    <t>Malakauskaitė</t>
  </si>
  <si>
    <t>Laura Marija</t>
  </si>
  <si>
    <t>Jensen</t>
  </si>
  <si>
    <t>Niklas Markus</t>
  </si>
  <si>
    <t>Ervinas</t>
  </si>
  <si>
    <t>Šakinis</t>
  </si>
  <si>
    <t>Samuolytė</t>
  </si>
  <si>
    <t>Rusys</t>
  </si>
  <si>
    <t>Andrėja</t>
  </si>
  <si>
    <t>Michalkovskaja</t>
  </si>
  <si>
    <t>Ieva Marija</t>
  </si>
  <si>
    <t>Raudytė</t>
  </si>
  <si>
    <t>Andrius</t>
  </si>
  <si>
    <t>Butkutė</t>
  </si>
  <si>
    <t>Vitkevičiūtė</t>
  </si>
  <si>
    <t>Aurėja</t>
  </si>
  <si>
    <t>Bulošaitė</t>
  </si>
  <si>
    <t>Mažeikiai</t>
  </si>
  <si>
    <t>J.Kriaučiūnienė</t>
  </si>
  <si>
    <t>Aurinija</t>
  </si>
  <si>
    <t>Garjonytė</t>
  </si>
  <si>
    <t>Buknys</t>
  </si>
  <si>
    <t>I.Kaveckienė</t>
  </si>
  <si>
    <t>Kaveckaitė</t>
  </si>
  <si>
    <t>Liucija</t>
  </si>
  <si>
    <t>Varpiotaitė</t>
  </si>
  <si>
    <t>Ernesta</t>
  </si>
  <si>
    <t>Gedvilaitė</t>
  </si>
  <si>
    <t>Kimbaras</t>
  </si>
  <si>
    <t>Kekytė</t>
  </si>
  <si>
    <t>Bagvilaitė</t>
  </si>
  <si>
    <t>Opulskytė</t>
  </si>
  <si>
    <t>Šverys</t>
  </si>
  <si>
    <t>D,Grevienė</t>
  </si>
  <si>
    <t>Nogaitis</t>
  </si>
  <si>
    <t>Dainius</t>
  </si>
  <si>
    <t>Žukauskas</t>
  </si>
  <si>
    <t>Aldas</t>
  </si>
  <si>
    <t>Mickevičius</t>
  </si>
  <si>
    <t>Linkauskas</t>
  </si>
  <si>
    <t>Jogilė</t>
  </si>
  <si>
    <t>Tasija</t>
  </si>
  <si>
    <t>Jermošenko</t>
  </si>
  <si>
    <t>Matas</t>
  </si>
  <si>
    <t>Glebauskas</t>
  </si>
  <si>
    <t>Macevičius</t>
  </si>
  <si>
    <t>Žilinskaitė</t>
  </si>
  <si>
    <t>Ernandas</t>
  </si>
  <si>
    <t>Dromantas</t>
  </si>
  <si>
    <t>K.Grikšas</t>
  </si>
  <si>
    <t>Skarulskytė</t>
  </si>
  <si>
    <t>Dinara</t>
  </si>
  <si>
    <t>Šilinskytė</t>
  </si>
  <si>
    <t>Odeta</t>
  </si>
  <si>
    <t>Lomsargytė</t>
  </si>
  <si>
    <t>Dambauskaitė</t>
  </si>
  <si>
    <t>Šelihov</t>
  </si>
  <si>
    <t>Petraitis</t>
  </si>
  <si>
    <t>Maurius</t>
  </si>
  <si>
    <t>Darintas</t>
  </si>
  <si>
    <t>Šimašius</t>
  </si>
  <si>
    <t>Samytė</t>
  </si>
  <si>
    <t>Piktūrnaitė</t>
  </si>
  <si>
    <t>Nausėdaitė</t>
  </si>
  <si>
    <t>Labanauskas</t>
  </si>
  <si>
    <t>Goriunovas</t>
  </si>
  <si>
    <t>Erta</t>
  </si>
  <si>
    <t>Striupaitė</t>
  </si>
  <si>
    <t>Edgaras</t>
  </si>
  <si>
    <t>Juknius</t>
  </si>
  <si>
    <t>Izabelė</t>
  </si>
  <si>
    <t>Budrė</t>
  </si>
  <si>
    <t>Riškutė</t>
  </si>
  <si>
    <t>Micius</t>
  </si>
  <si>
    <t>Lukrecija</t>
  </si>
  <si>
    <t>Miciūtė</t>
  </si>
  <si>
    <t>10</t>
  </si>
  <si>
    <t>Alana</t>
  </si>
  <si>
    <t>Bogatova</t>
  </si>
  <si>
    <t>Makaraitė</t>
  </si>
  <si>
    <t>Vanagaitė</t>
  </si>
  <si>
    <t>Arina</t>
  </si>
  <si>
    <t>Smirnova</t>
  </si>
  <si>
    <t>Trimika</t>
  </si>
  <si>
    <t>Dabrašiūtė</t>
  </si>
  <si>
    <t>Kelpšaitė</t>
  </si>
  <si>
    <t>Puleikis</t>
  </si>
  <si>
    <t>Raidas</t>
  </si>
  <si>
    <t>Gruzdys</t>
  </si>
  <si>
    <t>Mangridas</t>
  </si>
  <si>
    <t>Stonkus</t>
  </si>
  <si>
    <t>Liepa</t>
  </si>
  <si>
    <t>Šaltė</t>
  </si>
  <si>
    <t>Jogailė</t>
  </si>
  <si>
    <t>Andrulytė</t>
  </si>
  <si>
    <t>Matulevičiūtė</t>
  </si>
  <si>
    <t>Jekaterina</t>
  </si>
  <si>
    <t>Mihailovski</t>
  </si>
  <si>
    <t>Šimkus</t>
  </si>
  <si>
    <t>Jahonsons</t>
  </si>
  <si>
    <t>Kotryna</t>
  </si>
  <si>
    <t>Paradnikaitė</t>
  </si>
  <si>
    <t>Vaišnoraitė</t>
  </si>
  <si>
    <t>Eva</t>
  </si>
  <si>
    <t>Merkelytė</t>
  </si>
  <si>
    <t>2007</t>
  </si>
  <si>
    <t>Bartkutė</t>
  </si>
  <si>
    <t>Eimantė</t>
  </si>
  <si>
    <t>Mašiotaitė</t>
  </si>
  <si>
    <t>Dovilė</t>
  </si>
  <si>
    <t>Žemaitytė</t>
  </si>
  <si>
    <t>Stanaitytė</t>
  </si>
  <si>
    <t>Simona</t>
  </si>
  <si>
    <t>Raginskytė</t>
  </si>
  <si>
    <t>Mielanijus</t>
  </si>
  <si>
    <t>Krasauskas</t>
  </si>
  <si>
    <t>Mizgitytė</t>
  </si>
  <si>
    <t>Tuzikaitė</t>
  </si>
  <si>
    <t>Eduard</t>
  </si>
  <si>
    <t>Rudiuk</t>
  </si>
  <si>
    <t>Lacis</t>
  </si>
  <si>
    <t>Grabauskaitė</t>
  </si>
  <si>
    <t>Evita</t>
  </si>
  <si>
    <t>Martyšiūtė</t>
  </si>
  <si>
    <t>Strupaitė</t>
  </si>
  <si>
    <t>Petkutė</t>
  </si>
  <si>
    <t>"Žemaitijos taurė 2019" vaikų III etapas</t>
  </si>
  <si>
    <t>Joris Jokūbas</t>
  </si>
  <si>
    <t>Broška</t>
  </si>
  <si>
    <t>R.A.Simanavičius</t>
  </si>
  <si>
    <t>Evelina</t>
  </si>
  <si>
    <t>Sabonytė</t>
  </si>
  <si>
    <t>Orestas</t>
  </si>
  <si>
    <t>Barkutė</t>
  </si>
  <si>
    <t>Šernauskas</t>
  </si>
  <si>
    <t>DNS</t>
  </si>
  <si>
    <t>Vieta</t>
  </si>
  <si>
    <t>b.k</t>
  </si>
  <si>
    <t>Giedrė</t>
  </si>
  <si>
    <t>Benetytė</t>
  </si>
  <si>
    <t>9.02</t>
  </si>
  <si>
    <t>9.31</t>
  </si>
  <si>
    <t>9.35</t>
  </si>
  <si>
    <t>9.45</t>
  </si>
  <si>
    <t>9.46</t>
  </si>
  <si>
    <t>9.52</t>
  </si>
  <si>
    <t>8.83</t>
  </si>
  <si>
    <t>8.84</t>
  </si>
  <si>
    <t>8.90</t>
  </si>
  <si>
    <t>9.29</t>
  </si>
  <si>
    <t>Darentas</t>
  </si>
  <si>
    <t>IIIJA</t>
  </si>
  <si>
    <t>1,15</t>
  </si>
  <si>
    <t>xxx</t>
  </si>
  <si>
    <t>xo</t>
  </si>
  <si>
    <t>o</t>
  </si>
  <si>
    <t>xxo</t>
  </si>
  <si>
    <t>Lesutytė</t>
  </si>
  <si>
    <t>1,20</t>
  </si>
  <si>
    <t>2007-06-13</t>
  </si>
  <si>
    <t>Šteinytė</t>
  </si>
  <si>
    <t>Katkutė</t>
  </si>
  <si>
    <t>IJA</t>
  </si>
  <si>
    <t>1,30</t>
  </si>
  <si>
    <t>Bučytė</t>
  </si>
  <si>
    <t>Lavija</t>
  </si>
  <si>
    <t>Samsonova</t>
  </si>
  <si>
    <t>Skaistė</t>
  </si>
  <si>
    <t>IIIA</t>
  </si>
  <si>
    <t>1,45</t>
  </si>
  <si>
    <t>x</t>
  </si>
  <si>
    <t>Kvl.l</t>
  </si>
  <si>
    <t>Rezult.</t>
  </si>
  <si>
    <t>1,50</t>
  </si>
  <si>
    <t>1,40</t>
  </si>
  <si>
    <t>1,35</t>
  </si>
  <si>
    <t>1,25</t>
  </si>
  <si>
    <t>1,10</t>
  </si>
  <si>
    <t>1,05</t>
  </si>
  <si>
    <t>1,00</t>
  </si>
  <si>
    <t>Gimimo data</t>
  </si>
  <si>
    <t>Šuolis į aukštį mergaitėms</t>
  </si>
  <si>
    <t>b/k</t>
  </si>
  <si>
    <t>1,20</t>
  </si>
  <si>
    <t>xxx</t>
  </si>
  <si>
    <t>xo</t>
  </si>
  <si>
    <t>o</t>
  </si>
  <si>
    <t>Trakšelys</t>
  </si>
  <si>
    <t>xxo</t>
  </si>
  <si>
    <t>Zybaras</t>
  </si>
  <si>
    <t>Juozapas</t>
  </si>
  <si>
    <t>1,25</t>
  </si>
  <si>
    <t>Budvytis</t>
  </si>
  <si>
    <t>Adomavičius</t>
  </si>
  <si>
    <t>Žilvinas</t>
  </si>
  <si>
    <t>1,30</t>
  </si>
  <si>
    <t>IIJA</t>
  </si>
  <si>
    <t>1,35</t>
  </si>
  <si>
    <t>Milinauskas</t>
  </si>
  <si>
    <t>1,40</t>
  </si>
  <si>
    <t>1,15</t>
  </si>
  <si>
    <t>1,10</t>
  </si>
  <si>
    <t>Šuolis į aukštį berniukams</t>
  </si>
  <si>
    <t>-</t>
  </si>
  <si>
    <t>x</t>
  </si>
  <si>
    <t>Vasiljevaitė</t>
  </si>
  <si>
    <t>Maziliauskaitė</t>
  </si>
  <si>
    <t>Anelė</t>
  </si>
  <si>
    <t>b/a</t>
  </si>
  <si>
    <t>Vasiliauskaitė</t>
  </si>
  <si>
    <t>Tija</t>
  </si>
  <si>
    <t>Sriūbaitė</t>
  </si>
  <si>
    <t>Elzė</t>
  </si>
  <si>
    <t>Vaičekaitė</t>
  </si>
  <si>
    <t>Austėja</t>
  </si>
  <si>
    <t>Stanevičiūtė</t>
  </si>
  <si>
    <t>2008-06-09</t>
  </si>
  <si>
    <t>Kerpytė</t>
  </si>
  <si>
    <t>Vaitkutė</t>
  </si>
  <si>
    <t>Urtė</t>
  </si>
  <si>
    <t>Valašinaitė</t>
  </si>
  <si>
    <t>Ostroumova</t>
  </si>
  <si>
    <t>Gedmontaitė</t>
  </si>
  <si>
    <t>R.Kazlauskas, A.Bajoras</t>
  </si>
  <si>
    <t>Nemunytė</t>
  </si>
  <si>
    <t>Laura</t>
  </si>
  <si>
    <t>2006-05-12</t>
  </si>
  <si>
    <t>Volkovaitė</t>
  </si>
  <si>
    <t>Beata</t>
  </si>
  <si>
    <t>Liebutė</t>
  </si>
  <si>
    <t>Urnažiūtė</t>
  </si>
  <si>
    <t>rezultatas</t>
  </si>
  <si>
    <t>Bandymai</t>
  </si>
  <si>
    <t>Šuolis į tolį mergaitėms</t>
  </si>
  <si>
    <t>2007-02-20</t>
  </si>
  <si>
    <t>Būdvytis</t>
  </si>
  <si>
    <t>Zybartas</t>
  </si>
  <si>
    <t>2007-01-16</t>
  </si>
  <si>
    <t>Bardauskas</t>
  </si>
  <si>
    <t>Domas</t>
  </si>
  <si>
    <t>Budiukin</t>
  </si>
  <si>
    <t>Roman</t>
  </si>
  <si>
    <t>Karklys</t>
  </si>
  <si>
    <t>Sebastianas</t>
  </si>
  <si>
    <t>Rimvydas</t>
  </si>
  <si>
    <t>Patapas</t>
  </si>
  <si>
    <t>Gribenkovas</t>
  </si>
  <si>
    <t>Rokas</t>
  </si>
  <si>
    <t>Paulauskas</t>
  </si>
  <si>
    <t>Alvikis</t>
  </si>
  <si>
    <t>Leikus</t>
  </si>
  <si>
    <t>Regimantas</t>
  </si>
  <si>
    <t>2008-02-16</t>
  </si>
  <si>
    <t>Vrašinskas</t>
  </si>
  <si>
    <t>Vinsentas</t>
  </si>
  <si>
    <t>Klapatauskas</t>
  </si>
  <si>
    <t>Audrius</t>
  </si>
  <si>
    <t>Butkus</t>
  </si>
  <si>
    <t>Salvijus</t>
  </si>
  <si>
    <t>Rezultatas</t>
  </si>
  <si>
    <t>Šuolis į tolį berniukams</t>
  </si>
  <si>
    <t>DNS</t>
  </si>
  <si>
    <t>Stumbrytė</t>
  </si>
  <si>
    <t>A.Pleskys</t>
  </si>
  <si>
    <t>Kaubrytė</t>
  </si>
  <si>
    <t>Emutė</t>
  </si>
  <si>
    <t>x</t>
  </si>
  <si>
    <t>Sūdžiutė</t>
  </si>
  <si>
    <t>Darija</t>
  </si>
  <si>
    <t>Goštautaitė</t>
  </si>
  <si>
    <t>Račaitė</t>
  </si>
  <si>
    <t>Ula</t>
  </si>
  <si>
    <t>Trimirkaitė</t>
  </si>
  <si>
    <t>Klasauskaitė</t>
  </si>
  <si>
    <t>Ugnė</t>
  </si>
  <si>
    <t>Matulaitytė</t>
  </si>
  <si>
    <t>K.Kozlovienė</t>
  </si>
  <si>
    <t>Baužaitė</t>
  </si>
  <si>
    <t>Ema</t>
  </si>
  <si>
    <t>Griauslytė</t>
  </si>
  <si>
    <t>Nomeda</t>
  </si>
  <si>
    <t>Vieta</t>
  </si>
  <si>
    <t>2 kg. Rutulio stūmimas mergaitėms</t>
  </si>
  <si>
    <t>Jurgilas</t>
  </si>
  <si>
    <t>Valentinas</t>
  </si>
  <si>
    <t>Petravičius</t>
  </si>
  <si>
    <t>Edvinas</t>
  </si>
  <si>
    <t>Pareigis</t>
  </si>
  <si>
    <t>Bladys</t>
  </si>
  <si>
    <t>Žygimantas</t>
  </si>
  <si>
    <t>x</t>
  </si>
  <si>
    <t>Šukaitis</t>
  </si>
  <si>
    <t>Ašmonas</t>
  </si>
  <si>
    <t>Retenis</t>
  </si>
  <si>
    <t>Vilmantas</t>
  </si>
  <si>
    <t>Vieta</t>
  </si>
  <si>
    <t>3 kg. Rutulio stūmimas berniukams</t>
  </si>
  <si>
    <t>9,25</t>
  </si>
  <si>
    <t>III JA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</si>
</sst>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yyyy\-mm\-dd;@"/>
    <numFmt numFmtId="181" formatCode="yyyy\-mm\-dd"/>
    <numFmt numFmtId="182" formatCode="0.000"/>
    <numFmt numFmtId="183" formatCode="[$-427]yyyy\ &quot;m.&quot;\ mmmm\ d\ &quot;d.&quot;"/>
    <numFmt numFmtId="184" formatCode="yyyy/mm/dd;@"/>
    <numFmt numFmtId="185" formatCode="[$€-2]\ ###,000_);[Red]\([$€-2]\ ###,000\)"/>
    <numFmt numFmtId="186" formatCode="m:ss.00"/>
    <numFmt numFmtId="187" formatCode="mmm/yyyy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2"/>
      <color indexed="8"/>
      <name val="Times New Roman"/>
      <family val="1"/>
    </font>
    <font>
      <sz val="11"/>
      <color indexed="8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2"/>
      <color theme="1"/>
      <name val="Times New Roman"/>
      <family val="1"/>
    </font>
    <font>
      <sz val="2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2" borderId="7" applyNumberFormat="0" applyFont="0" applyAlignment="0" applyProtection="0"/>
    <xf numFmtId="0" fontId="66" fillId="27" borderId="8" applyNumberFormat="0" applyAlignment="0" applyProtection="0"/>
    <xf numFmtId="9" fontId="5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58" applyFont="1" applyAlignment="1">
      <alignment vertical="center"/>
      <protection/>
    </xf>
    <xf numFmtId="49" fontId="5" fillId="0" borderId="0" xfId="58" applyNumberFormat="1" applyFont="1" applyAlignment="1">
      <alignment horizontal="left" vertical="center"/>
      <protection/>
    </xf>
    <xf numFmtId="0" fontId="6" fillId="0" borderId="0" xfId="58" applyFont="1" applyAlignment="1">
      <alignment horizontal="left" vertical="center"/>
      <protection/>
    </xf>
    <xf numFmtId="49" fontId="2" fillId="0" borderId="0" xfId="58" applyNumberFormat="1" applyFont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186" fontId="3" fillId="0" borderId="10" xfId="58" applyNumberFormat="1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8" fillId="0" borderId="0" xfId="57" applyNumberFormat="1" applyFont="1" applyFill="1" applyBorder="1" applyAlignment="1" applyProtection="1">
      <alignment/>
      <protection/>
    </xf>
    <xf numFmtId="0" fontId="70" fillId="0" borderId="0" xfId="57" applyFont="1" applyFill="1" applyAlignment="1">
      <alignment horizontal="center"/>
      <protection/>
    </xf>
    <xf numFmtId="0" fontId="70" fillId="0" borderId="0" xfId="57" applyFont="1" applyFill="1">
      <alignment/>
      <protection/>
    </xf>
    <xf numFmtId="180" fontId="70" fillId="0" borderId="0" xfId="57" applyNumberFormat="1" applyFont="1" applyFill="1" applyAlignment="1">
      <alignment horizontal="center"/>
      <protection/>
    </xf>
    <xf numFmtId="0" fontId="10" fillId="0" borderId="0" xfId="57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/>
    </xf>
    <xf numFmtId="0" fontId="8" fillId="0" borderId="0" xfId="57" applyNumberFormat="1" applyFont="1" applyFill="1" applyBorder="1" applyAlignment="1" applyProtection="1">
      <alignment horizontal="left"/>
      <protection/>
    </xf>
    <xf numFmtId="49" fontId="71" fillId="0" borderId="0" xfId="57" applyNumberFormat="1" applyFont="1" applyFill="1" applyAlignment="1">
      <alignment horizontal="right"/>
      <protection/>
    </xf>
    <xf numFmtId="0" fontId="71" fillId="0" borderId="0" xfId="57" applyFont="1" applyFill="1">
      <alignment/>
      <protection/>
    </xf>
    <xf numFmtId="49" fontId="11" fillId="0" borderId="0" xfId="65" applyNumberFormat="1" applyFont="1">
      <alignment/>
      <protection/>
    </xf>
    <xf numFmtId="49" fontId="12" fillId="0" borderId="0" xfId="65" applyNumberFormat="1" applyFont="1" applyAlignment="1">
      <alignment horizontal="left"/>
      <protection/>
    </xf>
    <xf numFmtId="49" fontId="13" fillId="0" borderId="0" xfId="65" applyNumberFormat="1" applyFont="1" applyAlignment="1">
      <alignment horizontal="right"/>
      <protection/>
    </xf>
    <xf numFmtId="49" fontId="11" fillId="0" borderId="0" xfId="65" applyNumberFormat="1" applyFont="1" applyFill="1">
      <alignment/>
      <protection/>
    </xf>
    <xf numFmtId="49" fontId="2" fillId="0" borderId="0" xfId="65" applyNumberFormat="1" applyFont="1">
      <alignment/>
      <protection/>
    </xf>
    <xf numFmtId="49" fontId="2" fillId="0" borderId="12" xfId="65" applyNumberFormat="1" applyFont="1" applyBorder="1" applyAlignment="1">
      <alignment horizontal="center"/>
      <protection/>
    </xf>
    <xf numFmtId="180" fontId="2" fillId="0" borderId="10" xfId="65" applyNumberFormat="1" applyFont="1" applyBorder="1" applyAlignment="1">
      <alignment horizontal="center"/>
      <protection/>
    </xf>
    <xf numFmtId="0" fontId="5" fillId="0" borderId="10" xfId="65" applyFont="1" applyBorder="1" applyAlignment="1">
      <alignment horizontal="left"/>
      <protection/>
    </xf>
    <xf numFmtId="2" fontId="2" fillId="0" borderId="10" xfId="65" applyNumberFormat="1" applyFont="1" applyBorder="1" applyAlignment="1">
      <alignment horizontal="center"/>
      <protection/>
    </xf>
    <xf numFmtId="49" fontId="2" fillId="0" borderId="10" xfId="65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49" fontId="2" fillId="33" borderId="10" xfId="65" applyNumberFormat="1" applyFont="1" applyFill="1" applyBorder="1" applyAlignment="1">
      <alignment horizontal="center"/>
      <protection/>
    </xf>
    <xf numFmtId="49" fontId="2" fillId="0" borderId="0" xfId="65" applyNumberFormat="1" applyFont="1" applyFill="1">
      <alignment/>
      <protection/>
    </xf>
    <xf numFmtId="0" fontId="70" fillId="33" borderId="0" xfId="57" applyFont="1" applyFill="1">
      <alignment/>
      <protection/>
    </xf>
    <xf numFmtId="49" fontId="2" fillId="34" borderId="0" xfId="65" applyNumberFormat="1" applyFont="1" applyFill="1" applyBorder="1" applyAlignment="1">
      <alignment horizontal="center"/>
      <protection/>
    </xf>
    <xf numFmtId="49" fontId="2" fillId="33" borderId="0" xfId="65" applyNumberFormat="1" applyFont="1" applyFill="1">
      <alignment/>
      <protection/>
    </xf>
    <xf numFmtId="180" fontId="2" fillId="0" borderId="10" xfId="58" applyNumberFormat="1" applyFont="1" applyFill="1" applyBorder="1" applyAlignment="1">
      <alignment horizontal="center" vertical="center"/>
      <protection/>
    </xf>
    <xf numFmtId="0" fontId="5" fillId="0" borderId="10" xfId="58" applyFont="1" applyBorder="1" applyAlignment="1">
      <alignment horizontal="center" vertical="center"/>
      <protection/>
    </xf>
    <xf numFmtId="0" fontId="5" fillId="0" borderId="10" xfId="58" applyFont="1" applyBorder="1" applyAlignment="1">
      <alignment horizontal="left" vertical="center"/>
      <protection/>
    </xf>
    <xf numFmtId="1" fontId="4" fillId="0" borderId="13" xfId="63" applyNumberFormat="1" applyFont="1" applyBorder="1" applyAlignment="1">
      <alignment horizontal="center" vertical="center"/>
      <protection/>
    </xf>
    <xf numFmtId="180" fontId="2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Font="1" applyBorder="1" applyAlignment="1">
      <alignment horizontal="center" vertical="center"/>
      <protection/>
    </xf>
    <xf numFmtId="0" fontId="5" fillId="0" borderId="10" xfId="59" applyFont="1" applyBorder="1" applyAlignment="1">
      <alignment horizontal="left" vertical="center" shrinkToFit="1"/>
      <protection/>
    </xf>
    <xf numFmtId="0" fontId="2" fillId="0" borderId="10" xfId="59" applyFont="1" applyBorder="1" applyAlignment="1">
      <alignment horizontal="center" vertical="center"/>
      <protection/>
    </xf>
    <xf numFmtId="180" fontId="2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Font="1" applyBorder="1" applyAlignment="1">
      <alignment horizontal="center" vertical="center"/>
      <protection/>
    </xf>
    <xf numFmtId="0" fontId="5" fillId="0" borderId="10" xfId="59" applyFont="1" applyBorder="1" applyAlignment="1">
      <alignment horizontal="left" vertical="center" shrinkToFit="1"/>
      <protection/>
    </xf>
    <xf numFmtId="0" fontId="2" fillId="0" borderId="10" xfId="59" applyFont="1" applyBorder="1" applyAlignment="1">
      <alignment horizontal="center" vertical="center"/>
      <protection/>
    </xf>
    <xf numFmtId="0" fontId="70" fillId="0" borderId="0" xfId="57" applyFont="1" applyFill="1" applyAlignment="1">
      <alignment horizontal="center"/>
      <protection/>
    </xf>
    <xf numFmtId="0" fontId="70" fillId="0" borderId="0" xfId="57" applyFont="1" applyFill="1" applyAlignment="1">
      <alignment horizontal="center"/>
      <protection/>
    </xf>
    <xf numFmtId="0" fontId="72" fillId="0" borderId="10" xfId="62" applyFont="1" applyBorder="1">
      <alignment/>
      <protection/>
    </xf>
    <xf numFmtId="0" fontId="2" fillId="0" borderId="10" xfId="62" applyFont="1" applyBorder="1" applyAlignment="1">
      <alignment horizontal="left"/>
      <protection/>
    </xf>
    <xf numFmtId="180" fontId="14" fillId="0" borderId="10" xfId="65" applyNumberFormat="1" applyFont="1" applyBorder="1" applyAlignment="1">
      <alignment horizontal="center"/>
      <protection/>
    </xf>
    <xf numFmtId="0" fontId="70" fillId="0" borderId="0" xfId="57" applyFont="1" applyFill="1" applyAlignment="1">
      <alignment horizontal="center"/>
      <protection/>
    </xf>
    <xf numFmtId="0" fontId="11" fillId="0" borderId="0" xfId="0" applyFont="1" applyAlignment="1">
      <alignment horizontal="right"/>
    </xf>
    <xf numFmtId="49" fontId="12" fillId="0" borderId="0" xfId="65" applyNumberFormat="1" applyFont="1" applyAlignment="1">
      <alignment horizontal="right"/>
      <protection/>
    </xf>
    <xf numFmtId="0" fontId="70" fillId="0" borderId="12" xfId="62" applyFont="1" applyBorder="1" applyAlignment="1">
      <alignment horizontal="right"/>
      <protection/>
    </xf>
    <xf numFmtId="49" fontId="2" fillId="0" borderId="0" xfId="65" applyNumberFormat="1" applyFont="1" applyAlignment="1">
      <alignment horizontal="right"/>
      <protection/>
    </xf>
    <xf numFmtId="0" fontId="71" fillId="0" borderId="0" xfId="57" applyFont="1" applyFill="1" applyAlignment="1">
      <alignment horizontal="center"/>
      <protection/>
    </xf>
    <xf numFmtId="0" fontId="12" fillId="0" borderId="0" xfId="0" applyFont="1" applyAlignment="1">
      <alignment/>
    </xf>
    <xf numFmtId="49" fontId="12" fillId="0" borderId="0" xfId="65" applyNumberFormat="1" applyFont="1">
      <alignment/>
      <protection/>
    </xf>
    <xf numFmtId="49" fontId="3" fillId="0" borderId="0" xfId="65" applyNumberFormat="1" applyFont="1">
      <alignment/>
      <protection/>
    </xf>
    <xf numFmtId="49" fontId="2" fillId="34" borderId="10" xfId="65" applyNumberFormat="1" applyFont="1" applyFill="1" applyBorder="1" applyAlignment="1">
      <alignment horizontal="center"/>
      <protection/>
    </xf>
    <xf numFmtId="49" fontId="2" fillId="34" borderId="0" xfId="65" applyNumberFormat="1" applyFont="1" applyFill="1">
      <alignment/>
      <protection/>
    </xf>
    <xf numFmtId="180" fontId="2" fillId="0" borderId="11" xfId="58" applyNumberFormat="1" applyFont="1" applyFill="1" applyBorder="1" applyAlignment="1">
      <alignment horizontal="center" vertical="center"/>
      <protection/>
    </xf>
    <xf numFmtId="0" fontId="5" fillId="0" borderId="11" xfId="58" applyFont="1" applyBorder="1" applyAlignment="1">
      <alignment horizontal="center" vertical="center"/>
      <protection/>
    </xf>
    <xf numFmtId="0" fontId="5" fillId="0" borderId="11" xfId="58" applyFont="1" applyBorder="1" applyAlignment="1">
      <alignment horizontal="left" vertical="center"/>
      <protection/>
    </xf>
    <xf numFmtId="186" fontId="3" fillId="0" borderId="11" xfId="58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/>
    </xf>
    <xf numFmtId="49" fontId="3" fillId="0" borderId="14" xfId="65" applyNumberFormat="1" applyFont="1" applyBorder="1" applyAlignment="1">
      <alignment horizontal="right"/>
      <protection/>
    </xf>
    <xf numFmtId="49" fontId="3" fillId="0" borderId="15" xfId="65" applyNumberFormat="1" applyFont="1" applyBorder="1" applyAlignment="1">
      <alignment horizontal="left"/>
      <protection/>
    </xf>
    <xf numFmtId="49" fontId="3" fillId="0" borderId="16" xfId="65" applyNumberFormat="1" applyFont="1" applyBorder="1" applyAlignment="1">
      <alignment horizontal="center"/>
      <protection/>
    </xf>
    <xf numFmtId="49" fontId="4" fillId="0" borderId="16" xfId="65" applyNumberFormat="1" applyFont="1" applyBorder="1" applyAlignment="1">
      <alignment horizontal="center"/>
      <protection/>
    </xf>
    <xf numFmtId="49" fontId="4" fillId="0" borderId="17" xfId="64" applyNumberFormat="1" applyFont="1" applyBorder="1" applyAlignment="1">
      <alignment horizontal="center"/>
      <protection/>
    </xf>
    <xf numFmtId="49" fontId="2" fillId="0" borderId="18" xfId="65" applyNumberFormat="1" applyFont="1" applyBorder="1" applyAlignment="1">
      <alignment horizontal="center"/>
      <protection/>
    </xf>
    <xf numFmtId="180" fontId="2" fillId="0" borderId="11" xfId="65" applyNumberFormat="1" applyFont="1" applyBorder="1" applyAlignment="1">
      <alignment horizontal="center"/>
      <protection/>
    </xf>
    <xf numFmtId="0" fontId="5" fillId="0" borderId="11" xfId="65" applyFont="1" applyBorder="1" applyAlignment="1">
      <alignment horizontal="left"/>
      <protection/>
    </xf>
    <xf numFmtId="2" fontId="2" fillId="0" borderId="11" xfId="65" applyNumberFormat="1" applyFont="1" applyBorder="1" applyAlignment="1">
      <alignment horizontal="center"/>
      <protection/>
    </xf>
    <xf numFmtId="49" fontId="2" fillId="0" borderId="11" xfId="65" applyNumberFormat="1" applyFont="1" applyFill="1" applyBorder="1" applyAlignment="1">
      <alignment horizontal="center"/>
      <protection/>
    </xf>
    <xf numFmtId="49" fontId="3" fillId="0" borderId="13" xfId="65" applyNumberFormat="1" applyFont="1" applyBorder="1" applyAlignment="1">
      <alignment horizontal="center"/>
      <protection/>
    </xf>
    <xf numFmtId="49" fontId="4" fillId="0" borderId="16" xfId="65" applyNumberFormat="1" applyFont="1" applyFill="1" applyBorder="1" applyAlignment="1">
      <alignment horizontal="center"/>
      <protection/>
    </xf>
    <xf numFmtId="49" fontId="4" fillId="0" borderId="17" xfId="66" applyNumberFormat="1" applyFont="1" applyBorder="1" applyAlignment="1">
      <alignment horizontal="center"/>
      <protection/>
    </xf>
    <xf numFmtId="0" fontId="2" fillId="0" borderId="10" xfId="59" applyFont="1" applyBorder="1" applyAlignment="1">
      <alignment horizontal="left" vertical="center" shrinkToFit="1"/>
      <protection/>
    </xf>
    <xf numFmtId="0" fontId="15" fillId="0" borderId="10" xfId="65" applyFont="1" applyBorder="1" applyAlignment="1">
      <alignment horizontal="left"/>
      <protection/>
    </xf>
    <xf numFmtId="0" fontId="2" fillId="0" borderId="10" xfId="65" applyFont="1" applyBorder="1" applyAlignment="1">
      <alignment horizontal="left"/>
      <protection/>
    </xf>
    <xf numFmtId="180" fontId="15" fillId="0" borderId="10" xfId="65" applyNumberFormat="1" applyFont="1" applyBorder="1" applyAlignment="1">
      <alignment horizontal="center"/>
      <protection/>
    </xf>
    <xf numFmtId="0" fontId="73" fillId="0" borderId="10" xfId="62" applyFont="1" applyBorder="1" applyAlignment="1">
      <alignment horizontal="center"/>
      <protection/>
    </xf>
    <xf numFmtId="49" fontId="2" fillId="0" borderId="10" xfId="62" applyNumberFormat="1" applyFont="1" applyBorder="1" applyAlignment="1">
      <alignment horizontal="center"/>
      <protection/>
    </xf>
    <xf numFmtId="0" fontId="73" fillId="0" borderId="0" xfId="57" applyFont="1" applyFill="1">
      <alignment/>
      <protection/>
    </xf>
    <xf numFmtId="180" fontId="73" fillId="0" borderId="0" xfId="57" applyNumberFormat="1" applyFont="1" applyFill="1" applyAlignment="1">
      <alignment horizontal="center"/>
      <protection/>
    </xf>
    <xf numFmtId="0" fontId="2" fillId="0" borderId="0" xfId="0" applyFont="1" applyAlignment="1">
      <alignment/>
    </xf>
    <xf numFmtId="180" fontId="73" fillId="0" borderId="11" xfId="62" applyNumberFormat="1" applyFont="1" applyBorder="1" applyAlignment="1">
      <alignment horizontal="center"/>
      <protection/>
    </xf>
    <xf numFmtId="180" fontId="73" fillId="0" borderId="10" xfId="62" applyNumberFormat="1" applyFont="1" applyBorder="1" applyAlignment="1">
      <alignment horizontal="center"/>
      <protection/>
    </xf>
    <xf numFmtId="180" fontId="2" fillId="0" borderId="10" xfId="62" applyNumberFormat="1" applyFont="1" applyBorder="1" applyAlignment="1">
      <alignment horizontal="center"/>
      <protection/>
    </xf>
    <xf numFmtId="0" fontId="16" fillId="0" borderId="0" xfId="57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49" fontId="2" fillId="0" borderId="0" xfId="65" applyNumberFormat="1" applyFont="1" applyAlignment="1">
      <alignment horizontal="center"/>
      <protection/>
    </xf>
    <xf numFmtId="0" fontId="74" fillId="0" borderId="10" xfId="56" applyFont="1" applyBorder="1">
      <alignment/>
      <protection/>
    </xf>
    <xf numFmtId="0" fontId="72" fillId="0" borderId="10" xfId="56" applyFont="1" applyBorder="1">
      <alignment/>
      <protection/>
    </xf>
    <xf numFmtId="0" fontId="15" fillId="0" borderId="10" xfId="59" applyFont="1" applyBorder="1" applyAlignment="1">
      <alignment horizontal="left" vertical="center" shrinkToFit="1"/>
      <protection/>
    </xf>
    <xf numFmtId="0" fontId="15" fillId="0" borderId="10" xfId="59" applyFont="1" applyBorder="1" applyAlignment="1">
      <alignment horizontal="center" vertical="center"/>
      <protection/>
    </xf>
    <xf numFmtId="0" fontId="74" fillId="0" borderId="10" xfId="56" applyFont="1" applyBorder="1" applyAlignment="1">
      <alignment horizontal="center"/>
      <protection/>
    </xf>
    <xf numFmtId="49" fontId="75" fillId="0" borderId="0" xfId="57" applyNumberFormat="1" applyFont="1" applyFill="1" applyAlignment="1">
      <alignment horizontal="right"/>
      <protection/>
    </xf>
    <xf numFmtId="0" fontId="70" fillId="0" borderId="0" xfId="57" applyFont="1" applyFill="1" applyAlignment="1">
      <alignment horizontal="center"/>
      <protection/>
    </xf>
    <xf numFmtId="0" fontId="70" fillId="0" borderId="12" xfId="59" applyFont="1" applyBorder="1" applyAlignment="1">
      <alignment horizontal="right" vertical="center"/>
      <protection/>
    </xf>
    <xf numFmtId="0" fontId="71" fillId="0" borderId="19" xfId="59" applyFont="1" applyBorder="1" applyAlignment="1">
      <alignment horizontal="left" vertical="center"/>
      <protection/>
    </xf>
    <xf numFmtId="0" fontId="70" fillId="0" borderId="12" xfId="65" applyFont="1" applyBorder="1" applyAlignment="1">
      <alignment horizontal="right"/>
      <protection/>
    </xf>
    <xf numFmtId="0" fontId="71" fillId="0" borderId="20" xfId="65" applyFont="1" applyBorder="1" applyAlignment="1">
      <alignment horizontal="left"/>
      <protection/>
    </xf>
    <xf numFmtId="0" fontId="70" fillId="0" borderId="12" xfId="59" applyFont="1" applyBorder="1" applyAlignment="1">
      <alignment horizontal="right" vertical="center"/>
      <protection/>
    </xf>
    <xf numFmtId="0" fontId="71" fillId="0" borderId="20" xfId="59" applyFont="1" applyBorder="1" applyAlignment="1">
      <alignment horizontal="left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left" vertical="center"/>
      <protection/>
    </xf>
    <xf numFmtId="186" fontId="3" fillId="0" borderId="0" xfId="58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70" fillId="0" borderId="12" xfId="58" applyFont="1" applyBorder="1" applyAlignment="1">
      <alignment horizontal="right" vertical="center"/>
      <protection/>
    </xf>
    <xf numFmtId="0" fontId="71" fillId="0" borderId="20" xfId="58" applyFont="1" applyBorder="1" applyAlignment="1">
      <alignment horizontal="left" vertical="center"/>
      <protection/>
    </xf>
    <xf numFmtId="49" fontId="73" fillId="0" borderId="18" xfId="65" applyNumberFormat="1" applyFont="1" applyBorder="1" applyAlignment="1">
      <alignment horizontal="center"/>
      <protection/>
    </xf>
    <xf numFmtId="180" fontId="73" fillId="0" borderId="10" xfId="65" applyNumberFormat="1" applyFont="1" applyBorder="1" applyAlignment="1">
      <alignment horizontal="center"/>
      <protection/>
    </xf>
    <xf numFmtId="49" fontId="73" fillId="0" borderId="12" xfId="65" applyNumberFormat="1" applyFont="1" applyBorder="1" applyAlignment="1">
      <alignment horizontal="center"/>
      <protection/>
    </xf>
    <xf numFmtId="180" fontId="73" fillId="0" borderId="10" xfId="58" applyNumberFormat="1" applyFont="1" applyFill="1" applyBorder="1" applyAlignment="1">
      <alignment horizontal="center" vertical="center"/>
      <protection/>
    </xf>
    <xf numFmtId="0" fontId="70" fillId="0" borderId="0" xfId="57" applyFont="1" applyFill="1" applyAlignment="1">
      <alignment horizontal="center"/>
      <protection/>
    </xf>
    <xf numFmtId="0" fontId="70" fillId="0" borderId="0" xfId="57" applyFont="1" applyFill="1" applyAlignment="1">
      <alignment horizontal="center"/>
      <protection/>
    </xf>
    <xf numFmtId="0" fontId="16" fillId="0" borderId="0" xfId="57" applyNumberFormat="1" applyFont="1" applyFill="1" applyBorder="1" applyAlignment="1" applyProtection="1">
      <alignment horizontal="left"/>
      <protection/>
    </xf>
    <xf numFmtId="0" fontId="70" fillId="34" borderId="0" xfId="57" applyFont="1" applyFill="1">
      <alignment/>
      <protection/>
    </xf>
    <xf numFmtId="180" fontId="73" fillId="0" borderId="10" xfId="56" applyNumberFormat="1" applyFont="1" applyBorder="1" applyAlignment="1">
      <alignment horizontal="center"/>
      <protection/>
    </xf>
    <xf numFmtId="0" fontId="72" fillId="0" borderId="0" xfId="57" applyFont="1" applyFill="1">
      <alignment/>
      <protection/>
    </xf>
    <xf numFmtId="0" fontId="5" fillId="0" borderId="0" xfId="0" applyFont="1" applyAlignment="1">
      <alignment/>
    </xf>
    <xf numFmtId="0" fontId="76" fillId="0" borderId="0" xfId="57" applyFont="1" applyFill="1">
      <alignment/>
      <protection/>
    </xf>
    <xf numFmtId="49" fontId="17" fillId="0" borderId="0" xfId="65" applyNumberFormat="1" applyFont="1" applyAlignment="1">
      <alignment horizontal="right"/>
      <protection/>
    </xf>
    <xf numFmtId="0" fontId="5" fillId="0" borderId="10" xfId="62" applyFont="1" applyBorder="1" applyAlignment="1">
      <alignment horizontal="left"/>
      <protection/>
    </xf>
    <xf numFmtId="49" fontId="5" fillId="0" borderId="0" xfId="65" applyNumberFormat="1" applyFont="1">
      <alignment/>
      <protection/>
    </xf>
    <xf numFmtId="0" fontId="70" fillId="0" borderId="0" xfId="57" applyFont="1" applyFill="1" applyAlignment="1">
      <alignment horizontal="center"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57" applyNumberFormat="1" applyFont="1" applyFill="1" applyBorder="1" applyAlignment="1" applyProtection="1">
      <alignment horizontal="left"/>
      <protection/>
    </xf>
    <xf numFmtId="49" fontId="19" fillId="0" borderId="0" xfId="65" applyNumberFormat="1" applyFont="1" applyAlignment="1">
      <alignment horizontal="left"/>
      <protection/>
    </xf>
    <xf numFmtId="49" fontId="14" fillId="0" borderId="0" xfId="65" applyNumberFormat="1" applyFont="1">
      <alignment/>
      <protection/>
    </xf>
    <xf numFmtId="49" fontId="19" fillId="0" borderId="14" xfId="65" applyNumberFormat="1" applyFont="1" applyBorder="1" applyAlignment="1">
      <alignment horizontal="right"/>
      <protection/>
    </xf>
    <xf numFmtId="49" fontId="19" fillId="0" borderId="15" xfId="65" applyNumberFormat="1" applyFont="1" applyBorder="1" applyAlignment="1">
      <alignment horizontal="left"/>
      <protection/>
    </xf>
    <xf numFmtId="0" fontId="70" fillId="0" borderId="0" xfId="57" applyNumberFormat="1" applyFont="1" applyFill="1" applyBorder="1" applyAlignment="1" applyProtection="1">
      <alignment horizontal="left"/>
      <protection/>
    </xf>
    <xf numFmtId="0" fontId="2" fillId="0" borderId="10" xfId="58" applyFont="1" applyBorder="1" applyAlignment="1">
      <alignment horizontal="center" vertical="center"/>
      <protection/>
    </xf>
    <xf numFmtId="0" fontId="73" fillId="0" borderId="10" xfId="56" applyFont="1" applyBorder="1" applyAlignment="1">
      <alignment horizontal="center"/>
      <protection/>
    </xf>
    <xf numFmtId="0" fontId="70" fillId="34" borderId="12" xfId="65" applyFont="1" applyFill="1" applyBorder="1" applyAlignment="1">
      <alignment horizontal="right"/>
      <protection/>
    </xf>
    <xf numFmtId="0" fontId="71" fillId="34" borderId="20" xfId="65" applyFont="1" applyFill="1" applyBorder="1" applyAlignment="1">
      <alignment horizontal="left"/>
      <protection/>
    </xf>
    <xf numFmtId="0" fontId="72" fillId="0" borderId="10" xfId="62" applyFont="1" applyBorder="1" applyAlignment="1">
      <alignment horizontal="left"/>
      <protection/>
    </xf>
    <xf numFmtId="49" fontId="2" fillId="0" borderId="10" xfId="65" applyNumberFormat="1" applyFont="1" applyBorder="1" applyAlignment="1">
      <alignment horizontal="center"/>
      <protection/>
    </xf>
    <xf numFmtId="0" fontId="70" fillId="0" borderId="19" xfId="59" applyFont="1" applyBorder="1" applyAlignment="1">
      <alignment horizontal="right" vertical="center"/>
      <protection/>
    </xf>
    <xf numFmtId="0" fontId="70" fillId="0" borderId="12" xfId="56" applyFont="1" applyBorder="1" applyAlignment="1">
      <alignment horizontal="right"/>
      <protection/>
    </xf>
    <xf numFmtId="49" fontId="71" fillId="0" borderId="20" xfId="56" applyNumberFormat="1" applyFont="1" applyBorder="1" applyAlignment="1">
      <alignment/>
      <protection/>
    </xf>
    <xf numFmtId="0" fontId="73" fillId="0" borderId="12" xfId="58" applyFont="1" applyBorder="1" applyAlignment="1">
      <alignment horizontal="right" vertical="center"/>
      <protection/>
    </xf>
    <xf numFmtId="0" fontId="75" fillId="0" borderId="20" xfId="58" applyFont="1" applyBorder="1" applyAlignment="1">
      <alignment horizontal="left" vertical="center"/>
      <protection/>
    </xf>
    <xf numFmtId="0" fontId="73" fillId="0" borderId="12" xfId="65" applyFont="1" applyBorder="1" applyAlignment="1">
      <alignment horizontal="right"/>
      <protection/>
    </xf>
    <xf numFmtId="0" fontId="75" fillId="0" borderId="20" xfId="65" applyFont="1" applyBorder="1" applyAlignment="1">
      <alignment horizontal="left"/>
      <protection/>
    </xf>
    <xf numFmtId="0" fontId="15" fillId="0" borderId="10" xfId="58" applyFont="1" applyBorder="1" applyAlignment="1">
      <alignment horizontal="left" vertical="center"/>
      <protection/>
    </xf>
    <xf numFmtId="0" fontId="73" fillId="0" borderId="18" xfId="58" applyFont="1" applyBorder="1" applyAlignment="1">
      <alignment horizontal="right" vertical="center"/>
      <protection/>
    </xf>
    <xf numFmtId="0" fontId="75" fillId="0" borderId="21" xfId="58" applyFont="1" applyBorder="1" applyAlignment="1">
      <alignment horizontal="left" vertical="center"/>
      <protection/>
    </xf>
    <xf numFmtId="0" fontId="15" fillId="0" borderId="11" xfId="58" applyFont="1" applyBorder="1" applyAlignment="1">
      <alignment horizontal="center" vertical="center"/>
      <protection/>
    </xf>
    <xf numFmtId="0" fontId="15" fillId="0" borderId="11" xfId="58" applyFont="1" applyBorder="1" applyAlignment="1">
      <alignment horizontal="left" vertical="center"/>
      <protection/>
    </xf>
    <xf numFmtId="0" fontId="15" fillId="0" borderId="10" xfId="58" applyFont="1" applyBorder="1" applyAlignment="1">
      <alignment horizontal="center" vertical="center"/>
      <protection/>
    </xf>
    <xf numFmtId="180" fontId="73" fillId="0" borderId="11" xfId="58" applyNumberFormat="1" applyFont="1" applyFill="1" applyBorder="1" applyAlignment="1">
      <alignment horizontal="center" vertical="center"/>
      <protection/>
    </xf>
    <xf numFmtId="0" fontId="73" fillId="0" borderId="0" xfId="58" applyFont="1" applyBorder="1" applyAlignment="1">
      <alignment horizontal="right" vertical="center"/>
      <protection/>
    </xf>
    <xf numFmtId="0" fontId="75" fillId="0" borderId="0" xfId="58" applyFont="1" applyBorder="1" applyAlignment="1">
      <alignment horizontal="left" vertical="center"/>
      <protection/>
    </xf>
    <xf numFmtId="180" fontId="73" fillId="0" borderId="0" xfId="58" applyNumberFormat="1" applyFont="1" applyFill="1" applyBorder="1" applyAlignment="1">
      <alignment horizontal="center" vertical="center"/>
      <protection/>
    </xf>
    <xf numFmtId="0" fontId="77" fillId="0" borderId="0" xfId="57" applyNumberFormat="1" applyFont="1" applyFill="1" applyBorder="1" applyAlignment="1" applyProtection="1">
      <alignment horizontal="left"/>
      <protection/>
    </xf>
    <xf numFmtId="49" fontId="78" fillId="0" borderId="0" xfId="65" applyNumberFormat="1" applyFont="1" applyAlignment="1">
      <alignment horizontal="left"/>
      <protection/>
    </xf>
    <xf numFmtId="49" fontId="79" fillId="0" borderId="0" xfId="65" applyNumberFormat="1" applyFont="1">
      <alignment/>
      <protection/>
    </xf>
    <xf numFmtId="49" fontId="75" fillId="0" borderId="14" xfId="65" applyNumberFormat="1" applyFont="1" applyBorder="1" applyAlignment="1">
      <alignment horizontal="right"/>
      <protection/>
    </xf>
    <xf numFmtId="49" fontId="75" fillId="0" borderId="15" xfId="65" applyNumberFormat="1" applyFont="1" applyBorder="1" applyAlignment="1">
      <alignment horizontal="left"/>
      <protection/>
    </xf>
    <xf numFmtId="49" fontId="75" fillId="0" borderId="16" xfId="65" applyNumberFormat="1" applyFont="1" applyBorder="1" applyAlignment="1">
      <alignment horizontal="center"/>
      <protection/>
    </xf>
    <xf numFmtId="0" fontId="71" fillId="0" borderId="20" xfId="62" applyFont="1" applyBorder="1" applyAlignment="1">
      <alignment horizontal="left"/>
      <protection/>
    </xf>
    <xf numFmtId="0" fontId="70" fillId="0" borderId="0" xfId="0" applyFont="1" applyAlignment="1">
      <alignment/>
    </xf>
    <xf numFmtId="49" fontId="71" fillId="0" borderId="0" xfId="65" applyNumberFormat="1" applyFont="1" applyAlignment="1">
      <alignment horizontal="left"/>
      <protection/>
    </xf>
    <xf numFmtId="49" fontId="70" fillId="0" borderId="0" xfId="65" applyNumberFormat="1" applyFont="1">
      <alignment/>
      <protection/>
    </xf>
    <xf numFmtId="49" fontId="71" fillId="0" borderId="14" xfId="65" applyNumberFormat="1" applyFont="1" applyBorder="1" applyAlignment="1">
      <alignment horizontal="right"/>
      <protection/>
    </xf>
    <xf numFmtId="49" fontId="71" fillId="0" borderId="15" xfId="65" applyNumberFormat="1" applyFont="1" applyBorder="1" applyAlignment="1">
      <alignment horizontal="left"/>
      <protection/>
    </xf>
    <xf numFmtId="0" fontId="80" fillId="0" borderId="0" xfId="0" applyFont="1" applyAlignment="1">
      <alignment/>
    </xf>
    <xf numFmtId="0" fontId="70" fillId="0" borderId="0" xfId="57" applyFont="1" applyFill="1" applyAlignment="1">
      <alignment horizontal="center"/>
      <protection/>
    </xf>
    <xf numFmtId="0" fontId="81" fillId="0" borderId="12" xfId="62" applyFont="1" applyBorder="1" applyAlignment="1">
      <alignment horizontal="right"/>
      <protection/>
    </xf>
    <xf numFmtId="0" fontId="82" fillId="0" borderId="12" xfId="58" applyFont="1" applyBorder="1" applyAlignment="1">
      <alignment horizontal="right" vertical="center"/>
      <protection/>
    </xf>
    <xf numFmtId="0" fontId="83" fillId="0" borderId="20" xfId="58" applyFont="1" applyBorder="1" applyAlignment="1">
      <alignment horizontal="left" vertical="center"/>
      <protection/>
    </xf>
    <xf numFmtId="0" fontId="84" fillId="0" borderId="20" xfId="62" applyFont="1" applyBorder="1" applyAlignment="1">
      <alignment horizontal="left"/>
      <protection/>
    </xf>
    <xf numFmtId="180" fontId="2" fillId="34" borderId="10" xfId="65" applyNumberFormat="1" applyFont="1" applyFill="1" applyBorder="1" applyAlignment="1">
      <alignment horizontal="center"/>
      <protection/>
    </xf>
    <xf numFmtId="0" fontId="5" fillId="34" borderId="10" xfId="65" applyFont="1" applyFill="1" applyBorder="1" applyAlignment="1">
      <alignment horizontal="left"/>
      <protection/>
    </xf>
    <xf numFmtId="0" fontId="70" fillId="0" borderId="0" xfId="57" applyFont="1" applyFill="1" applyAlignment="1">
      <alignment horizontal="center"/>
      <protection/>
    </xf>
    <xf numFmtId="49" fontId="71" fillId="0" borderId="20" xfId="62" applyNumberFormat="1" applyFont="1" applyBorder="1" applyAlignment="1">
      <alignment/>
      <protection/>
    </xf>
    <xf numFmtId="0" fontId="71" fillId="0" borderId="20" xfId="62" applyFont="1" applyBorder="1" applyAlignment="1">
      <alignment/>
      <protection/>
    </xf>
    <xf numFmtId="0" fontId="71" fillId="0" borderId="20" xfId="59" applyFont="1" applyBorder="1" applyAlignment="1">
      <alignment horizontal="left" vertical="center"/>
      <protection/>
    </xf>
    <xf numFmtId="0" fontId="81" fillId="0" borderId="0" xfId="57" applyNumberFormat="1" applyFont="1" applyFill="1" applyBorder="1" applyAlignment="1" applyProtection="1">
      <alignment horizontal="right"/>
      <protection/>
    </xf>
    <xf numFmtId="0" fontId="84" fillId="0" borderId="0" xfId="57" applyFont="1" applyFill="1">
      <alignment/>
      <protection/>
    </xf>
    <xf numFmtId="0" fontId="70" fillId="0" borderId="0" xfId="57" applyFont="1" applyFill="1" applyAlignment="1">
      <alignment horizontal="center"/>
      <protection/>
    </xf>
    <xf numFmtId="0" fontId="70" fillId="0" borderId="18" xfId="62" applyFont="1" applyBorder="1" applyAlignment="1">
      <alignment horizontal="right"/>
      <protection/>
    </xf>
    <xf numFmtId="0" fontId="71" fillId="0" borderId="21" xfId="62" applyFont="1" applyBorder="1" applyAlignment="1">
      <alignment/>
      <protection/>
    </xf>
    <xf numFmtId="0" fontId="70" fillId="0" borderId="18" xfId="65" applyFont="1" applyBorder="1" applyAlignment="1">
      <alignment horizontal="right"/>
      <protection/>
    </xf>
    <xf numFmtId="0" fontId="71" fillId="0" borderId="21" xfId="65" applyFont="1" applyBorder="1" applyAlignment="1">
      <alignment horizontal="left"/>
      <protection/>
    </xf>
    <xf numFmtId="0" fontId="70" fillId="0" borderId="0" xfId="57" applyFont="1" applyFill="1" applyAlignment="1">
      <alignment horizontal="center"/>
      <protection/>
    </xf>
    <xf numFmtId="0" fontId="73" fillId="0" borderId="18" xfId="65" applyFont="1" applyBorder="1" applyAlignment="1">
      <alignment horizontal="right"/>
      <protection/>
    </xf>
    <xf numFmtId="0" fontId="75" fillId="0" borderId="21" xfId="65" applyFont="1" applyBorder="1" applyAlignment="1">
      <alignment horizontal="left"/>
      <protection/>
    </xf>
    <xf numFmtId="0" fontId="85" fillId="0" borderId="12" xfId="59" applyFont="1" applyBorder="1" applyAlignment="1">
      <alignment horizontal="right" vertical="center"/>
      <protection/>
    </xf>
    <xf numFmtId="0" fontId="86" fillId="0" borderId="20" xfId="59" applyFont="1" applyBorder="1" applyAlignment="1">
      <alignment horizontal="left" vertical="center"/>
      <protection/>
    </xf>
    <xf numFmtId="0" fontId="72" fillId="0" borderId="10" xfId="65" applyFont="1" applyBorder="1" applyAlignment="1">
      <alignment horizontal="left"/>
      <protection/>
    </xf>
    <xf numFmtId="0" fontId="70" fillId="0" borderId="0" xfId="57" applyFont="1" applyFill="1" applyAlignment="1">
      <alignment horizontal="center"/>
      <protection/>
    </xf>
    <xf numFmtId="0" fontId="2" fillId="0" borderId="18" xfId="65" applyNumberFormat="1" applyFont="1" applyBorder="1" applyAlignment="1">
      <alignment horizontal="center"/>
      <protection/>
    </xf>
    <xf numFmtId="0" fontId="2" fillId="0" borderId="12" xfId="65" applyNumberFormat="1" applyFont="1" applyBorder="1" applyAlignment="1">
      <alignment horizontal="center"/>
      <protection/>
    </xf>
    <xf numFmtId="0" fontId="70" fillId="0" borderId="18" xfId="59" applyFont="1" applyBorder="1" applyAlignment="1">
      <alignment horizontal="right" vertical="center"/>
      <protection/>
    </xf>
    <xf numFmtId="0" fontId="71" fillId="0" borderId="21" xfId="59" applyFont="1" applyBorder="1" applyAlignment="1">
      <alignment horizontal="left" vertical="center"/>
      <protection/>
    </xf>
    <xf numFmtId="180" fontId="2" fillId="0" borderId="11" xfId="59" applyNumberFormat="1" applyFont="1" applyFill="1" applyBorder="1" applyAlignment="1">
      <alignment horizontal="center" vertical="center"/>
      <protection/>
    </xf>
    <xf numFmtId="0" fontId="71" fillId="0" borderId="19" xfId="65" applyFont="1" applyBorder="1" applyAlignment="1">
      <alignment horizontal="left"/>
      <protection/>
    </xf>
    <xf numFmtId="49" fontId="2" fillId="34" borderId="11" xfId="65" applyNumberFormat="1" applyFont="1" applyFill="1" applyBorder="1" applyAlignment="1">
      <alignment horizontal="center"/>
      <protection/>
    </xf>
    <xf numFmtId="0" fontId="71" fillId="0" borderId="19" xfId="58" applyFont="1" applyBorder="1" applyAlignment="1">
      <alignment horizontal="left" vertical="center"/>
      <protection/>
    </xf>
    <xf numFmtId="0" fontId="73" fillId="0" borderId="11" xfId="62" applyFont="1" applyBorder="1" applyAlignment="1">
      <alignment horizontal="center"/>
      <protection/>
    </xf>
    <xf numFmtId="0" fontId="5" fillId="0" borderId="11" xfId="62" applyFont="1" applyBorder="1" applyAlignment="1">
      <alignment horizontal="left"/>
      <protection/>
    </xf>
    <xf numFmtId="0" fontId="73" fillId="0" borderId="12" xfId="59" applyFont="1" applyBorder="1" applyAlignment="1">
      <alignment horizontal="right" vertical="center"/>
      <protection/>
    </xf>
    <xf numFmtId="0" fontId="73" fillId="0" borderId="19" xfId="58" applyFont="1" applyBorder="1" applyAlignment="1">
      <alignment horizontal="right" vertical="center"/>
      <protection/>
    </xf>
    <xf numFmtId="0" fontId="75" fillId="0" borderId="20" xfId="59" applyFont="1" applyBorder="1" applyAlignment="1">
      <alignment horizontal="left" vertical="center"/>
      <protection/>
    </xf>
    <xf numFmtId="0" fontId="75" fillId="0" borderId="19" xfId="58" applyFont="1" applyBorder="1" applyAlignment="1">
      <alignment horizontal="left" vertical="center"/>
      <protection/>
    </xf>
    <xf numFmtId="0" fontId="73" fillId="0" borderId="18" xfId="65" applyNumberFormat="1" applyFont="1" applyBorder="1" applyAlignment="1">
      <alignment horizontal="center"/>
      <protection/>
    </xf>
    <xf numFmtId="0" fontId="73" fillId="0" borderId="12" xfId="65" applyNumberFormat="1" applyFont="1" applyBorder="1" applyAlignment="1">
      <alignment horizontal="center"/>
      <protection/>
    </xf>
    <xf numFmtId="0" fontId="2" fillId="0" borderId="0" xfId="59" applyFont="1" applyAlignment="1">
      <alignment vertical="center"/>
      <protection/>
    </xf>
    <xf numFmtId="0" fontId="2" fillId="0" borderId="0" xfId="59" applyFont="1" applyAlignment="1">
      <alignment vertical="center" shrinkToFit="1"/>
      <protection/>
    </xf>
    <xf numFmtId="0" fontId="16" fillId="0" borderId="10" xfId="56" applyFont="1" applyBorder="1" applyAlignment="1">
      <alignment horizontal="center" vertical="center"/>
      <protection/>
    </xf>
    <xf numFmtId="49" fontId="19" fillId="0" borderId="10" xfId="59" applyNumberFormat="1" applyFont="1" applyBorder="1" applyAlignment="1">
      <alignment horizontal="center" vertical="center"/>
      <protection/>
    </xf>
    <xf numFmtId="180" fontId="16" fillId="0" borderId="10" xfId="59" applyNumberFormat="1" applyFont="1" applyFill="1" applyBorder="1" applyAlignment="1">
      <alignment horizontal="center" vertical="center"/>
      <protection/>
    </xf>
    <xf numFmtId="0" fontId="20" fillId="0" borderId="20" xfId="59" applyFont="1" applyBorder="1" applyAlignment="1">
      <alignment horizontal="left" vertical="center"/>
      <protection/>
    </xf>
    <xf numFmtId="0" fontId="7" fillId="0" borderId="12" xfId="59" applyFont="1" applyBorder="1" applyAlignment="1">
      <alignment horizontal="right" vertical="center"/>
      <protection/>
    </xf>
    <xf numFmtId="0" fontId="2" fillId="0" borderId="11" xfId="59" applyFont="1" applyBorder="1" applyAlignment="1">
      <alignment horizontal="center" vertical="center"/>
      <protection/>
    </xf>
    <xf numFmtId="49" fontId="4" fillId="0" borderId="22" xfId="59" applyNumberFormat="1" applyFont="1" applyBorder="1" applyAlignment="1">
      <alignment horizontal="center" vertical="center"/>
      <protection/>
    </xf>
    <xf numFmtId="49" fontId="4" fillId="0" borderId="23" xfId="59" applyNumberFormat="1" applyFont="1" applyBorder="1" applyAlignment="1">
      <alignment horizontal="center" vertical="center"/>
      <protection/>
    </xf>
    <xf numFmtId="49" fontId="3" fillId="0" borderId="22" xfId="59" applyNumberFormat="1" applyFont="1" applyBorder="1" applyAlignment="1">
      <alignment horizontal="center" vertical="center"/>
      <protection/>
    </xf>
    <xf numFmtId="49" fontId="3" fillId="0" borderId="24" xfId="59" applyNumberFormat="1" applyFont="1" applyBorder="1" applyAlignment="1">
      <alignment horizontal="center" vertical="center"/>
      <protection/>
    </xf>
    <xf numFmtId="0" fontId="4" fillId="0" borderId="16" xfId="59" applyFont="1" applyBorder="1" applyAlignment="1">
      <alignment horizontal="left" vertical="center" shrinkToFit="1"/>
      <protection/>
    </xf>
    <xf numFmtId="0" fontId="4" fillId="0" borderId="16" xfId="59" applyFont="1" applyBorder="1" applyAlignment="1">
      <alignment horizontal="center" vertical="center"/>
      <protection/>
    </xf>
    <xf numFmtId="49" fontId="4" fillId="0" borderId="16" xfId="59" applyNumberFormat="1" applyFont="1" applyBorder="1" applyAlignment="1">
      <alignment horizontal="center" vertical="center"/>
      <protection/>
    </xf>
    <xf numFmtId="0" fontId="4" fillId="0" borderId="15" xfId="59" applyFont="1" applyBorder="1" applyAlignment="1">
      <alignment horizontal="left" vertical="center"/>
      <protection/>
    </xf>
    <xf numFmtId="0" fontId="4" fillId="0" borderId="14" xfId="59" applyFont="1" applyBorder="1" applyAlignment="1">
      <alignment horizontal="right" vertical="center"/>
      <protection/>
    </xf>
    <xf numFmtId="49" fontId="11" fillId="0" borderId="0" xfId="66" applyNumberFormat="1" applyFont="1" applyAlignment="1">
      <alignment vertical="center"/>
      <protection/>
    </xf>
    <xf numFmtId="49" fontId="13" fillId="0" borderId="0" xfId="66" applyNumberFormat="1" applyFont="1" applyAlignment="1">
      <alignment horizontal="right" vertical="center"/>
      <protection/>
    </xf>
    <xf numFmtId="49" fontId="11" fillId="0" borderId="0" xfId="66" applyNumberFormat="1" applyFont="1" applyAlignment="1">
      <alignment vertical="center" shrinkToFit="1"/>
      <protection/>
    </xf>
    <xf numFmtId="49" fontId="12" fillId="0" borderId="0" xfId="66" applyNumberFormat="1" applyFont="1" applyAlignment="1">
      <alignment horizontal="left" vertical="center"/>
      <protection/>
    </xf>
    <xf numFmtId="0" fontId="7" fillId="0" borderId="0" xfId="57" applyFont="1" applyFill="1" applyAlignment="1">
      <alignment vertical="center"/>
      <protection/>
    </xf>
    <xf numFmtId="0" fontId="20" fillId="0" borderId="0" xfId="57" applyFont="1" applyFill="1" applyAlignment="1">
      <alignment vertical="center"/>
      <protection/>
    </xf>
    <xf numFmtId="0" fontId="7" fillId="0" borderId="0" xfId="57" applyFont="1" applyFill="1" applyAlignment="1">
      <alignment vertical="center" shrinkToFit="1"/>
      <protection/>
    </xf>
    <xf numFmtId="49" fontId="20" fillId="0" borderId="0" xfId="57" applyNumberFormat="1" applyFont="1" applyFill="1" applyAlignment="1">
      <alignment horizontal="right" vertical="center"/>
      <protection/>
    </xf>
    <xf numFmtId="0" fontId="10" fillId="0" borderId="0" xfId="57" applyNumberFormat="1" applyFont="1" applyFill="1" applyBorder="1" applyAlignment="1" applyProtection="1">
      <alignment horizontal="left" vertical="center"/>
      <protection/>
    </xf>
    <xf numFmtId="0" fontId="7" fillId="0" borderId="0" xfId="57" applyFont="1" applyFill="1" applyAlignment="1">
      <alignment horizontal="center" vertical="center"/>
      <protection/>
    </xf>
    <xf numFmtId="0" fontId="11" fillId="0" borderId="0" xfId="56" applyFont="1" applyAlignment="1">
      <alignment vertical="center"/>
      <protection/>
    </xf>
    <xf numFmtId="0" fontId="11" fillId="0" borderId="0" xfId="56" applyFont="1" applyAlignment="1">
      <alignment vertical="center" shrinkToFit="1"/>
      <protection/>
    </xf>
    <xf numFmtId="0" fontId="10" fillId="0" borderId="0" xfId="57" applyFont="1" applyFill="1" applyAlignment="1">
      <alignment vertical="center"/>
      <protection/>
    </xf>
    <xf numFmtId="0" fontId="10" fillId="0" borderId="0" xfId="57" applyFont="1" applyFill="1" applyAlignment="1">
      <alignment vertical="center" shrinkToFit="1"/>
      <protection/>
    </xf>
    <xf numFmtId="180" fontId="10" fillId="0" borderId="0" xfId="57" applyNumberFormat="1" applyFont="1" applyFill="1" applyAlignment="1">
      <alignment horizontal="center" vertical="center"/>
      <protection/>
    </xf>
    <xf numFmtId="0" fontId="10" fillId="0" borderId="0" xfId="57" applyFont="1" applyFill="1" applyAlignment="1">
      <alignment horizontal="center" vertical="center"/>
      <protection/>
    </xf>
    <xf numFmtId="0" fontId="10" fillId="0" borderId="0" xfId="57" applyNumberFormat="1" applyFont="1" applyFill="1" applyBorder="1" applyAlignment="1" applyProtection="1">
      <alignment vertical="center"/>
      <protection/>
    </xf>
    <xf numFmtId="0" fontId="73" fillId="0" borderId="10" xfId="56" applyFont="1" applyBorder="1" applyAlignment="1">
      <alignment horizontal="center" vertical="center"/>
      <protection/>
    </xf>
    <xf numFmtId="49" fontId="20" fillId="0" borderId="10" xfId="59" applyNumberFormat="1" applyFont="1" applyBorder="1" applyAlignment="1">
      <alignment horizontal="center" vertical="center"/>
      <protection/>
    </xf>
    <xf numFmtId="0" fontId="16" fillId="35" borderId="10" xfId="56" applyFont="1" applyFill="1" applyBorder="1" applyAlignment="1">
      <alignment horizontal="center" vertical="center"/>
      <protection/>
    </xf>
    <xf numFmtId="180" fontId="2" fillId="0" borderId="10" xfId="66" applyNumberFormat="1" applyFont="1" applyBorder="1" applyAlignment="1">
      <alignment horizontal="center" vertical="center"/>
      <protection/>
    </xf>
    <xf numFmtId="0" fontId="20" fillId="0" borderId="20" xfId="66" applyFont="1" applyBorder="1" applyAlignment="1">
      <alignment horizontal="left" vertical="center"/>
      <protection/>
    </xf>
    <xf numFmtId="0" fontId="7" fillId="0" borderId="12" xfId="66" applyFont="1" applyBorder="1" applyAlignment="1">
      <alignment horizontal="right" vertical="center"/>
      <protection/>
    </xf>
    <xf numFmtId="0" fontId="21" fillId="0" borderId="0" xfId="57" applyFont="1" applyFill="1" applyAlignment="1">
      <alignment vertical="center"/>
      <protection/>
    </xf>
    <xf numFmtId="49" fontId="21" fillId="0" borderId="0" xfId="57" applyNumberFormat="1" applyFont="1" applyFill="1" applyAlignment="1">
      <alignment horizontal="right" vertical="center"/>
      <protection/>
    </xf>
    <xf numFmtId="0" fontId="2" fillId="0" borderId="0" xfId="59" applyFont="1" applyAlignment="1">
      <alignment vertical="center"/>
      <protection/>
    </xf>
    <xf numFmtId="49" fontId="3" fillId="0" borderId="0" xfId="59" applyNumberFormat="1" applyFont="1" applyAlignment="1">
      <alignment horizontal="center" vertical="center"/>
      <protection/>
    </xf>
    <xf numFmtId="2" fontId="3" fillId="0" borderId="0" xfId="59" applyNumberFormat="1" applyFont="1" applyAlignment="1">
      <alignment horizontal="center" vertical="center"/>
      <protection/>
    </xf>
    <xf numFmtId="2" fontId="2" fillId="0" borderId="0" xfId="59" applyNumberFormat="1" applyFont="1" applyAlignment="1">
      <alignment horizontal="center" vertical="center"/>
      <protection/>
    </xf>
    <xf numFmtId="0" fontId="5" fillId="0" borderId="0" xfId="59" applyFont="1" applyAlignment="1">
      <alignment vertical="center" shrinkToFit="1"/>
      <protection/>
    </xf>
    <xf numFmtId="0" fontId="6" fillId="0" borderId="0" xfId="59" applyFont="1" applyAlignment="1">
      <alignment horizontal="left" vertical="center"/>
      <protection/>
    </xf>
    <xf numFmtId="49" fontId="2" fillId="0" borderId="0" xfId="59" applyNumberFormat="1" applyFont="1" applyAlignment="1">
      <alignment horizontal="left" vertical="center"/>
      <protection/>
    </xf>
    <xf numFmtId="0" fontId="70" fillId="0" borderId="0" xfId="59" applyFont="1" applyAlignment="1">
      <alignment vertical="center"/>
      <protection/>
    </xf>
    <xf numFmtId="0" fontId="70" fillId="0" borderId="0" xfId="59" applyFont="1" applyAlignment="1">
      <alignment horizontal="right" vertical="center"/>
      <protection/>
    </xf>
    <xf numFmtId="0" fontId="87" fillId="0" borderId="10" xfId="56" applyFont="1" applyBorder="1" applyAlignment="1">
      <alignment horizontal="center" vertical="center"/>
      <protection/>
    </xf>
    <xf numFmtId="2" fontId="75" fillId="36" borderId="10" xfId="59" applyNumberFormat="1" applyFont="1" applyFill="1" applyBorder="1" applyAlignment="1">
      <alignment horizontal="center" vertical="center"/>
      <protection/>
    </xf>
    <xf numFmtId="2" fontId="2" fillId="0" borderId="10" xfId="59" applyNumberFormat="1" applyFont="1" applyBorder="1" applyAlignment="1">
      <alignment horizontal="center" vertical="center"/>
      <protection/>
    </xf>
    <xf numFmtId="180" fontId="2" fillId="0" borderId="10" xfId="66" applyNumberFormat="1" applyFont="1" applyBorder="1" applyAlignment="1">
      <alignment horizontal="center"/>
      <protection/>
    </xf>
    <xf numFmtId="0" fontId="71" fillId="0" borderId="20" xfId="66" applyFont="1" applyBorder="1" applyAlignment="1">
      <alignment horizontal="left"/>
      <protection/>
    </xf>
    <xf numFmtId="0" fontId="70" fillId="0" borderId="12" xfId="66" applyFont="1" applyBorder="1" applyAlignment="1">
      <alignment horizontal="right"/>
      <protection/>
    </xf>
    <xf numFmtId="2" fontId="2" fillId="33" borderId="10" xfId="59" applyNumberFormat="1" applyFont="1" applyFill="1" applyBorder="1" applyAlignment="1">
      <alignment horizontal="center" vertical="center"/>
      <protection/>
    </xf>
    <xf numFmtId="0" fontId="5" fillId="0" borderId="10" xfId="66" applyFont="1" applyBorder="1" applyAlignment="1">
      <alignment horizontal="left"/>
      <protection/>
    </xf>
    <xf numFmtId="180" fontId="73" fillId="0" borderId="10" xfId="66" applyNumberFormat="1" applyFont="1" applyBorder="1" applyAlignment="1">
      <alignment horizontal="center"/>
      <protection/>
    </xf>
    <xf numFmtId="0" fontId="2" fillId="0" borderId="11" xfId="59" applyFont="1" applyBorder="1" applyAlignment="1">
      <alignment horizontal="center" vertical="center"/>
      <protection/>
    </xf>
    <xf numFmtId="0" fontId="15" fillId="0" borderId="10" xfId="59" applyFont="1" applyBorder="1" applyAlignment="1">
      <alignment horizontal="left" vertical="center"/>
      <protection/>
    </xf>
    <xf numFmtId="0" fontId="74" fillId="0" borderId="10" xfId="59" applyFont="1" applyBorder="1" applyAlignment="1">
      <alignment horizontal="center" vertical="center"/>
      <protection/>
    </xf>
    <xf numFmtId="180" fontId="73" fillId="0" borderId="10" xfId="59" applyNumberFormat="1" applyFont="1" applyFill="1" applyBorder="1" applyAlignment="1">
      <alignment horizontal="center" vertical="center"/>
      <protection/>
    </xf>
    <xf numFmtId="0" fontId="2" fillId="0" borderId="10" xfId="59" applyFont="1" applyBorder="1" applyAlignment="1">
      <alignment vertical="center"/>
      <protection/>
    </xf>
    <xf numFmtId="0" fontId="15" fillId="0" borderId="10" xfId="66" applyFont="1" applyBorder="1" applyAlignment="1">
      <alignment horizontal="left"/>
      <protection/>
    </xf>
    <xf numFmtId="180" fontId="74" fillId="0" borderId="10" xfId="66" applyNumberFormat="1" applyFont="1" applyBorder="1" applyAlignment="1">
      <alignment horizontal="center"/>
      <protection/>
    </xf>
    <xf numFmtId="0" fontId="15" fillId="0" borderId="0" xfId="59" applyFont="1" applyAlignment="1">
      <alignment vertical="center"/>
      <protection/>
    </xf>
    <xf numFmtId="49" fontId="15" fillId="0" borderId="17" xfId="59" applyNumberFormat="1" applyFont="1" applyBorder="1" applyAlignment="1">
      <alignment horizontal="center" vertical="center"/>
      <protection/>
    </xf>
    <xf numFmtId="2" fontId="76" fillId="36" borderId="15" xfId="59" applyNumberFormat="1" applyFont="1" applyFill="1" applyBorder="1" applyAlignment="1">
      <alignment horizontal="center" vertical="center"/>
      <protection/>
    </xf>
    <xf numFmtId="1" fontId="15" fillId="0" borderId="17" xfId="59" applyNumberFormat="1" applyFont="1" applyBorder="1" applyAlignment="1">
      <alignment horizontal="center" vertical="center"/>
      <protection/>
    </xf>
    <xf numFmtId="1" fontId="15" fillId="0" borderId="16" xfId="59" applyNumberFormat="1" applyFont="1" applyBorder="1" applyAlignment="1">
      <alignment horizontal="center" vertical="center"/>
      <protection/>
    </xf>
    <xf numFmtId="1" fontId="15" fillId="0" borderId="13" xfId="59" applyNumberFormat="1" applyFont="1" applyBorder="1" applyAlignment="1">
      <alignment horizontal="center" vertical="center"/>
      <protection/>
    </xf>
    <xf numFmtId="0" fontId="15" fillId="0" borderId="17" xfId="59" applyFont="1" applyBorder="1" applyAlignment="1">
      <alignment horizontal="left" vertical="center" shrinkToFit="1"/>
      <protection/>
    </xf>
    <xf numFmtId="0" fontId="15" fillId="0" borderId="16" xfId="59" applyFont="1" applyBorder="1" applyAlignment="1">
      <alignment horizontal="center" vertical="center"/>
      <protection/>
    </xf>
    <xf numFmtId="49" fontId="2" fillId="0" borderId="16" xfId="59" applyNumberFormat="1" applyFont="1" applyBorder="1" applyAlignment="1">
      <alignment horizontal="center" vertical="center"/>
      <protection/>
    </xf>
    <xf numFmtId="0" fontId="74" fillId="0" borderId="15" xfId="59" applyFont="1" applyBorder="1" applyAlignment="1">
      <alignment horizontal="left" vertical="center"/>
      <protection/>
    </xf>
    <xf numFmtId="0" fontId="74" fillId="0" borderId="14" xfId="59" applyFont="1" applyBorder="1" applyAlignment="1">
      <alignment horizontal="right" vertical="center"/>
      <protection/>
    </xf>
    <xf numFmtId="0" fontId="5" fillId="0" borderId="0" xfId="59" applyFont="1" applyAlignment="1">
      <alignment vertical="center"/>
      <protection/>
    </xf>
    <xf numFmtId="49" fontId="4" fillId="0" borderId="0" xfId="59" applyNumberFormat="1" applyFont="1" applyAlignment="1">
      <alignment vertical="center"/>
      <protection/>
    </xf>
    <xf numFmtId="2" fontId="3" fillId="0" borderId="0" xfId="59" applyNumberFormat="1" applyFont="1" applyBorder="1" applyAlignment="1">
      <alignment horizontal="center" vertical="center"/>
      <protection/>
    </xf>
    <xf numFmtId="49" fontId="11" fillId="0" borderId="0" xfId="66" applyNumberFormat="1" applyFont="1">
      <alignment/>
      <protection/>
    </xf>
    <xf numFmtId="49" fontId="13" fillId="0" borderId="0" xfId="66" applyNumberFormat="1" applyFont="1" applyAlignment="1">
      <alignment horizontal="right"/>
      <protection/>
    </xf>
    <xf numFmtId="49" fontId="2" fillId="0" borderId="0" xfId="66" applyNumberFormat="1" applyFont="1">
      <alignment/>
      <protection/>
    </xf>
    <xf numFmtId="49" fontId="79" fillId="0" borderId="0" xfId="66" applyNumberFormat="1" applyFont="1">
      <alignment/>
      <protection/>
    </xf>
    <xf numFmtId="49" fontId="79" fillId="0" borderId="0" xfId="66" applyNumberFormat="1" applyFont="1" applyAlignment="1">
      <alignment horizontal="right"/>
      <protection/>
    </xf>
    <xf numFmtId="0" fontId="70" fillId="0" borderId="0" xfId="57" applyFont="1" applyFill="1" applyAlignment="1">
      <alignment horizontal="left"/>
      <protection/>
    </xf>
    <xf numFmtId="0" fontId="11" fillId="0" borderId="0" xfId="56" applyFont="1">
      <alignment/>
      <protection/>
    </xf>
    <xf numFmtId="0" fontId="2" fillId="0" borderId="0" xfId="56" applyFont="1">
      <alignment/>
      <protection/>
    </xf>
    <xf numFmtId="0" fontId="79" fillId="0" borderId="0" xfId="56" applyFont="1">
      <alignment/>
      <protection/>
    </xf>
    <xf numFmtId="0" fontId="79" fillId="0" borderId="0" xfId="56" applyFont="1" applyAlignment="1">
      <alignment horizontal="right"/>
      <protection/>
    </xf>
    <xf numFmtId="49" fontId="3" fillId="0" borderId="0" xfId="59" applyNumberFormat="1" applyFont="1" applyAlignment="1">
      <alignment horizontal="center" vertical="center"/>
      <protection/>
    </xf>
    <xf numFmtId="2" fontId="3" fillId="0" borderId="0" xfId="59" applyNumberFormat="1" applyFont="1" applyAlignment="1">
      <alignment horizontal="center" vertical="center"/>
      <protection/>
    </xf>
    <xf numFmtId="2" fontId="2" fillId="0" borderId="0" xfId="59" applyNumberFormat="1" applyFont="1" applyAlignment="1">
      <alignment horizontal="center" vertical="center"/>
      <protection/>
    </xf>
    <xf numFmtId="0" fontId="5" fillId="0" borderId="0" xfId="59" applyFont="1" applyAlignment="1">
      <alignment vertical="center" shrinkToFit="1"/>
      <protection/>
    </xf>
    <xf numFmtId="0" fontId="6" fillId="0" borderId="0" xfId="59" applyFont="1" applyAlignment="1">
      <alignment horizontal="left" vertical="center"/>
      <protection/>
    </xf>
    <xf numFmtId="49" fontId="5" fillId="0" borderId="0" xfId="59" applyNumberFormat="1" applyFont="1" applyAlignment="1">
      <alignment horizontal="left" vertical="center"/>
      <protection/>
    </xf>
    <xf numFmtId="0" fontId="14" fillId="0" borderId="0" xfId="59" applyFont="1" applyAlignment="1">
      <alignment vertical="center"/>
      <protection/>
    </xf>
    <xf numFmtId="0" fontId="73" fillId="0" borderId="10" xfId="56" applyFont="1" applyBorder="1" applyAlignment="1">
      <alignment horizontal="center" vertical="center"/>
      <protection/>
    </xf>
    <xf numFmtId="2" fontId="75" fillId="36" borderId="10" xfId="59" applyNumberFormat="1" applyFont="1" applyFill="1" applyBorder="1" applyAlignment="1">
      <alignment horizontal="center" vertical="center"/>
      <protection/>
    </xf>
    <xf numFmtId="2" fontId="2" fillId="0" borderId="10" xfId="59" applyNumberFormat="1" applyFont="1" applyBorder="1" applyAlignment="1">
      <alignment horizontal="center" vertical="center"/>
      <protection/>
    </xf>
    <xf numFmtId="2" fontId="2" fillId="35" borderId="10" xfId="59" applyNumberFormat="1" applyFont="1" applyFill="1" applyBorder="1" applyAlignment="1">
      <alignment horizontal="center" vertical="center"/>
      <protection/>
    </xf>
    <xf numFmtId="0" fontId="5" fillId="0" borderId="10" xfId="66" applyFont="1" applyBorder="1" applyAlignment="1">
      <alignment horizontal="left"/>
      <protection/>
    </xf>
    <xf numFmtId="180" fontId="5" fillId="0" borderId="10" xfId="66" applyNumberFormat="1" applyFont="1" applyBorder="1" applyAlignment="1">
      <alignment horizontal="center"/>
      <protection/>
    </xf>
    <xf numFmtId="180" fontId="2" fillId="0" borderId="10" xfId="66" applyNumberFormat="1" applyFont="1" applyBorder="1" applyAlignment="1">
      <alignment horizontal="center"/>
      <protection/>
    </xf>
    <xf numFmtId="0" fontId="20" fillId="0" borderId="20" xfId="66" applyFont="1" applyBorder="1" applyAlignment="1">
      <alignment horizontal="left"/>
      <protection/>
    </xf>
    <xf numFmtId="0" fontId="7" fillId="0" borderId="12" xfId="66" applyFont="1" applyBorder="1" applyAlignment="1">
      <alignment horizontal="right"/>
      <protection/>
    </xf>
    <xf numFmtId="49" fontId="2" fillId="0" borderId="10" xfId="66" applyNumberFormat="1" applyFont="1" applyBorder="1" applyAlignment="1">
      <alignment horizontal="center"/>
      <protection/>
    </xf>
    <xf numFmtId="0" fontId="20" fillId="0" borderId="19" xfId="59" applyFont="1" applyBorder="1" applyAlignment="1">
      <alignment horizontal="left" vertical="center"/>
      <protection/>
    </xf>
    <xf numFmtId="0" fontId="7" fillId="0" borderId="19" xfId="59" applyFont="1" applyBorder="1" applyAlignment="1">
      <alignment horizontal="right" vertical="center"/>
      <protection/>
    </xf>
    <xf numFmtId="0" fontId="22" fillId="0" borderId="10" xfId="56" applyFont="1" applyBorder="1">
      <alignment/>
      <protection/>
    </xf>
    <xf numFmtId="0" fontId="22" fillId="0" borderId="10" xfId="56" applyFont="1" applyBorder="1" applyAlignment="1">
      <alignment horizontal="center"/>
      <protection/>
    </xf>
    <xf numFmtId="0" fontId="5" fillId="0" borderId="10" xfId="59" applyFont="1" applyBorder="1" applyAlignment="1">
      <alignment horizontal="left" vertical="center"/>
      <protection/>
    </xf>
    <xf numFmtId="0" fontId="15" fillId="0" borderId="0" xfId="59" applyFont="1" applyAlignment="1">
      <alignment vertical="center"/>
      <protection/>
    </xf>
    <xf numFmtId="49" fontId="15" fillId="0" borderId="17" xfId="59" applyNumberFormat="1" applyFont="1" applyBorder="1" applyAlignment="1">
      <alignment horizontal="center" vertical="center"/>
      <protection/>
    </xf>
    <xf numFmtId="2" fontId="23" fillId="36" borderId="15" xfId="59" applyNumberFormat="1" applyFont="1" applyFill="1" applyBorder="1" applyAlignment="1">
      <alignment horizontal="center" vertical="center"/>
      <protection/>
    </xf>
    <xf numFmtId="1" fontId="15" fillId="0" borderId="17" xfId="59" applyNumberFormat="1" applyFont="1" applyBorder="1" applyAlignment="1">
      <alignment horizontal="center" vertical="center"/>
      <protection/>
    </xf>
    <xf numFmtId="1" fontId="15" fillId="0" borderId="16" xfId="59" applyNumberFormat="1" applyFont="1" applyBorder="1" applyAlignment="1">
      <alignment horizontal="center" vertical="center"/>
      <protection/>
    </xf>
    <xf numFmtId="1" fontId="15" fillId="0" borderId="13" xfId="59" applyNumberFormat="1" applyFont="1" applyBorder="1" applyAlignment="1">
      <alignment horizontal="center" vertical="center"/>
      <protection/>
    </xf>
    <xf numFmtId="0" fontId="15" fillId="0" borderId="17" xfId="59" applyFont="1" applyBorder="1" applyAlignment="1">
      <alignment horizontal="left" vertical="center" shrinkToFit="1"/>
      <protection/>
    </xf>
    <xf numFmtId="0" fontId="15" fillId="0" borderId="16" xfId="59" applyFont="1" applyBorder="1" applyAlignment="1">
      <alignment horizontal="center" vertical="center"/>
      <protection/>
    </xf>
    <xf numFmtId="49" fontId="15" fillId="0" borderId="16" xfId="59" applyNumberFormat="1" applyFont="1" applyBorder="1" applyAlignment="1">
      <alignment horizontal="center" vertical="center"/>
      <protection/>
    </xf>
    <xf numFmtId="0" fontId="15" fillId="0" borderId="15" xfId="59" applyFont="1" applyBorder="1" applyAlignment="1">
      <alignment horizontal="left" vertical="center"/>
      <protection/>
    </xf>
    <xf numFmtId="0" fontId="15" fillId="0" borderId="14" xfId="59" applyFont="1" applyBorder="1" applyAlignment="1">
      <alignment horizontal="right" vertical="center"/>
      <protection/>
    </xf>
    <xf numFmtId="0" fontId="5" fillId="0" borderId="0" xfId="59" applyFont="1" applyAlignment="1">
      <alignment vertical="center"/>
      <protection/>
    </xf>
    <xf numFmtId="49" fontId="4" fillId="0" borderId="0" xfId="59" applyNumberFormat="1" applyFont="1" applyAlignment="1">
      <alignment vertical="center"/>
      <protection/>
    </xf>
    <xf numFmtId="2" fontId="3" fillId="0" borderId="0" xfId="59" applyNumberFormat="1" applyFont="1" applyBorder="1" applyAlignment="1">
      <alignment horizontal="center" vertical="center"/>
      <protection/>
    </xf>
    <xf numFmtId="49" fontId="11" fillId="0" borderId="0" xfId="66" applyNumberFormat="1" applyFont="1">
      <alignment/>
      <protection/>
    </xf>
    <xf numFmtId="49" fontId="13" fillId="0" borderId="0" xfId="66" applyNumberFormat="1" applyFont="1" applyAlignment="1">
      <alignment horizontal="right"/>
      <protection/>
    </xf>
    <xf numFmtId="0" fontId="7" fillId="0" borderId="0" xfId="57" applyFont="1" applyFill="1">
      <alignment/>
      <protection/>
    </xf>
    <xf numFmtId="0" fontId="20" fillId="0" borderId="0" xfId="57" applyFont="1" applyFill="1">
      <alignment/>
      <protection/>
    </xf>
    <xf numFmtId="49" fontId="20" fillId="0" borderId="0" xfId="57" applyNumberFormat="1" applyFont="1" applyFill="1" applyAlignment="1">
      <alignment horizontal="right"/>
      <protection/>
    </xf>
    <xf numFmtId="0" fontId="7" fillId="0" borderId="0" xfId="57" applyFont="1" applyFill="1" applyAlignment="1">
      <alignment horizontal="center"/>
      <protection/>
    </xf>
    <xf numFmtId="0" fontId="11" fillId="0" borderId="0" xfId="56" applyFont="1">
      <alignment/>
      <protection/>
    </xf>
    <xf numFmtId="0" fontId="10" fillId="0" borderId="0" xfId="57" applyNumberFormat="1" applyFont="1" applyFill="1" applyBorder="1" applyAlignment="1" applyProtection="1">
      <alignment horizontal="left"/>
      <protection/>
    </xf>
    <xf numFmtId="180" fontId="7" fillId="0" borderId="0" xfId="57" applyNumberFormat="1" applyFont="1" applyFill="1" applyAlignment="1">
      <alignment horizontal="center"/>
      <protection/>
    </xf>
    <xf numFmtId="0" fontId="8" fillId="0" borderId="0" xfId="57" applyNumberFormat="1" applyFont="1" applyFill="1" applyBorder="1" applyAlignment="1" applyProtection="1">
      <alignment/>
      <protection/>
    </xf>
    <xf numFmtId="0" fontId="7" fillId="0" borderId="0" xfId="59" applyFont="1" applyAlignment="1">
      <alignment vertical="center"/>
      <protection/>
    </xf>
    <xf numFmtId="0" fontId="16" fillId="0" borderId="0" xfId="59" applyFont="1" applyAlignment="1">
      <alignment vertical="center"/>
      <protection/>
    </xf>
    <xf numFmtId="0" fontId="2" fillId="0" borderId="0" xfId="59" applyFont="1" applyBorder="1" applyAlignment="1">
      <alignment vertical="center"/>
      <protection/>
    </xf>
    <xf numFmtId="49" fontId="7" fillId="0" borderId="0" xfId="56" applyNumberFormat="1" applyFont="1" applyBorder="1" applyAlignment="1">
      <alignment horizontal="center"/>
      <protection/>
    </xf>
    <xf numFmtId="49" fontId="14" fillId="0" borderId="0" xfId="56" applyNumberFormat="1" applyFont="1" applyBorder="1" applyAlignment="1">
      <alignment horizontal="center"/>
      <protection/>
    </xf>
    <xf numFmtId="0" fontId="7" fillId="0" borderId="0" xfId="56" applyFont="1" applyBorder="1" applyAlignment="1">
      <alignment horizontal="left"/>
      <protection/>
    </xf>
    <xf numFmtId="0" fontId="22" fillId="0" borderId="0" xfId="56" applyFont="1" applyBorder="1">
      <alignment/>
      <protection/>
    </xf>
    <xf numFmtId="2" fontId="3" fillId="36" borderId="10" xfId="59" applyNumberFormat="1" applyFont="1" applyFill="1" applyBorder="1" applyAlignment="1">
      <alignment horizontal="center" vertical="center"/>
      <protection/>
    </xf>
    <xf numFmtId="0" fontId="9" fillId="0" borderId="10" xfId="56" applyFont="1" applyBorder="1">
      <alignment/>
      <protection/>
    </xf>
    <xf numFmtId="0" fontId="9" fillId="0" borderId="10" xfId="56" applyFont="1" applyBorder="1" applyAlignment="1">
      <alignment horizontal="center"/>
      <protection/>
    </xf>
    <xf numFmtId="0" fontId="22" fillId="0" borderId="10" xfId="59" applyFont="1" applyBorder="1" applyAlignment="1">
      <alignment horizontal="left" vertical="center" shrinkToFit="1"/>
      <protection/>
    </xf>
    <xf numFmtId="0" fontId="22" fillId="0" borderId="10" xfId="59" applyFont="1" applyBorder="1" applyAlignment="1">
      <alignment horizontal="center" vertical="center"/>
      <protection/>
    </xf>
    <xf numFmtId="2" fontId="4" fillId="36" borderId="15" xfId="59" applyNumberFormat="1" applyFont="1" applyFill="1" applyBorder="1" applyAlignment="1">
      <alignment horizontal="center" vertical="center"/>
      <protection/>
    </xf>
    <xf numFmtId="0" fontId="9" fillId="0" borderId="15" xfId="59" applyFont="1" applyBorder="1" applyAlignment="1">
      <alignment horizontal="left" vertical="center"/>
      <protection/>
    </xf>
    <xf numFmtId="0" fontId="9" fillId="0" borderId="14" xfId="59" applyFont="1" applyBorder="1" applyAlignment="1">
      <alignment horizontal="right" vertical="center"/>
      <protection/>
    </xf>
    <xf numFmtId="49" fontId="24" fillId="0" borderId="0" xfId="66" applyNumberFormat="1" applyFont="1">
      <alignment/>
      <protection/>
    </xf>
    <xf numFmtId="0" fontId="24" fillId="0" borderId="0" xfId="56" applyFont="1">
      <alignment/>
      <protection/>
    </xf>
    <xf numFmtId="0" fontId="2" fillId="0" borderId="10" xfId="56" applyFont="1" applyBorder="1" applyAlignment="1">
      <alignment horizontal="center"/>
      <protection/>
    </xf>
    <xf numFmtId="49" fontId="3" fillId="0" borderId="11" xfId="65" applyNumberFormat="1" applyFont="1" applyFill="1" applyBorder="1" applyAlignment="1">
      <alignment horizontal="center"/>
      <protection/>
    </xf>
    <xf numFmtId="49" fontId="3" fillId="0" borderId="10" xfId="65" applyNumberFormat="1" applyFont="1" applyFill="1" applyBorder="1" applyAlignment="1">
      <alignment horizontal="center"/>
      <protection/>
    </xf>
    <xf numFmtId="2" fontId="3" fillId="0" borderId="10" xfId="65" applyNumberFormat="1" applyFont="1" applyBorder="1" applyAlignment="1">
      <alignment horizontal="center"/>
      <protection/>
    </xf>
    <xf numFmtId="2" fontId="3" fillId="0" borderId="11" xfId="65" applyNumberFormat="1" applyFont="1" applyBorder="1" applyAlignment="1">
      <alignment horizontal="center"/>
      <protection/>
    </xf>
    <xf numFmtId="49" fontId="3" fillId="34" borderId="10" xfId="65" applyNumberFormat="1" applyFont="1" applyFill="1" applyBorder="1" applyAlignment="1">
      <alignment horizontal="center"/>
      <protection/>
    </xf>
    <xf numFmtId="14" fontId="9" fillId="0" borderId="0" xfId="57" applyNumberFormat="1" applyFont="1" applyFill="1" applyBorder="1" applyAlignment="1" applyProtection="1">
      <alignment horizontal="center" vertical="center"/>
      <protection/>
    </xf>
    <xf numFmtId="180" fontId="16" fillId="0" borderId="0" xfId="57" applyNumberFormat="1" applyFont="1" applyFill="1" applyBorder="1" applyAlignment="1" applyProtection="1">
      <alignment horizontal="center" vertical="center"/>
      <protection/>
    </xf>
    <xf numFmtId="2" fontId="2" fillId="0" borderId="25" xfId="59" applyNumberFormat="1" applyFont="1" applyBorder="1" applyAlignment="1">
      <alignment horizontal="center" vertical="center"/>
      <protection/>
    </xf>
    <xf numFmtId="2" fontId="2" fillId="0" borderId="26" xfId="59" applyNumberFormat="1" applyFont="1" applyBorder="1" applyAlignment="1">
      <alignment horizontal="center" vertical="center"/>
      <protection/>
    </xf>
    <xf numFmtId="2" fontId="2" fillId="0" borderId="27" xfId="59" applyNumberFormat="1" applyFont="1" applyBorder="1" applyAlignment="1">
      <alignment horizontal="center" vertical="center"/>
      <protection/>
    </xf>
    <xf numFmtId="14" fontId="9" fillId="0" borderId="0" xfId="57" applyNumberFormat="1" applyFont="1" applyFill="1" applyBorder="1" applyAlignment="1" applyProtection="1">
      <alignment horizontal="center" vertical="center"/>
      <protection/>
    </xf>
    <xf numFmtId="2" fontId="2" fillId="0" borderId="25" xfId="59" applyNumberFormat="1" applyFont="1" applyBorder="1" applyAlignment="1">
      <alignment horizontal="center" vertical="center"/>
      <protection/>
    </xf>
    <xf numFmtId="2" fontId="2" fillId="0" borderId="26" xfId="59" applyNumberFormat="1" applyFont="1" applyBorder="1" applyAlignment="1">
      <alignment horizontal="center" vertical="center"/>
      <protection/>
    </xf>
    <xf numFmtId="2" fontId="2" fillId="0" borderId="27" xfId="59" applyNumberFormat="1" applyFont="1" applyBorder="1" applyAlignment="1">
      <alignment horizontal="center" vertical="center"/>
      <protection/>
    </xf>
    <xf numFmtId="0" fontId="7" fillId="0" borderId="0" xfId="57" applyFont="1" applyFill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Įprastas 2" xfId="56"/>
    <cellStyle name="Įprastas 3" xfId="57"/>
    <cellStyle name="Įprastas 4" xfId="58"/>
    <cellStyle name="Įprastas 4 2" xfId="59"/>
    <cellStyle name="Linked Cell" xfId="60"/>
    <cellStyle name="Neutral" xfId="61"/>
    <cellStyle name="Normal 2 2 10_aukstis" xfId="62"/>
    <cellStyle name="Normal 2 2 10_aukstis 2" xfId="63"/>
    <cellStyle name="Normal_2013-01-15" xfId="64"/>
    <cellStyle name="Normal_2013-01-15 2" xfId="65"/>
    <cellStyle name="Normal_2013-01-15 2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engvoji.lt/wp-content/uploads/2016/12/20161209KlMTau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0bb M(2001)"/>
      <sheetName val="60bb M(2001-g)"/>
      <sheetName val="60bb M(1999)"/>
      <sheetName val="60bb M(1999-g)"/>
      <sheetName val="60bb V(2001)"/>
      <sheetName val="60bb V(2001-g)"/>
      <sheetName val="60bb V(1999)"/>
      <sheetName val="60bb V(1999-g)"/>
      <sheetName val="60 M(2001)"/>
      <sheetName val="60 M(2001-g)"/>
      <sheetName val="60 M(1999)"/>
      <sheetName val="60 M(1999-g)"/>
      <sheetName val="60 V(2001)"/>
      <sheetName val="60 V(2001-g)"/>
      <sheetName val="60 V(1999)"/>
      <sheetName val="60 V(1999-g)"/>
      <sheetName val="200 M(2001)"/>
      <sheetName val="200 M(2001-g)"/>
      <sheetName val="200 M(1999)"/>
      <sheetName val="200 M(1999-g)"/>
      <sheetName val="200 V(2001)"/>
      <sheetName val="200 V(2001-g)"/>
      <sheetName val="200 V(1999)"/>
      <sheetName val="200 V(1999-g)"/>
      <sheetName val="600 M(2001)"/>
      <sheetName val="600 M(2001-g)"/>
      <sheetName val="600 M(1999)"/>
      <sheetName val="600 M(1999-g)"/>
      <sheetName val="600 V(2001)"/>
      <sheetName val="600 V(2001-g)"/>
      <sheetName val="600 V(1999)"/>
      <sheetName val="600 V(1999-g)"/>
      <sheetName val="1000 M(2001)"/>
      <sheetName val="1000 M(2001-g)"/>
      <sheetName val="1000 M(1999)"/>
      <sheetName val="1000 V(2001)"/>
      <sheetName val="1000 V(2001-g)"/>
      <sheetName val="1000 V(1999)"/>
      <sheetName val="1000 V(1999-g)"/>
      <sheetName val="2000 M(2001)"/>
      <sheetName val="2000 M(1999)"/>
      <sheetName val="2000 V(2001)"/>
      <sheetName val="2000 V(1999)"/>
      <sheetName val="4x200 M"/>
      <sheetName val="4X200 V"/>
      <sheetName val="Aukstis M(2001)"/>
      <sheetName val="Aukštis M(1999)"/>
      <sheetName val="Aukštis V(2001)"/>
      <sheetName val="Aukstis V(1999)"/>
      <sheetName val="Tolis M(2001)"/>
      <sheetName val="Tolis M(1999)"/>
      <sheetName val="Tolis V(2001)"/>
      <sheetName val="Tolis V(1999)"/>
      <sheetName val="Rutulys M(2001)"/>
      <sheetName val="Rutulys M(1999)"/>
      <sheetName val="Rutulys V(2001)"/>
      <sheetName val="Rutulys V(1999)"/>
      <sheetName val="Trišuolis M(2001)"/>
      <sheetName val="Trišuolis M(1999)"/>
      <sheetName val="Trišuolis V(2001)"/>
      <sheetName val="Trišuolis V(1999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P77"/>
  <sheetViews>
    <sheetView zoomScale="110" zoomScaleNormal="110" zoomScalePageLayoutView="0" workbookViewId="0" topLeftCell="A1">
      <selection activeCell="Q18" sqref="Q18"/>
    </sheetView>
  </sheetViews>
  <sheetFormatPr defaultColWidth="9.140625" defaultRowHeight="12.75"/>
  <cols>
    <col min="1" max="1" width="5.8515625" style="21" customWidth="1"/>
    <col min="2" max="2" width="12.140625" style="171" customWidth="1"/>
    <col min="3" max="3" width="17.28125" style="171" customWidth="1"/>
    <col min="4" max="4" width="10.28125" style="21" customWidth="1"/>
    <col min="5" max="5" width="11.140625" style="21" bestFit="1" customWidth="1"/>
    <col min="6" max="6" width="22.57421875" style="21" bestFit="1" customWidth="1"/>
    <col min="7" max="7" width="5.7109375" style="21" customWidth="1"/>
    <col min="8" max="8" width="5.7109375" style="29" customWidth="1"/>
    <col min="9" max="9" width="6.57421875" style="21" customWidth="1"/>
    <col min="10" max="10" width="3.421875" style="21" customWidth="1"/>
    <col min="11" max="16384" width="9.140625" style="21" customWidth="1"/>
  </cols>
  <sheetData>
    <row r="3" spans="1:8" s="10" customFormat="1" ht="18">
      <c r="A3" s="8" t="s">
        <v>368</v>
      </c>
      <c r="B3" s="129"/>
      <c r="C3" s="129"/>
      <c r="D3" s="85"/>
      <c r="E3" s="11"/>
      <c r="H3" s="9"/>
    </row>
    <row r="4" spans="1:8" s="10" customFormat="1" ht="15">
      <c r="A4" s="376">
        <v>43547</v>
      </c>
      <c r="B4" s="376"/>
      <c r="C4" s="129"/>
      <c r="D4" s="85"/>
      <c r="E4" s="12" t="s">
        <v>49</v>
      </c>
      <c r="H4" s="9"/>
    </row>
    <row r="5" spans="2:4" s="13" customFormat="1" ht="13.5">
      <c r="B5" s="169"/>
      <c r="C5" s="169"/>
      <c r="D5" s="87"/>
    </row>
    <row r="6" spans="1:8" s="10" customFormat="1" ht="13.5">
      <c r="A6" s="9"/>
      <c r="B6" s="138" t="s">
        <v>64</v>
      </c>
      <c r="D6" s="85"/>
      <c r="E6" s="15">
        <v>1</v>
      </c>
      <c r="F6" s="16" t="s">
        <v>60</v>
      </c>
      <c r="H6" s="9"/>
    </row>
    <row r="7" spans="2:8" s="17" customFormat="1" ht="14.25" thickBot="1">
      <c r="B7" s="170"/>
      <c r="C7" s="171"/>
      <c r="D7" s="21"/>
      <c r="F7" s="19"/>
      <c r="H7" s="20"/>
    </row>
    <row r="8" spans="1:9" ht="14.25" thickBot="1">
      <c r="A8" s="76" t="s">
        <v>61</v>
      </c>
      <c r="B8" s="172" t="s">
        <v>0</v>
      </c>
      <c r="C8" s="173" t="s">
        <v>1</v>
      </c>
      <c r="D8" s="68" t="s">
        <v>2</v>
      </c>
      <c r="E8" s="68" t="s">
        <v>3</v>
      </c>
      <c r="F8" s="68" t="s">
        <v>4</v>
      </c>
      <c r="G8" s="69" t="s">
        <v>50</v>
      </c>
      <c r="H8" s="77" t="s">
        <v>51</v>
      </c>
      <c r="I8" s="70" t="s">
        <v>52</v>
      </c>
    </row>
    <row r="9" spans="1:9" ht="17.25" customHeight="1">
      <c r="A9" s="71" t="s">
        <v>53</v>
      </c>
      <c r="B9" s="103" t="s">
        <v>218</v>
      </c>
      <c r="C9" s="104" t="s">
        <v>219</v>
      </c>
      <c r="D9" s="23">
        <v>40175</v>
      </c>
      <c r="E9" s="23" t="s">
        <v>18</v>
      </c>
      <c r="F9" s="24" t="s">
        <v>212</v>
      </c>
      <c r="G9" s="74">
        <v>11.18</v>
      </c>
      <c r="H9" s="75"/>
      <c r="I9" s="65"/>
    </row>
    <row r="10" spans="1:9" ht="17.25" customHeight="1">
      <c r="A10" s="22" t="s">
        <v>54</v>
      </c>
      <c r="B10" s="103" t="s">
        <v>48</v>
      </c>
      <c r="C10" s="104" t="s">
        <v>337</v>
      </c>
      <c r="D10" s="23">
        <v>39662</v>
      </c>
      <c r="E10" s="23" t="s">
        <v>27</v>
      </c>
      <c r="F10" s="24" t="s">
        <v>41</v>
      </c>
      <c r="G10" s="25" t="s">
        <v>377</v>
      </c>
      <c r="H10" s="26"/>
      <c r="I10" s="27"/>
    </row>
    <row r="11" spans="1:9" ht="17.25" customHeight="1">
      <c r="A11" s="22" t="s">
        <v>55</v>
      </c>
      <c r="B11" s="103" t="s">
        <v>201</v>
      </c>
      <c r="C11" s="104" t="s">
        <v>327</v>
      </c>
      <c r="D11" s="23">
        <v>40388</v>
      </c>
      <c r="E11" s="40" t="s">
        <v>43</v>
      </c>
      <c r="F11" s="79" t="s">
        <v>46</v>
      </c>
      <c r="G11" s="25">
        <v>10.31</v>
      </c>
      <c r="H11" s="26"/>
      <c r="I11" s="27" t="str">
        <f>IF(ISBLANK(G11),"",IF(G11&lt;=7.7,"KSM",IF(G11&lt;=8,"I A",IF(G11&lt;=8.44,"II A",IF(G11&lt;=9.04,"III A",IF(G11&lt;=9.64,"I JA",IF(G11&lt;=10.04,"II JA",IF(G11&lt;=10.34,"III JA"))))))))</f>
        <v>III JA</v>
      </c>
    </row>
    <row r="12" spans="1:9" ht="17.25" customHeight="1">
      <c r="A12" s="22" t="s">
        <v>56</v>
      </c>
      <c r="B12" s="196" t="s">
        <v>25</v>
      </c>
      <c r="C12" s="197" t="s">
        <v>202</v>
      </c>
      <c r="D12" s="37">
        <v>40207</v>
      </c>
      <c r="E12" s="40" t="s">
        <v>43</v>
      </c>
      <c r="F12" s="79" t="s">
        <v>46</v>
      </c>
      <c r="G12" s="25">
        <v>10.29</v>
      </c>
      <c r="H12" s="26"/>
      <c r="I12" s="27" t="str">
        <f>IF(ISBLANK(G12),"",IF(G12&lt;=7.7,"KSM",IF(G12&lt;=8,"I A",IF(G12&lt;=8.44,"II A",IF(G12&lt;=9.04,"III A",IF(G12&lt;=9.64,"I JA",IF(G12&lt;=10.04,"II JA",IF(G12&lt;=10.34,"III JA"))))))))</f>
        <v>III JA</v>
      </c>
    </row>
    <row r="13" spans="1:9" ht="17.25" customHeight="1">
      <c r="A13" s="22" t="s">
        <v>57</v>
      </c>
      <c r="B13" s="141" t="s">
        <v>308</v>
      </c>
      <c r="C13" s="142" t="s">
        <v>309</v>
      </c>
      <c r="D13" s="115">
        <v>40155</v>
      </c>
      <c r="E13" s="115" t="s">
        <v>27</v>
      </c>
      <c r="F13" s="198" t="s">
        <v>31</v>
      </c>
      <c r="G13" s="25">
        <v>10.14</v>
      </c>
      <c r="H13" s="26"/>
      <c r="I13" s="27" t="str">
        <f>IF(ISBLANK(G13),"",IF(G13&lt;=7.7,"KSM",IF(G13&lt;=8,"I A",IF(G13&lt;=8.44,"II A",IF(G13&lt;=9.04,"III A",IF(G13&lt;=9.64,"I JA",IF(G13&lt;=10.04,"II JA",IF(G13&lt;=10.34,"III JA"))))))))</f>
        <v>III JA</v>
      </c>
    </row>
    <row r="14" spans="1:9" ht="17.25" customHeight="1">
      <c r="A14" s="22" t="s">
        <v>58</v>
      </c>
      <c r="B14" s="103" t="s">
        <v>380</v>
      </c>
      <c r="C14" s="104" t="s">
        <v>381</v>
      </c>
      <c r="D14" s="23">
        <v>40144</v>
      </c>
      <c r="E14" s="23" t="s">
        <v>27</v>
      </c>
      <c r="F14" s="24" t="s">
        <v>92</v>
      </c>
      <c r="G14" s="25">
        <v>11.79</v>
      </c>
      <c r="H14" s="26"/>
      <c r="I14" s="27"/>
    </row>
    <row r="15" spans="1:8" s="10" customFormat="1" ht="13.5">
      <c r="A15" s="9"/>
      <c r="B15" s="138"/>
      <c r="D15" s="85"/>
      <c r="E15" s="15" t="s">
        <v>54</v>
      </c>
      <c r="F15" s="16" t="s">
        <v>60</v>
      </c>
      <c r="H15" s="9"/>
    </row>
    <row r="16" spans="1:9" ht="17.25" customHeight="1">
      <c r="A16" s="22" t="s">
        <v>53</v>
      </c>
      <c r="B16" s="103" t="s">
        <v>150</v>
      </c>
      <c r="C16" s="104" t="s">
        <v>172</v>
      </c>
      <c r="D16" s="23">
        <v>38952</v>
      </c>
      <c r="E16" s="23" t="s">
        <v>13</v>
      </c>
      <c r="F16" s="24" t="s">
        <v>171</v>
      </c>
      <c r="G16" s="25">
        <v>13.57</v>
      </c>
      <c r="H16" s="26"/>
      <c r="I16" s="27"/>
    </row>
    <row r="17" spans="1:9" ht="17.25" customHeight="1">
      <c r="A17" s="22" t="s">
        <v>54</v>
      </c>
      <c r="B17" s="103" t="s">
        <v>167</v>
      </c>
      <c r="C17" s="104" t="s">
        <v>190</v>
      </c>
      <c r="D17" s="23">
        <v>38844</v>
      </c>
      <c r="E17" s="23" t="s">
        <v>27</v>
      </c>
      <c r="F17" s="24" t="s">
        <v>119</v>
      </c>
      <c r="G17" s="25">
        <v>9.49</v>
      </c>
      <c r="H17" s="26"/>
      <c r="I17" s="27" t="str">
        <f>IF(ISBLANK(G17),"",IF(G17&lt;=7.7,"KSM",IF(G17&lt;=8,"I A",IF(G17&lt;=8.44,"II A",IF(G17&lt;=9.04,"III A",IF(G17&lt;=9.64,"I JA",IF(G17&lt;=10.04,"II JA",IF(G17&lt;=10.34,"III JA"))))))))</f>
        <v>I JA</v>
      </c>
    </row>
    <row r="18" spans="1:9" ht="17.25" customHeight="1">
      <c r="A18" s="22" t="s">
        <v>55</v>
      </c>
      <c r="B18" s="103" t="s">
        <v>48</v>
      </c>
      <c r="C18" s="104" t="s">
        <v>228</v>
      </c>
      <c r="D18" s="23">
        <v>39079</v>
      </c>
      <c r="E18" s="23" t="s">
        <v>27</v>
      </c>
      <c r="F18" s="24" t="s">
        <v>38</v>
      </c>
      <c r="G18" s="25" t="s">
        <v>377</v>
      </c>
      <c r="H18" s="26"/>
      <c r="I18" s="27"/>
    </row>
    <row r="19" spans="1:16" ht="17.25" customHeight="1">
      <c r="A19" s="22" t="s">
        <v>56</v>
      </c>
      <c r="B19" s="103" t="s">
        <v>128</v>
      </c>
      <c r="C19" s="104" t="s">
        <v>129</v>
      </c>
      <c r="D19" s="23" t="s">
        <v>130</v>
      </c>
      <c r="E19" s="23" t="s">
        <v>47</v>
      </c>
      <c r="F19" s="24" t="s">
        <v>183</v>
      </c>
      <c r="G19" s="25">
        <v>9.72</v>
      </c>
      <c r="H19" s="26"/>
      <c r="I19" s="27" t="str">
        <f>IF(ISBLANK(G19),"",IF(G19&lt;=7.7,"KSM",IF(G19&lt;=8,"I A",IF(G19&lt;=8.44,"II A",IF(G19&lt;=9.04,"III A",IF(G19&lt;=9.64,"I JA",IF(G19&lt;=10.04,"II JA",IF(G19&lt;=10.34,"III JA"))))))))</f>
        <v>II JA</v>
      </c>
      <c r="P19" s="21" t="s">
        <v>121</v>
      </c>
    </row>
    <row r="20" spans="1:9" ht="17.25" customHeight="1">
      <c r="A20" s="22" t="s">
        <v>57</v>
      </c>
      <c r="B20" s="103" t="s">
        <v>243</v>
      </c>
      <c r="C20" s="104" t="s">
        <v>244</v>
      </c>
      <c r="D20" s="23">
        <v>38936</v>
      </c>
      <c r="E20" s="23" t="s">
        <v>27</v>
      </c>
      <c r="F20" s="24" t="s">
        <v>240</v>
      </c>
      <c r="G20" s="25">
        <v>9.89</v>
      </c>
      <c r="H20" s="26"/>
      <c r="I20" s="27" t="str">
        <f>IF(ISBLANK(G20),"",IF(G20&lt;=7.7,"KSM",IF(G20&lt;=8,"I A",IF(G20&lt;=8.44,"II A",IF(G20&lt;=9.04,"III A",IF(G20&lt;=9.64,"I JA",IF(G20&lt;=10.04,"II JA",IF(G20&lt;=10.34,"III JA"))))))))</f>
        <v>II JA</v>
      </c>
    </row>
    <row r="21" spans="1:9" ht="17.25" customHeight="1">
      <c r="A21" s="22" t="s">
        <v>58</v>
      </c>
      <c r="B21" s="103" t="s">
        <v>10</v>
      </c>
      <c r="C21" s="104" t="s">
        <v>353</v>
      </c>
      <c r="D21" s="115">
        <v>38814</v>
      </c>
      <c r="E21" s="23" t="s">
        <v>9</v>
      </c>
      <c r="F21" s="24" t="s">
        <v>12</v>
      </c>
      <c r="G21" s="25">
        <v>10.33</v>
      </c>
      <c r="H21" s="26"/>
      <c r="I21" s="27" t="str">
        <f>IF(ISBLANK(G21),"",IF(G21&lt;=7.7,"KSM",IF(G21&lt;=8,"I A",IF(G21&lt;=8.44,"II A",IF(G21&lt;=9.04,"III A",IF(G21&lt;=9.64,"I JA",IF(G21&lt;=10.04,"II JA",IF(G21&lt;=10.34,"III JA"))))))))</f>
        <v>III JA</v>
      </c>
    </row>
    <row r="22" spans="1:8" s="10" customFormat="1" ht="13.5">
      <c r="A22" s="9"/>
      <c r="B22" s="138"/>
      <c r="D22" s="85"/>
      <c r="E22" s="15" t="s">
        <v>55</v>
      </c>
      <c r="F22" s="16" t="s">
        <v>60</v>
      </c>
      <c r="H22" s="9"/>
    </row>
    <row r="23" spans="1:9" ht="17.25" customHeight="1">
      <c r="A23" s="22" t="s">
        <v>53</v>
      </c>
      <c r="B23" s="146" t="s">
        <v>71</v>
      </c>
      <c r="C23" s="147" t="s">
        <v>267</v>
      </c>
      <c r="D23" s="122">
        <v>39629</v>
      </c>
      <c r="E23" s="140" t="s">
        <v>24</v>
      </c>
      <c r="F23" s="94" t="s">
        <v>182</v>
      </c>
      <c r="G23" s="25">
        <v>10.05</v>
      </c>
      <c r="H23" s="26"/>
      <c r="I23" s="27" t="str">
        <f>IF(ISBLANK(G23),"",IF(G23&lt;=7.7,"KSM",IF(G23&lt;=8,"I A",IF(G23&lt;=8.44,"II A",IF(G23&lt;=9.04,"III A",IF(G23&lt;=9.64,"I JA",IF(G23&lt;=10.04,"II JA",IF(G23&lt;=10.34,"III JA"))))))))</f>
        <v>III JA</v>
      </c>
    </row>
    <row r="24" spans="1:9" ht="17.25" customHeight="1">
      <c r="A24" s="22" t="s">
        <v>54</v>
      </c>
      <c r="B24" s="103" t="s">
        <v>354</v>
      </c>
      <c r="C24" s="104" t="s">
        <v>355</v>
      </c>
      <c r="D24" s="23">
        <v>40161</v>
      </c>
      <c r="E24" s="23" t="s">
        <v>9</v>
      </c>
      <c r="F24" s="24" t="s">
        <v>83</v>
      </c>
      <c r="G24" s="25">
        <v>10.94</v>
      </c>
      <c r="H24" s="26"/>
      <c r="I24" s="27"/>
    </row>
    <row r="25" spans="1:9" ht="17.25" customHeight="1">
      <c r="A25" s="22" t="s">
        <v>55</v>
      </c>
      <c r="B25" s="103" t="s">
        <v>143</v>
      </c>
      <c r="C25" s="104" t="s">
        <v>144</v>
      </c>
      <c r="D25" s="115">
        <v>39400</v>
      </c>
      <c r="E25" s="23" t="s">
        <v>24</v>
      </c>
      <c r="F25" s="24" t="s">
        <v>182</v>
      </c>
      <c r="G25" s="25">
        <v>9.97</v>
      </c>
      <c r="H25" s="26"/>
      <c r="I25" s="27" t="str">
        <f>IF(ISBLANK(G25),"",IF(G25&lt;=7.7,"KSM",IF(G25&lt;=8,"I A",IF(G25&lt;=8.44,"II A",IF(G25&lt;=9.04,"III A",IF(G25&lt;=9.64,"I JA",IF(G25&lt;=10.04,"II JA",IF(G25&lt;=10.34,"III JA"))))))))</f>
        <v>II JA</v>
      </c>
    </row>
    <row r="26" spans="1:9" ht="17.25" customHeight="1">
      <c r="A26" s="22" t="s">
        <v>56</v>
      </c>
      <c r="B26" s="103" t="s">
        <v>91</v>
      </c>
      <c r="C26" s="104" t="s">
        <v>248</v>
      </c>
      <c r="D26" s="23">
        <v>39714</v>
      </c>
      <c r="E26" s="23" t="s">
        <v>27</v>
      </c>
      <c r="F26" s="24" t="s">
        <v>240</v>
      </c>
      <c r="G26" s="25">
        <v>10.5</v>
      </c>
      <c r="H26" s="26"/>
      <c r="I26" s="27"/>
    </row>
    <row r="27" spans="1:9" ht="17.25" customHeight="1">
      <c r="A27" s="22" t="s">
        <v>57</v>
      </c>
      <c r="B27" s="103" t="s">
        <v>148</v>
      </c>
      <c r="C27" s="104" t="s">
        <v>341</v>
      </c>
      <c r="D27" s="23">
        <v>39533</v>
      </c>
      <c r="E27" s="23" t="s">
        <v>27</v>
      </c>
      <c r="F27" s="24" t="s">
        <v>92</v>
      </c>
      <c r="G27" s="25">
        <v>9.36</v>
      </c>
      <c r="H27" s="26"/>
      <c r="I27" s="27" t="str">
        <f>IF(ISBLANK(G27),"",IF(G27&lt;=7.7,"KSM",IF(G27&lt;=8,"I A",IF(G27&lt;=8.44,"II A",IF(G27&lt;=9.04,"III A",IF(G27&lt;=9.64,"I JA",IF(G27&lt;=10.04,"II JA",IF(G27&lt;=10.34,"III JA"))))))))</f>
        <v>I JA</v>
      </c>
    </row>
    <row r="28" spans="1:9" ht="17.25" customHeight="1">
      <c r="A28" s="22" t="s">
        <v>58</v>
      </c>
      <c r="B28" s="103" t="s">
        <v>312</v>
      </c>
      <c r="C28" s="104" t="s">
        <v>313</v>
      </c>
      <c r="D28" s="23">
        <v>39653</v>
      </c>
      <c r="E28" s="23" t="s">
        <v>27</v>
      </c>
      <c r="F28" s="24" t="s">
        <v>38</v>
      </c>
      <c r="G28" s="25">
        <v>10.96</v>
      </c>
      <c r="H28" s="26"/>
      <c r="I28" s="27"/>
    </row>
    <row r="29" spans="1:8" s="10" customFormat="1" ht="13.5">
      <c r="A29" s="9"/>
      <c r="B29" s="138"/>
      <c r="D29" s="85"/>
      <c r="E29" s="15" t="s">
        <v>56</v>
      </c>
      <c r="F29" s="16" t="s">
        <v>60</v>
      </c>
      <c r="H29" s="9"/>
    </row>
    <row r="30" spans="1:9" ht="17.25" customHeight="1">
      <c r="A30" s="22" t="s">
        <v>53</v>
      </c>
      <c r="B30" s="103" t="s">
        <v>8</v>
      </c>
      <c r="C30" s="104" t="s">
        <v>90</v>
      </c>
      <c r="D30" s="115">
        <v>39110</v>
      </c>
      <c r="E30" s="49" t="s">
        <v>13</v>
      </c>
      <c r="F30" s="81" t="s">
        <v>171</v>
      </c>
      <c r="G30" s="25">
        <v>9.82</v>
      </c>
      <c r="H30" s="26"/>
      <c r="I30" s="27" t="str">
        <f aca="true" t="shared" si="0" ref="I30:I35">IF(ISBLANK(G30),"",IF(G30&lt;=7.7,"KSM",IF(G30&lt;=8,"I A",IF(G30&lt;=8.44,"II A",IF(G30&lt;=9.04,"III A",IF(G30&lt;=9.64,"I JA",IF(G30&lt;=10.04,"II JA",IF(G30&lt;=10.34,"III JA"))))))))</f>
        <v>II JA</v>
      </c>
    </row>
    <row r="31" spans="1:9" ht="17.25" customHeight="1">
      <c r="A31" s="22" t="s">
        <v>54</v>
      </c>
      <c r="B31" s="103" t="s">
        <v>266</v>
      </c>
      <c r="C31" s="104" t="s">
        <v>205</v>
      </c>
      <c r="D31" s="23">
        <v>39430</v>
      </c>
      <c r="E31" s="23" t="s">
        <v>24</v>
      </c>
      <c r="F31" s="24" t="s">
        <v>182</v>
      </c>
      <c r="G31" s="25">
        <v>11.34</v>
      </c>
      <c r="H31" s="26"/>
      <c r="I31" s="27"/>
    </row>
    <row r="32" spans="1:15" ht="17.25" customHeight="1">
      <c r="A32" s="22" t="s">
        <v>55</v>
      </c>
      <c r="B32" s="146" t="s">
        <v>252</v>
      </c>
      <c r="C32" s="147" t="s">
        <v>253</v>
      </c>
      <c r="D32" s="122">
        <v>39204</v>
      </c>
      <c r="E32" s="23" t="s">
        <v>27</v>
      </c>
      <c r="F32" s="94" t="s">
        <v>240</v>
      </c>
      <c r="G32" s="25">
        <v>9.33</v>
      </c>
      <c r="H32" s="26"/>
      <c r="I32" s="27" t="str">
        <f t="shared" si="0"/>
        <v>I JA</v>
      </c>
      <c r="O32" s="21" t="s">
        <v>121</v>
      </c>
    </row>
    <row r="33" spans="1:9" ht="17.25" customHeight="1">
      <c r="A33" s="22" t="s">
        <v>56</v>
      </c>
      <c r="B33" s="146" t="s">
        <v>338</v>
      </c>
      <c r="C33" s="147" t="s">
        <v>339</v>
      </c>
      <c r="D33" s="122">
        <v>39105</v>
      </c>
      <c r="E33" s="23" t="s">
        <v>47</v>
      </c>
      <c r="F33" s="24" t="s">
        <v>183</v>
      </c>
      <c r="G33" s="25">
        <v>11.17</v>
      </c>
      <c r="H33" s="26"/>
      <c r="I33" s="27"/>
    </row>
    <row r="34" spans="1:9" ht="17.25" customHeight="1">
      <c r="A34" s="22" t="s">
        <v>57</v>
      </c>
      <c r="B34" s="103" t="s">
        <v>147</v>
      </c>
      <c r="C34" s="104" t="s">
        <v>157</v>
      </c>
      <c r="D34" s="23">
        <v>39434</v>
      </c>
      <c r="E34" s="23" t="s">
        <v>43</v>
      </c>
      <c r="F34" s="24" t="s">
        <v>46</v>
      </c>
      <c r="G34" s="25">
        <v>9.08</v>
      </c>
      <c r="H34" s="26"/>
      <c r="I34" s="27" t="str">
        <f t="shared" si="0"/>
        <v>I JA</v>
      </c>
    </row>
    <row r="35" spans="1:9" ht="17.25" customHeight="1">
      <c r="A35" s="22" t="s">
        <v>58</v>
      </c>
      <c r="B35" s="103" t="s">
        <v>88</v>
      </c>
      <c r="C35" s="104" t="s">
        <v>227</v>
      </c>
      <c r="D35" s="23">
        <v>39140</v>
      </c>
      <c r="E35" s="23" t="s">
        <v>27</v>
      </c>
      <c r="F35" s="24" t="s">
        <v>92</v>
      </c>
      <c r="G35" s="25">
        <v>10.13</v>
      </c>
      <c r="H35" s="26"/>
      <c r="I35" s="27" t="str">
        <f t="shared" si="0"/>
        <v>III JA</v>
      </c>
    </row>
    <row r="36" spans="1:8" s="10" customFormat="1" ht="13.5">
      <c r="A36" s="9"/>
      <c r="B36" s="138"/>
      <c r="D36" s="85"/>
      <c r="E36" s="15" t="s">
        <v>57</v>
      </c>
      <c r="F36" s="16" t="s">
        <v>60</v>
      </c>
      <c r="H36" s="9"/>
    </row>
    <row r="37" spans="1:9" ht="17.25" customHeight="1">
      <c r="A37" s="22" t="s">
        <v>53</v>
      </c>
      <c r="B37" s="103" t="s">
        <v>76</v>
      </c>
      <c r="C37" s="104" t="s">
        <v>99</v>
      </c>
      <c r="D37" s="23">
        <v>38855</v>
      </c>
      <c r="E37" s="23" t="s">
        <v>27</v>
      </c>
      <c r="F37" s="43" t="s">
        <v>35</v>
      </c>
      <c r="G37" s="25" t="s">
        <v>377</v>
      </c>
      <c r="H37" s="26"/>
      <c r="I37" s="27"/>
    </row>
    <row r="38" spans="1:9" ht="17.25" customHeight="1">
      <c r="A38" s="22" t="s">
        <v>54</v>
      </c>
      <c r="B38" s="103" t="s">
        <v>333</v>
      </c>
      <c r="C38" s="104" t="s">
        <v>334</v>
      </c>
      <c r="D38" s="23">
        <v>38856</v>
      </c>
      <c r="E38" s="23" t="s">
        <v>27</v>
      </c>
      <c r="F38" s="94" t="s">
        <v>240</v>
      </c>
      <c r="G38" s="25" t="s">
        <v>377</v>
      </c>
      <c r="H38" s="26"/>
      <c r="I38" s="27"/>
    </row>
    <row r="39" spans="1:9" ht="17.25" customHeight="1">
      <c r="A39" s="22" t="s">
        <v>55</v>
      </c>
      <c r="B39" s="103" t="s">
        <v>261</v>
      </c>
      <c r="C39" s="104" t="s">
        <v>262</v>
      </c>
      <c r="D39" s="115">
        <v>38800</v>
      </c>
      <c r="E39" s="23" t="s">
        <v>259</v>
      </c>
      <c r="F39" s="24" t="s">
        <v>260</v>
      </c>
      <c r="G39" s="25">
        <v>9.27</v>
      </c>
      <c r="H39" s="26"/>
      <c r="I39" s="27" t="str">
        <f>IF(ISBLANK(G39),"",IF(G39&lt;=7.7,"KSM",IF(G39&lt;=8,"I A",IF(G39&lt;=8.44,"II A",IF(G39&lt;=9.04,"III A",IF(G39&lt;=9.64,"I JA",IF(G39&lt;=10.04,"II JA",IF(G39&lt;=10.34,"III JA"))))))))</f>
        <v>I JA</v>
      </c>
    </row>
    <row r="40" spans="1:9" ht="17.25" customHeight="1">
      <c r="A40" s="22" t="s">
        <v>56</v>
      </c>
      <c r="B40" s="141" t="s">
        <v>91</v>
      </c>
      <c r="C40" s="142" t="s">
        <v>288</v>
      </c>
      <c r="D40" s="180">
        <v>39150</v>
      </c>
      <c r="E40" s="180" t="s">
        <v>47</v>
      </c>
      <c r="F40" s="181" t="s">
        <v>183</v>
      </c>
      <c r="G40" s="25">
        <v>10.96</v>
      </c>
      <c r="H40" s="26"/>
      <c r="I40" s="27"/>
    </row>
    <row r="41" spans="1:9" ht="17.25" customHeight="1">
      <c r="A41" s="22" t="s">
        <v>57</v>
      </c>
      <c r="B41" s="103" t="s">
        <v>216</v>
      </c>
      <c r="C41" s="104" t="s">
        <v>217</v>
      </c>
      <c r="D41" s="23">
        <v>39187</v>
      </c>
      <c r="E41" s="23" t="s">
        <v>18</v>
      </c>
      <c r="F41" s="24" t="s">
        <v>212</v>
      </c>
      <c r="G41" s="25">
        <v>10.77</v>
      </c>
      <c r="H41" s="26"/>
      <c r="I41" s="27"/>
    </row>
    <row r="42" spans="1:9" ht="17.25" customHeight="1">
      <c r="A42" s="22" t="s">
        <v>58</v>
      </c>
      <c r="B42" s="196"/>
      <c r="C42" s="197"/>
      <c r="D42" s="37"/>
      <c r="E42" s="40"/>
      <c r="F42" s="79"/>
      <c r="G42" s="25"/>
      <c r="H42" s="26"/>
      <c r="I42" s="27">
        <f>IF(ISBLANK(G42),"",IF(G42&lt;=7.7,"KSM",IF(G42&lt;=8,"I A",IF(G42&lt;=8.44,"II A",IF(G42&lt;=9.04,"III A",IF(G42&lt;=9.64,"I JA",IF(G42&lt;=10.04,"II JA",IF(G42&lt;=10.34,"III JA"))))))))</f>
      </c>
    </row>
    <row r="43" spans="1:8" s="10" customFormat="1" ht="13.5">
      <c r="A43" s="9"/>
      <c r="B43" s="138"/>
      <c r="D43" s="85"/>
      <c r="E43" s="15" t="s">
        <v>58</v>
      </c>
      <c r="F43" s="16" t="s">
        <v>60</v>
      </c>
      <c r="H43" s="9"/>
    </row>
    <row r="44" spans="1:9" ht="17.25" customHeight="1">
      <c r="A44" s="22" t="s">
        <v>53</v>
      </c>
      <c r="B44" s="103" t="s">
        <v>241</v>
      </c>
      <c r="C44" s="104" t="s">
        <v>242</v>
      </c>
      <c r="D44" s="23">
        <v>38779</v>
      </c>
      <c r="E44" s="23" t="s">
        <v>27</v>
      </c>
      <c r="F44" s="80" t="s">
        <v>240</v>
      </c>
      <c r="G44" s="25">
        <v>10.2</v>
      </c>
      <c r="H44" s="59"/>
      <c r="I44" s="27" t="str">
        <f>IF(ISBLANK(G44),"",IF(G44&lt;=7.7,"KSM",IF(G44&lt;=8,"I A",IF(G44&lt;=8.44,"II A",IF(G44&lt;=9.04,"III A",IF(G44&lt;=9.64,"I JA",IF(G44&lt;=10.04,"II JA",IF(G44&lt;=10.34,"III JA"))))))))</f>
        <v>III JA</v>
      </c>
    </row>
    <row r="45" spans="1:9" ht="17.25" customHeight="1">
      <c r="A45" s="22" t="s">
        <v>54</v>
      </c>
      <c r="B45" s="103" t="s">
        <v>28</v>
      </c>
      <c r="C45" s="104" t="s">
        <v>184</v>
      </c>
      <c r="D45" s="23">
        <v>38804</v>
      </c>
      <c r="E45" s="23" t="s">
        <v>47</v>
      </c>
      <c r="F45" s="24" t="s">
        <v>183</v>
      </c>
      <c r="G45" s="25">
        <v>9.81</v>
      </c>
      <c r="H45" s="59"/>
      <c r="I45" s="27" t="str">
        <f>IF(ISBLANK(G45),"",IF(G45&lt;=7.7,"KSM",IF(G45&lt;=8,"I A",IF(G45&lt;=8.44,"II A",IF(G45&lt;=9.04,"III A",IF(G45&lt;=9.64,"I JA",IF(G45&lt;=10.04,"II JA",IF(G45&lt;=10.34,"III JA"))))))))</f>
        <v>II JA</v>
      </c>
    </row>
    <row r="46" spans="1:9" ht="17.25" customHeight="1">
      <c r="A46" s="22" t="s">
        <v>55</v>
      </c>
      <c r="B46" s="141" t="s">
        <v>10</v>
      </c>
      <c r="C46" s="142" t="s">
        <v>211</v>
      </c>
      <c r="D46" s="23">
        <v>39105</v>
      </c>
      <c r="E46" s="97" t="s">
        <v>18</v>
      </c>
      <c r="F46" s="96" t="s">
        <v>212</v>
      </c>
      <c r="G46" s="25">
        <v>10.07</v>
      </c>
      <c r="H46" s="59"/>
      <c r="I46" s="27" t="str">
        <f>IF(ISBLANK(G46),"",IF(G46&lt;=7.7,"KSM",IF(G46&lt;=8,"I A",IF(G46&lt;=8.44,"II A",IF(G46&lt;=9.04,"III A",IF(G46&lt;=9.64,"I JA",IF(G46&lt;=10.04,"II JA",IF(G46&lt;=10.34,"III JA"))))))))</f>
        <v>III JA</v>
      </c>
    </row>
    <row r="47" spans="1:9" ht="17.25" customHeight="1">
      <c r="A47" s="22" t="s">
        <v>56</v>
      </c>
      <c r="B47" s="141" t="s">
        <v>93</v>
      </c>
      <c r="C47" s="142" t="s">
        <v>185</v>
      </c>
      <c r="D47" s="23">
        <v>39316</v>
      </c>
      <c r="E47" s="97" t="s">
        <v>47</v>
      </c>
      <c r="F47" s="96" t="s">
        <v>183</v>
      </c>
      <c r="G47" s="25">
        <v>10.36</v>
      </c>
      <c r="H47" s="59"/>
      <c r="I47" s="27"/>
    </row>
    <row r="48" spans="1:9" ht="17.25" customHeight="1">
      <c r="A48" s="22" t="s">
        <v>57</v>
      </c>
      <c r="B48" s="103" t="s">
        <v>333</v>
      </c>
      <c r="C48" s="104" t="s">
        <v>375</v>
      </c>
      <c r="D48" s="23">
        <v>39279</v>
      </c>
      <c r="E48" s="23" t="s">
        <v>27</v>
      </c>
      <c r="F48" s="24" t="s">
        <v>41</v>
      </c>
      <c r="G48" s="25">
        <v>11.13</v>
      </c>
      <c r="H48" s="59"/>
      <c r="I48" s="27"/>
    </row>
    <row r="49" spans="1:9" ht="17.25" customHeight="1">
      <c r="A49" s="22" t="s">
        <v>58</v>
      </c>
      <c r="B49" s="146"/>
      <c r="C49" s="147"/>
      <c r="D49" s="122"/>
      <c r="E49" s="23"/>
      <c r="F49" s="24"/>
      <c r="G49" s="25"/>
      <c r="H49" s="59"/>
      <c r="I49" s="27"/>
    </row>
    <row r="50" spans="1:8" s="10" customFormat="1" ht="13.5">
      <c r="A50" s="118"/>
      <c r="B50" s="138"/>
      <c r="D50" s="85"/>
      <c r="E50" s="15" t="s">
        <v>59</v>
      </c>
      <c r="F50" s="16" t="s">
        <v>60</v>
      </c>
      <c r="H50" s="118"/>
    </row>
    <row r="51" spans="1:9" ht="17.25" customHeight="1">
      <c r="A51" s="22" t="s">
        <v>53</v>
      </c>
      <c r="B51" s="103" t="s">
        <v>210</v>
      </c>
      <c r="C51" s="104" t="s">
        <v>322</v>
      </c>
      <c r="D51" s="23">
        <v>39144</v>
      </c>
      <c r="E51" s="23" t="s">
        <v>27</v>
      </c>
      <c r="F51" s="39" t="s">
        <v>37</v>
      </c>
      <c r="G51" s="25">
        <v>9.52</v>
      </c>
      <c r="H51" s="59"/>
      <c r="I51" s="27" t="str">
        <f aca="true" t="shared" si="1" ref="I51:I56">IF(ISBLANK(G51),"",IF(G51&lt;=7.7,"KSM",IF(G51&lt;=8,"I A",IF(G51&lt;=8.44,"II A",IF(G51&lt;=9.04,"III A",IF(G51&lt;=9.64,"I JA",IF(G51&lt;=10.04,"II JA",IF(G51&lt;=10.34,"III JA"))))))))</f>
        <v>I JA</v>
      </c>
    </row>
    <row r="52" spans="1:9" ht="17.25" customHeight="1">
      <c r="A52" s="22" t="s">
        <v>54</v>
      </c>
      <c r="B52" s="103" t="s">
        <v>319</v>
      </c>
      <c r="C52" s="104" t="s">
        <v>320</v>
      </c>
      <c r="D52" s="23">
        <v>38885</v>
      </c>
      <c r="E52" s="23" t="s">
        <v>27</v>
      </c>
      <c r="F52" s="24" t="s">
        <v>38</v>
      </c>
      <c r="G52" s="25">
        <v>11.07</v>
      </c>
      <c r="H52" s="59"/>
      <c r="I52" s="27"/>
    </row>
    <row r="53" spans="1:9" ht="17.25" customHeight="1">
      <c r="A53" s="22" t="s">
        <v>55</v>
      </c>
      <c r="B53" s="103" t="s">
        <v>335</v>
      </c>
      <c r="C53" s="104" t="s">
        <v>336</v>
      </c>
      <c r="D53" s="23">
        <v>39003</v>
      </c>
      <c r="E53" s="23" t="s">
        <v>27</v>
      </c>
      <c r="F53" s="80" t="s">
        <v>240</v>
      </c>
      <c r="G53" s="25">
        <v>10.63</v>
      </c>
      <c r="H53" s="59"/>
      <c r="I53" s="27"/>
    </row>
    <row r="54" spans="1:9" ht="17.25" customHeight="1">
      <c r="A54" s="22" t="s">
        <v>56</v>
      </c>
      <c r="B54" s="146" t="s">
        <v>316</v>
      </c>
      <c r="C54" s="147" t="s">
        <v>317</v>
      </c>
      <c r="D54" s="122">
        <v>39278</v>
      </c>
      <c r="E54" s="140" t="s">
        <v>24</v>
      </c>
      <c r="F54" s="94" t="s">
        <v>142</v>
      </c>
      <c r="G54" s="25">
        <v>11.2</v>
      </c>
      <c r="H54" s="59"/>
      <c r="I54" s="27"/>
    </row>
    <row r="55" spans="1:9" ht="17.25" customHeight="1">
      <c r="A55" s="22" t="s">
        <v>57</v>
      </c>
      <c r="B55" s="103" t="s">
        <v>167</v>
      </c>
      <c r="C55" s="104" t="s">
        <v>304</v>
      </c>
      <c r="D55" s="23">
        <v>39330</v>
      </c>
      <c r="E55" s="23" t="s">
        <v>27</v>
      </c>
      <c r="F55" s="24" t="s">
        <v>33</v>
      </c>
      <c r="G55" s="25">
        <v>9.75</v>
      </c>
      <c r="H55" s="59"/>
      <c r="I55" s="27" t="str">
        <f t="shared" si="1"/>
        <v>II JA</v>
      </c>
    </row>
    <row r="56" spans="1:9" ht="17.25" customHeight="1">
      <c r="A56" s="22" t="s">
        <v>58</v>
      </c>
      <c r="B56" s="103" t="s">
        <v>34</v>
      </c>
      <c r="C56" s="104" t="s">
        <v>75</v>
      </c>
      <c r="D56" s="23">
        <v>39196</v>
      </c>
      <c r="E56" s="23" t="s">
        <v>47</v>
      </c>
      <c r="F56" s="24" t="s">
        <v>183</v>
      </c>
      <c r="G56" s="25">
        <v>9.85</v>
      </c>
      <c r="H56" s="59"/>
      <c r="I56" s="27" t="str">
        <f t="shared" si="1"/>
        <v>II JA</v>
      </c>
    </row>
    <row r="57" spans="1:8" s="10" customFormat="1" ht="13.5">
      <c r="A57" s="188"/>
      <c r="B57" s="138"/>
      <c r="D57" s="85"/>
      <c r="E57" s="15" t="s">
        <v>116</v>
      </c>
      <c r="F57" s="16" t="s">
        <v>60</v>
      </c>
      <c r="H57" s="188"/>
    </row>
    <row r="58" spans="1:9" ht="17.25" customHeight="1">
      <c r="A58" s="22" t="s">
        <v>53</v>
      </c>
      <c r="B58" s="103" t="s">
        <v>45</v>
      </c>
      <c r="C58" s="104" t="s">
        <v>344</v>
      </c>
      <c r="D58" s="23">
        <v>39877</v>
      </c>
      <c r="E58" s="23" t="s">
        <v>27</v>
      </c>
      <c r="F58" s="24" t="s">
        <v>92</v>
      </c>
      <c r="G58" s="25">
        <v>10.93</v>
      </c>
      <c r="H58" s="59"/>
      <c r="I58" s="27"/>
    </row>
    <row r="59" spans="1:9" ht="17.25" customHeight="1">
      <c r="A59" s="22" t="s">
        <v>54</v>
      </c>
      <c r="B59" s="103" t="s">
        <v>193</v>
      </c>
      <c r="C59" s="104" t="s">
        <v>255</v>
      </c>
      <c r="D59" s="23">
        <v>39996</v>
      </c>
      <c r="E59" s="23" t="s">
        <v>27</v>
      </c>
      <c r="F59" s="24" t="s">
        <v>35</v>
      </c>
      <c r="G59" s="25">
        <v>9.47</v>
      </c>
      <c r="H59" s="59"/>
      <c r="I59" s="27" t="str">
        <f>IF(ISBLANK(G59),"",IF(G59&lt;=7.7,"KSM",IF(G59&lt;=8,"I A",IF(G59&lt;=8.44,"II A",IF(G59&lt;=9.04,"III A",IF(G59&lt;=9.64,"I JA",IF(G59&lt;=10.04,"II JA",IF(G59&lt;=10.34,"III JA"))))))))</f>
        <v>I JA</v>
      </c>
    </row>
    <row r="60" spans="1:9" ht="17.25" customHeight="1">
      <c r="A60" s="22" t="s">
        <v>55</v>
      </c>
      <c r="B60" s="103" t="s">
        <v>10</v>
      </c>
      <c r="C60" s="104" t="s">
        <v>303</v>
      </c>
      <c r="D60" s="23">
        <v>40319</v>
      </c>
      <c r="E60" s="23" t="s">
        <v>27</v>
      </c>
      <c r="F60" s="24" t="s">
        <v>240</v>
      </c>
      <c r="G60" s="25">
        <v>11.9</v>
      </c>
      <c r="H60" s="59"/>
      <c r="I60" s="27"/>
    </row>
    <row r="61" spans="1:9" ht="17.25" customHeight="1">
      <c r="A61" s="22" t="s">
        <v>56</v>
      </c>
      <c r="B61" s="103" t="s">
        <v>282</v>
      </c>
      <c r="C61" s="104" t="s">
        <v>227</v>
      </c>
      <c r="D61" s="23">
        <v>39844</v>
      </c>
      <c r="E61" s="23" t="s">
        <v>24</v>
      </c>
      <c r="F61" s="24" t="s">
        <v>142</v>
      </c>
      <c r="G61" s="25" t="s">
        <v>377</v>
      </c>
      <c r="H61" s="59"/>
      <c r="I61" s="27"/>
    </row>
    <row r="62" spans="1:9" ht="17.25" customHeight="1">
      <c r="A62" s="22" t="s">
        <v>57</v>
      </c>
      <c r="B62" s="103" t="s">
        <v>342</v>
      </c>
      <c r="C62" s="104" t="s">
        <v>343</v>
      </c>
      <c r="D62" s="23">
        <v>40173</v>
      </c>
      <c r="E62" s="23" t="s">
        <v>27</v>
      </c>
      <c r="F62" s="24" t="s">
        <v>92</v>
      </c>
      <c r="G62" s="25" t="s">
        <v>377</v>
      </c>
      <c r="H62" s="59"/>
      <c r="I62" s="27"/>
    </row>
    <row r="63" spans="1:9" ht="17.25" customHeight="1">
      <c r="A63" s="22" t="s">
        <v>58</v>
      </c>
      <c r="B63" s="103" t="s">
        <v>94</v>
      </c>
      <c r="C63" s="104" t="s">
        <v>326</v>
      </c>
      <c r="D63" s="23">
        <v>39832</v>
      </c>
      <c r="E63" s="40" t="s">
        <v>43</v>
      </c>
      <c r="F63" s="79" t="s">
        <v>46</v>
      </c>
      <c r="G63" s="25">
        <v>11</v>
      </c>
      <c r="H63" s="59"/>
      <c r="I63" s="27"/>
    </row>
    <row r="64" spans="1:8" s="10" customFormat="1" ht="13.5">
      <c r="A64" s="46"/>
      <c r="B64" s="138"/>
      <c r="D64" s="85"/>
      <c r="E64" s="15" t="s">
        <v>168</v>
      </c>
      <c r="F64" s="16" t="s">
        <v>60</v>
      </c>
      <c r="H64" s="46"/>
    </row>
    <row r="65" spans="1:9" ht="17.25" customHeight="1">
      <c r="A65" s="22" t="s">
        <v>53</v>
      </c>
      <c r="B65" s="103" t="s">
        <v>150</v>
      </c>
      <c r="C65" s="104" t="s">
        <v>348</v>
      </c>
      <c r="D65" s="23">
        <v>40007</v>
      </c>
      <c r="E65" s="40" t="s">
        <v>9</v>
      </c>
      <c r="F65" s="79" t="s">
        <v>83</v>
      </c>
      <c r="G65" s="25">
        <v>10.6</v>
      </c>
      <c r="H65" s="28" t="s">
        <v>62</v>
      </c>
      <c r="I65" s="27"/>
    </row>
    <row r="66" spans="1:9" ht="17.25" customHeight="1">
      <c r="A66" s="22" t="s">
        <v>54</v>
      </c>
      <c r="B66" s="146" t="s">
        <v>323</v>
      </c>
      <c r="C66" s="147" t="s">
        <v>324</v>
      </c>
      <c r="D66" s="122">
        <v>38857</v>
      </c>
      <c r="E66" s="98" t="s">
        <v>27</v>
      </c>
      <c r="F66" s="94" t="s">
        <v>37</v>
      </c>
      <c r="G66" s="25">
        <v>9.54</v>
      </c>
      <c r="H66" s="28" t="s">
        <v>62</v>
      </c>
      <c r="I66" s="27" t="str">
        <f>IF(ISBLANK(G66),"",IF(G66&lt;=7.7,"KSM",IF(G66&lt;=8,"I A",IF(G66&lt;=8.44,"II A",IF(G66&lt;=9.04,"III A",IF(G66&lt;=9.64,"I JA",IF(G66&lt;=10.04,"II JA",IF(G66&lt;=10.34,"III JA"))))))))</f>
        <v>I JA</v>
      </c>
    </row>
    <row r="67" spans="1:9" ht="17.25" customHeight="1">
      <c r="A67" s="22" t="s">
        <v>55</v>
      </c>
      <c r="B67" s="103" t="s">
        <v>126</v>
      </c>
      <c r="C67" s="104" t="s">
        <v>256</v>
      </c>
      <c r="D67" s="115">
        <v>39013</v>
      </c>
      <c r="E67" s="23" t="s">
        <v>27</v>
      </c>
      <c r="F67" s="24" t="s">
        <v>35</v>
      </c>
      <c r="G67" s="25">
        <v>9.82</v>
      </c>
      <c r="H67" s="28" t="s">
        <v>62</v>
      </c>
      <c r="I67" s="27" t="str">
        <f>IF(ISBLANK(G67),"",IF(G67&lt;=7.7,"KSM",IF(G67&lt;=8,"I A",IF(G67&lt;=8.44,"II A",IF(G67&lt;=9.04,"III A",IF(G67&lt;=9.64,"I JA",IF(G67&lt;=10.04,"II JA",IF(G67&lt;=10.34,"III JA"))))))))</f>
        <v>II JA</v>
      </c>
    </row>
    <row r="68" spans="1:9" ht="17.25" customHeight="1">
      <c r="A68" s="22" t="s">
        <v>56</v>
      </c>
      <c r="B68" s="112" t="s">
        <v>351</v>
      </c>
      <c r="C68" s="113" t="s">
        <v>352</v>
      </c>
      <c r="D68" s="117">
        <v>40031</v>
      </c>
      <c r="E68" s="44" t="s">
        <v>9</v>
      </c>
      <c r="F68" s="43" t="s">
        <v>83</v>
      </c>
      <c r="G68" s="25">
        <v>10.98</v>
      </c>
      <c r="H68" s="28" t="s">
        <v>62</v>
      </c>
      <c r="I68" s="27"/>
    </row>
    <row r="69" spans="1:9" ht="17.25" customHeight="1">
      <c r="A69" s="22" t="s">
        <v>57</v>
      </c>
      <c r="B69" s="103" t="s">
        <v>42</v>
      </c>
      <c r="C69" s="104" t="s">
        <v>74</v>
      </c>
      <c r="D69" s="115">
        <v>39471</v>
      </c>
      <c r="E69" s="23" t="s">
        <v>24</v>
      </c>
      <c r="F69" s="24" t="s">
        <v>182</v>
      </c>
      <c r="G69" s="25">
        <v>10.31</v>
      </c>
      <c r="H69" s="28" t="s">
        <v>62</v>
      </c>
      <c r="I69" s="27" t="str">
        <f>IF(ISBLANK(G69),"",IF(G69&lt;=7.7,"KSM",IF(G69&lt;=8,"I A",IF(G69&lt;=8.44,"II A",IF(G69&lt;=9.04,"III A",IF(G69&lt;=9.64,"I JA",IF(G69&lt;=10.04,"II JA",IF(G69&lt;=10.34,"III JA"))))))))</f>
        <v>III JA</v>
      </c>
    </row>
    <row r="70" spans="1:9" ht="17.25" customHeight="1">
      <c r="A70" s="22" t="s">
        <v>58</v>
      </c>
      <c r="B70" s="103" t="s">
        <v>143</v>
      </c>
      <c r="C70" s="104" t="s">
        <v>297</v>
      </c>
      <c r="D70" s="23">
        <v>39462</v>
      </c>
      <c r="E70" s="23" t="s">
        <v>27</v>
      </c>
      <c r="F70" s="24" t="s">
        <v>38</v>
      </c>
      <c r="G70" s="25">
        <v>9.72</v>
      </c>
      <c r="H70" s="28" t="s">
        <v>62</v>
      </c>
      <c r="I70" s="27" t="str">
        <f>IF(ISBLANK(G70),"",IF(G70&lt;=7.7,"KSM",IF(G70&lt;=8,"I A",IF(G70&lt;=8.44,"II A",IF(G70&lt;=9.04,"III A",IF(G70&lt;=9.64,"I JA",IF(G70&lt;=10.04,"II JA",IF(G70&lt;=10.34,"III JA"))))))))</f>
        <v>II JA</v>
      </c>
    </row>
    <row r="71" spans="1:8" s="10" customFormat="1" ht="13.5">
      <c r="A71" s="119"/>
      <c r="B71" s="138"/>
      <c r="D71" s="85"/>
      <c r="E71" s="15" t="s">
        <v>318</v>
      </c>
      <c r="F71" s="16" t="s">
        <v>60</v>
      </c>
      <c r="H71" s="119"/>
    </row>
    <row r="72" spans="1:9" ht="17.25" customHeight="1">
      <c r="A72" s="22" t="s">
        <v>53</v>
      </c>
      <c r="B72" s="146" t="s">
        <v>293</v>
      </c>
      <c r="C72" s="147" t="s">
        <v>294</v>
      </c>
      <c r="D72" s="122">
        <v>39123</v>
      </c>
      <c r="E72" s="42" t="s">
        <v>79</v>
      </c>
      <c r="F72" s="43" t="s">
        <v>291</v>
      </c>
      <c r="G72" s="25">
        <v>9.93</v>
      </c>
      <c r="H72" s="28" t="s">
        <v>62</v>
      </c>
      <c r="I72" s="27" t="str">
        <f aca="true" t="shared" si="2" ref="I72:I77">IF(ISBLANK(G72),"",IF(G72&lt;=7.7,"KSM",IF(G72&lt;=8,"I A",IF(G72&lt;=8.44,"II A",IF(G72&lt;=9.04,"III A",IF(G72&lt;=9.64,"I JA",IF(G72&lt;=10.04,"II JA",IF(G72&lt;=10.34,"III JA"))))))))</f>
        <v>II JA</v>
      </c>
    </row>
    <row r="73" spans="1:9" ht="17.25" customHeight="1">
      <c r="A73" s="22" t="s">
        <v>54</v>
      </c>
      <c r="B73" s="101" t="s">
        <v>23</v>
      </c>
      <c r="C73" s="102" t="s">
        <v>314</v>
      </c>
      <c r="D73" s="41">
        <v>39791</v>
      </c>
      <c r="E73" s="44" t="s">
        <v>24</v>
      </c>
      <c r="F73" s="43" t="s">
        <v>182</v>
      </c>
      <c r="G73" s="25">
        <v>11.04</v>
      </c>
      <c r="H73" s="28" t="s">
        <v>62</v>
      </c>
      <c r="I73" s="27"/>
    </row>
    <row r="74" spans="1:9" ht="17.25" customHeight="1">
      <c r="A74" s="22" t="s">
        <v>55</v>
      </c>
      <c r="B74" s="150" t="s">
        <v>21</v>
      </c>
      <c r="C74" s="151" t="s">
        <v>72</v>
      </c>
      <c r="D74" s="23">
        <v>39061</v>
      </c>
      <c r="E74" s="23" t="s">
        <v>24</v>
      </c>
      <c r="F74" s="43" t="s">
        <v>182</v>
      </c>
      <c r="G74" s="25">
        <v>10.23</v>
      </c>
      <c r="H74" s="28" t="s">
        <v>62</v>
      </c>
      <c r="I74" s="27" t="str">
        <f t="shared" si="2"/>
        <v>III JA</v>
      </c>
    </row>
    <row r="75" spans="1:9" ht="17.25" customHeight="1">
      <c r="A75" s="22" t="s">
        <v>56</v>
      </c>
      <c r="B75" s="103" t="s">
        <v>76</v>
      </c>
      <c r="C75" s="104" t="s">
        <v>273</v>
      </c>
      <c r="D75" s="115">
        <v>39330</v>
      </c>
      <c r="E75" s="23" t="s">
        <v>24</v>
      </c>
      <c r="F75" s="24" t="s">
        <v>182</v>
      </c>
      <c r="G75" s="25">
        <v>9.83</v>
      </c>
      <c r="H75" s="28" t="s">
        <v>62</v>
      </c>
      <c r="I75" s="27" t="str">
        <f t="shared" si="2"/>
        <v>II JA</v>
      </c>
    </row>
    <row r="76" spans="1:9" ht="17.25" customHeight="1">
      <c r="A76" s="22" t="s">
        <v>57</v>
      </c>
      <c r="B76" s="103" t="s">
        <v>10</v>
      </c>
      <c r="C76" s="104" t="s">
        <v>81</v>
      </c>
      <c r="D76" s="115" t="s">
        <v>82</v>
      </c>
      <c r="E76" s="49" t="s">
        <v>9</v>
      </c>
      <c r="F76" s="81" t="s">
        <v>83</v>
      </c>
      <c r="G76" s="25" t="s">
        <v>377</v>
      </c>
      <c r="H76" s="28" t="s">
        <v>62</v>
      </c>
      <c r="I76" s="27"/>
    </row>
    <row r="77" spans="1:9" ht="17.25" customHeight="1">
      <c r="A77" s="22" t="s">
        <v>58</v>
      </c>
      <c r="B77" s="112" t="s">
        <v>210</v>
      </c>
      <c r="C77" s="113" t="s">
        <v>271</v>
      </c>
      <c r="D77" s="117">
        <v>38833</v>
      </c>
      <c r="E77" s="44" t="s">
        <v>24</v>
      </c>
      <c r="F77" s="43" t="s">
        <v>264</v>
      </c>
      <c r="G77" s="25">
        <v>9.55</v>
      </c>
      <c r="H77" s="28" t="s">
        <v>62</v>
      </c>
      <c r="I77" s="27" t="str">
        <f t="shared" si="2"/>
        <v>I JA</v>
      </c>
    </row>
  </sheetData>
  <sheetProtection/>
  <mergeCells count="1">
    <mergeCell ref="A4:B4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35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5.8515625" style="21" customWidth="1"/>
    <col min="2" max="2" width="13.00390625" style="54" customWidth="1"/>
    <col min="3" max="3" width="14.57421875" style="58" customWidth="1"/>
    <col min="4" max="4" width="12.140625" style="21" customWidth="1"/>
    <col min="5" max="5" width="11.140625" style="93" bestFit="1" customWidth="1"/>
    <col min="6" max="6" width="20.421875" style="21" customWidth="1"/>
    <col min="7" max="7" width="7.421875" style="21" customWidth="1"/>
    <col min="8" max="8" width="7.140625" style="21" customWidth="1"/>
    <col min="9" max="9" width="3.8515625" style="21" customWidth="1"/>
    <col min="10" max="16384" width="9.140625" style="21" customWidth="1"/>
  </cols>
  <sheetData>
    <row r="1" spans="1:5" s="10" customFormat="1" ht="18">
      <c r="A1" s="8" t="s">
        <v>368</v>
      </c>
      <c r="B1" s="199"/>
      <c r="C1" s="55"/>
      <c r="D1" s="85"/>
      <c r="E1" s="86"/>
    </row>
    <row r="2" spans="1:5" s="10" customFormat="1" ht="13.5">
      <c r="A2" s="376">
        <v>43547</v>
      </c>
      <c r="B2" s="376"/>
      <c r="C2" s="55"/>
      <c r="D2" s="85"/>
      <c r="E2" s="91" t="s">
        <v>49</v>
      </c>
    </row>
    <row r="3" spans="2:5" s="13" customFormat="1" ht="12.75">
      <c r="B3" s="51"/>
      <c r="C3" s="56"/>
      <c r="D3" s="87"/>
      <c r="E3" s="92"/>
    </row>
    <row r="4" spans="1:6" s="10" customFormat="1" ht="18">
      <c r="A4" s="9"/>
      <c r="B4" s="14" t="s">
        <v>68</v>
      </c>
      <c r="C4" s="16"/>
      <c r="D4" s="85"/>
      <c r="E4" s="99">
        <v>1</v>
      </c>
      <c r="F4" s="16" t="s">
        <v>60</v>
      </c>
    </row>
    <row r="5" spans="2:6" s="17" customFormat="1" ht="13.5" thickBot="1">
      <c r="B5" s="52"/>
      <c r="C5" s="57"/>
      <c r="D5" s="21"/>
      <c r="E5" s="93"/>
      <c r="F5" s="19"/>
    </row>
    <row r="6" spans="1:8" ht="13.5" thickBot="1">
      <c r="A6" s="76" t="s">
        <v>61</v>
      </c>
      <c r="B6" s="66" t="s">
        <v>0</v>
      </c>
      <c r="C6" s="67" t="s">
        <v>1</v>
      </c>
      <c r="D6" s="68" t="s">
        <v>2</v>
      </c>
      <c r="E6" s="68" t="s">
        <v>3</v>
      </c>
      <c r="F6" s="68" t="s">
        <v>4</v>
      </c>
      <c r="G6" s="69" t="s">
        <v>50</v>
      </c>
      <c r="H6" s="70" t="s">
        <v>52</v>
      </c>
    </row>
    <row r="7" spans="1:9" ht="17.25" customHeight="1">
      <c r="A7" s="71" t="s">
        <v>53</v>
      </c>
      <c r="B7" s="53" t="s">
        <v>392</v>
      </c>
      <c r="C7" s="168" t="s">
        <v>302</v>
      </c>
      <c r="D7" s="90">
        <v>39637</v>
      </c>
      <c r="E7" s="83" t="s">
        <v>13</v>
      </c>
      <c r="F7" s="143" t="s">
        <v>195</v>
      </c>
      <c r="G7" s="74">
        <v>32.16</v>
      </c>
      <c r="H7" s="65"/>
      <c r="I7" s="31"/>
    </row>
    <row r="8" spans="1:9" ht="17.25" customHeight="1">
      <c r="A8" s="22" t="s">
        <v>54</v>
      </c>
      <c r="B8" s="103" t="s">
        <v>137</v>
      </c>
      <c r="C8" s="104" t="s">
        <v>237</v>
      </c>
      <c r="D8" s="23">
        <v>38953</v>
      </c>
      <c r="E8" s="23" t="s">
        <v>27</v>
      </c>
      <c r="F8" s="24" t="s">
        <v>41</v>
      </c>
      <c r="G8" s="25">
        <v>29.67</v>
      </c>
      <c r="H8" s="27"/>
      <c r="I8" s="60"/>
    </row>
    <row r="9" spans="1:8" ht="17.25" customHeight="1">
      <c r="A9" s="22" t="s">
        <v>55</v>
      </c>
      <c r="B9" s="53" t="s">
        <v>109</v>
      </c>
      <c r="C9" s="183" t="s">
        <v>110</v>
      </c>
      <c r="D9" s="89">
        <v>39632</v>
      </c>
      <c r="E9" s="83" t="s">
        <v>27</v>
      </c>
      <c r="F9" s="47" t="s">
        <v>35</v>
      </c>
      <c r="G9" s="25">
        <v>29.76</v>
      </c>
      <c r="H9" s="27"/>
    </row>
    <row r="10" spans="1:8" ht="17.25" customHeight="1">
      <c r="A10" s="22" t="s">
        <v>56</v>
      </c>
      <c r="B10" s="53" t="s">
        <v>166</v>
      </c>
      <c r="C10" s="183" t="s">
        <v>281</v>
      </c>
      <c r="D10" s="89">
        <v>38867</v>
      </c>
      <c r="E10" s="83" t="s">
        <v>27</v>
      </c>
      <c r="F10" s="47" t="s">
        <v>33</v>
      </c>
      <c r="G10" s="25">
        <v>30.62</v>
      </c>
      <c r="H10" s="27"/>
    </row>
    <row r="11" spans="1:6" s="10" customFormat="1" ht="13.5">
      <c r="A11" s="9"/>
      <c r="B11" s="186"/>
      <c r="C11" s="187"/>
      <c r="D11" s="85"/>
      <c r="E11" s="99" t="s">
        <v>54</v>
      </c>
      <c r="F11" s="125" t="s">
        <v>60</v>
      </c>
    </row>
    <row r="12" spans="1:8" ht="17.25" customHeight="1">
      <c r="A12" s="22" t="s">
        <v>53</v>
      </c>
      <c r="B12" s="53"/>
      <c r="C12" s="184"/>
      <c r="D12" s="89"/>
      <c r="E12" s="23"/>
      <c r="F12" s="24"/>
      <c r="G12" s="25"/>
      <c r="H12" s="27">
        <f>IF(ISBLANK(G12),"",IF(G12&lt;=25.95,"KSM",IF(G12&lt;=27.35,"I A",IF(G12&lt;=29.24,"II A",IF(G12&lt;=31.74,"III A",IF(G12&lt;=33.74,"I JA",IF(G12&lt;=35.44,"II JA",IF(G12&lt;=36.74,"III JA"))))))))</f>
      </c>
    </row>
    <row r="13" spans="1:8" ht="17.25" customHeight="1">
      <c r="A13" s="22" t="s">
        <v>54</v>
      </c>
      <c r="B13" s="53" t="s">
        <v>104</v>
      </c>
      <c r="C13" s="184" t="s">
        <v>225</v>
      </c>
      <c r="D13" s="89">
        <v>39891</v>
      </c>
      <c r="E13" s="83" t="s">
        <v>27</v>
      </c>
      <c r="F13" s="47" t="s">
        <v>92</v>
      </c>
      <c r="G13" s="25">
        <v>32.42</v>
      </c>
      <c r="H13" s="27"/>
    </row>
    <row r="14" spans="1:8" ht="17.25" customHeight="1">
      <c r="A14" s="22" t="s">
        <v>55</v>
      </c>
      <c r="B14" s="53" t="s">
        <v>39</v>
      </c>
      <c r="C14" s="168" t="s">
        <v>298</v>
      </c>
      <c r="D14" s="90">
        <v>39835</v>
      </c>
      <c r="E14" s="83" t="s">
        <v>27</v>
      </c>
      <c r="F14" s="143" t="s">
        <v>38</v>
      </c>
      <c r="G14" s="25">
        <v>37.26</v>
      </c>
      <c r="H14" s="27"/>
    </row>
    <row r="15" spans="1:8" ht="17.25" customHeight="1">
      <c r="A15" s="22" t="s">
        <v>56</v>
      </c>
      <c r="B15" s="189" t="s">
        <v>169</v>
      </c>
      <c r="C15" s="190" t="s">
        <v>270</v>
      </c>
      <c r="D15" s="88">
        <v>40193</v>
      </c>
      <c r="E15" s="83" t="s">
        <v>24</v>
      </c>
      <c r="F15" s="127" t="s">
        <v>26</v>
      </c>
      <c r="G15" s="25">
        <v>32.94</v>
      </c>
      <c r="H15" s="27"/>
    </row>
    <row r="16" spans="1:6" s="10" customFormat="1" ht="13.5">
      <c r="A16" s="175"/>
      <c r="B16" s="186"/>
      <c r="C16" s="187"/>
      <c r="D16" s="85"/>
      <c r="E16" s="99" t="s">
        <v>55</v>
      </c>
      <c r="F16" s="125" t="s">
        <v>60</v>
      </c>
    </row>
    <row r="17" spans="1:8" ht="17.25" customHeight="1">
      <c r="A17" s="22" t="s">
        <v>53</v>
      </c>
      <c r="B17" s="53"/>
      <c r="C17" s="168"/>
      <c r="D17" s="90"/>
      <c r="E17" s="83"/>
      <c r="F17" s="143"/>
      <c r="G17" s="25"/>
      <c r="H17" s="27">
        <f>IF(ISBLANK(G17),"",IF(G17&lt;=25.95,"KSM",IF(G17&lt;=27.35,"I A",IF(G17&lt;=29.24,"II A",IF(G17&lt;=31.74,"III A",IF(G17&lt;=33.74,"I JA",IF(G17&lt;=35.44,"II JA",IF(G17&lt;=36.74,"III JA"))))))))</f>
      </c>
    </row>
    <row r="18" spans="1:8" ht="17.25" customHeight="1">
      <c r="A18" s="22" t="s">
        <v>54</v>
      </c>
      <c r="B18" s="53" t="s">
        <v>138</v>
      </c>
      <c r="C18" s="168" t="s">
        <v>139</v>
      </c>
      <c r="D18" s="90">
        <v>39834</v>
      </c>
      <c r="E18" s="83" t="s">
        <v>18</v>
      </c>
      <c r="F18" s="143" t="s">
        <v>19</v>
      </c>
      <c r="G18" s="25">
        <v>34.4</v>
      </c>
      <c r="H18" s="27"/>
    </row>
    <row r="19" spans="1:8" ht="17.25" customHeight="1">
      <c r="A19" s="22" t="s">
        <v>55</v>
      </c>
      <c r="B19" s="101" t="s">
        <v>159</v>
      </c>
      <c r="C19" s="185" t="s">
        <v>306</v>
      </c>
      <c r="D19" s="41">
        <v>40092</v>
      </c>
      <c r="E19" s="83" t="s">
        <v>27</v>
      </c>
      <c r="F19" s="47" t="s">
        <v>35</v>
      </c>
      <c r="G19" s="25" t="s">
        <v>377</v>
      </c>
      <c r="H19" s="27"/>
    </row>
    <row r="20" spans="1:9" ht="17.25" customHeight="1">
      <c r="A20" s="22" t="s">
        <v>56</v>
      </c>
      <c r="B20" s="53" t="s">
        <v>113</v>
      </c>
      <c r="C20" s="184" t="s">
        <v>194</v>
      </c>
      <c r="D20" s="89">
        <v>39651</v>
      </c>
      <c r="E20" s="23" t="s">
        <v>13</v>
      </c>
      <c r="F20" s="24" t="s">
        <v>171</v>
      </c>
      <c r="G20" s="25">
        <v>33.25</v>
      </c>
      <c r="H20" s="27"/>
      <c r="I20" s="60"/>
    </row>
    <row r="21" spans="1:6" s="10" customFormat="1" ht="13.5">
      <c r="A21" s="188"/>
      <c r="B21" s="186"/>
      <c r="C21" s="187"/>
      <c r="D21" s="85"/>
      <c r="E21" s="99" t="s">
        <v>56</v>
      </c>
      <c r="F21" s="125" t="s">
        <v>60</v>
      </c>
    </row>
    <row r="22" spans="1:8" ht="17.25" customHeight="1">
      <c r="A22" s="22" t="s">
        <v>53</v>
      </c>
      <c r="B22" s="53" t="s">
        <v>137</v>
      </c>
      <c r="C22" s="168" t="s">
        <v>362</v>
      </c>
      <c r="D22" s="90">
        <v>39406</v>
      </c>
      <c r="E22" s="83" t="s">
        <v>18</v>
      </c>
      <c r="F22" s="143" t="s">
        <v>212</v>
      </c>
      <c r="G22" s="25">
        <v>34.68</v>
      </c>
      <c r="H22" s="27"/>
    </row>
    <row r="23" spans="1:8" ht="17.25" customHeight="1">
      <c r="A23" s="22" t="s">
        <v>54</v>
      </c>
      <c r="B23" s="53" t="s">
        <v>360</v>
      </c>
      <c r="C23" s="184" t="s">
        <v>361</v>
      </c>
      <c r="D23" s="89">
        <v>39150</v>
      </c>
      <c r="E23" s="72" t="s">
        <v>18</v>
      </c>
      <c r="F23" s="73" t="s">
        <v>212</v>
      </c>
      <c r="G23" s="25">
        <v>36.11</v>
      </c>
      <c r="H23" s="27"/>
    </row>
    <row r="24" spans="1:8" ht="17.25" customHeight="1">
      <c r="A24" s="22" t="s">
        <v>55</v>
      </c>
      <c r="B24" s="53" t="s">
        <v>220</v>
      </c>
      <c r="C24" s="168" t="s">
        <v>135</v>
      </c>
      <c r="D24" s="90">
        <v>38842</v>
      </c>
      <c r="E24" s="83" t="s">
        <v>18</v>
      </c>
      <c r="F24" s="143" t="s">
        <v>19</v>
      </c>
      <c r="G24" s="25">
        <v>30.52</v>
      </c>
      <c r="H24" s="27"/>
    </row>
    <row r="25" spans="1:9" ht="17.25" customHeight="1">
      <c r="A25" s="22" t="s">
        <v>56</v>
      </c>
      <c r="B25" s="101" t="s">
        <v>196</v>
      </c>
      <c r="C25" s="102" t="s">
        <v>176</v>
      </c>
      <c r="D25" s="41">
        <v>39457</v>
      </c>
      <c r="E25" s="44" t="s">
        <v>24</v>
      </c>
      <c r="F25" s="43" t="s">
        <v>26</v>
      </c>
      <c r="G25" s="25">
        <v>33.56</v>
      </c>
      <c r="H25" s="27"/>
      <c r="I25" s="60"/>
    </row>
    <row r="26" spans="1:6" s="10" customFormat="1" ht="13.5">
      <c r="A26" s="188"/>
      <c r="B26" s="186"/>
      <c r="C26" s="187"/>
      <c r="D26" s="85"/>
      <c r="E26" s="99" t="s">
        <v>57</v>
      </c>
      <c r="F26" s="125" t="s">
        <v>60</v>
      </c>
    </row>
    <row r="27" spans="1:8" ht="17.25" customHeight="1">
      <c r="A27" s="22" t="s">
        <v>53</v>
      </c>
      <c r="B27" s="176"/>
      <c r="C27" s="179"/>
      <c r="D27" s="90"/>
      <c r="E27" s="83"/>
      <c r="F27" s="143"/>
      <c r="G27" s="25"/>
      <c r="H27" s="27">
        <f>IF(ISBLANK(G27),"",IF(G27&lt;=25.95,"KSM",IF(G27&lt;=27.35,"I A",IF(G27&lt;=29.24,"II A",IF(G27&lt;=31.74,"III A",IF(G27&lt;=33.74,"I JA",IF(G27&lt;=35.44,"II JA",IF(G27&lt;=36.74,"III JA"))))))))</f>
      </c>
    </row>
    <row r="28" spans="1:9" ht="17.25" customHeight="1">
      <c r="A28" s="22" t="s">
        <v>54</v>
      </c>
      <c r="B28" s="145" t="s">
        <v>289</v>
      </c>
      <c r="C28" s="102" t="s">
        <v>290</v>
      </c>
      <c r="D28" s="41">
        <v>39610</v>
      </c>
      <c r="E28" s="42" t="s">
        <v>79</v>
      </c>
      <c r="F28" s="43" t="s">
        <v>291</v>
      </c>
      <c r="G28" s="25">
        <v>34.14</v>
      </c>
      <c r="H28" s="27"/>
      <c r="I28" s="32" t="s">
        <v>62</v>
      </c>
    </row>
    <row r="29" spans="1:9" ht="17.25" customHeight="1">
      <c r="A29" s="22" t="s">
        <v>55</v>
      </c>
      <c r="B29" s="103" t="s">
        <v>369</v>
      </c>
      <c r="C29" s="104" t="s">
        <v>370</v>
      </c>
      <c r="D29" s="23">
        <v>40111</v>
      </c>
      <c r="E29" s="23" t="s">
        <v>79</v>
      </c>
      <c r="F29" s="24" t="s">
        <v>371</v>
      </c>
      <c r="G29" s="25">
        <v>32.97</v>
      </c>
      <c r="H29" s="27"/>
      <c r="I29" s="32" t="s">
        <v>62</v>
      </c>
    </row>
    <row r="30" spans="1:9" ht="17.25" customHeight="1">
      <c r="A30" s="22" t="s">
        <v>56</v>
      </c>
      <c r="B30" s="103" t="s">
        <v>151</v>
      </c>
      <c r="C30" s="104" t="s">
        <v>307</v>
      </c>
      <c r="D30" s="23">
        <v>39487</v>
      </c>
      <c r="E30" s="23" t="s">
        <v>27</v>
      </c>
      <c r="F30" s="24" t="s">
        <v>35</v>
      </c>
      <c r="G30" s="25" t="s">
        <v>377</v>
      </c>
      <c r="H30" s="27"/>
      <c r="I30" s="32" t="s">
        <v>62</v>
      </c>
    </row>
    <row r="31" spans="1:6" s="10" customFormat="1" ht="13.5">
      <c r="A31" s="182"/>
      <c r="B31" s="186"/>
      <c r="C31" s="187"/>
      <c r="D31" s="85"/>
      <c r="E31" s="99" t="s">
        <v>58</v>
      </c>
      <c r="F31" s="125" t="s">
        <v>60</v>
      </c>
    </row>
    <row r="32" spans="1:8" ht="17.25" customHeight="1">
      <c r="A32" s="22" t="s">
        <v>53</v>
      </c>
      <c r="B32" s="176"/>
      <c r="C32" s="179"/>
      <c r="D32" s="90"/>
      <c r="E32" s="83"/>
      <c r="F32" s="143"/>
      <c r="G32" s="25"/>
      <c r="H32" s="27">
        <f>IF(ISBLANK(G32),"",IF(G32&lt;=25.95,"KSM",IF(G32&lt;=27.35,"I A",IF(G32&lt;=29.24,"II A",IF(G32&lt;=31.74,"III A",IF(G32&lt;=33.74,"I JA",IF(G32&lt;=35.44,"II JA",IF(G32&lt;=36.74,"III JA"))))))))</f>
      </c>
    </row>
    <row r="33" spans="1:9" ht="17.25" customHeight="1">
      <c r="A33" s="22" t="s">
        <v>54</v>
      </c>
      <c r="B33" s="103"/>
      <c r="C33" s="104"/>
      <c r="D33" s="23"/>
      <c r="E33" s="23"/>
      <c r="F33" s="24"/>
      <c r="G33" s="25"/>
      <c r="H33" s="27">
        <f>IF(ISBLANK(G33),"",IF(G33&lt;=25.95,"KSM",IF(G33&lt;=27.35,"I A",IF(G33&lt;=29.24,"II A",IF(G33&lt;=31.74,"III A",IF(G33&lt;=33.74,"I JA",IF(G33&lt;=35.44,"II JA",IF(G33&lt;=36.74,"III JA"))))))))</f>
      </c>
      <c r="I33" s="32" t="s">
        <v>62</v>
      </c>
    </row>
    <row r="34" spans="1:9" ht="17.25" customHeight="1">
      <c r="A34" s="22" t="s">
        <v>55</v>
      </c>
      <c r="B34" s="103" t="s">
        <v>138</v>
      </c>
      <c r="C34" s="104" t="s">
        <v>280</v>
      </c>
      <c r="D34" s="144" t="s">
        <v>347</v>
      </c>
      <c r="E34" s="23" t="s">
        <v>77</v>
      </c>
      <c r="F34" s="24" t="s">
        <v>78</v>
      </c>
      <c r="G34" s="25" t="s">
        <v>377</v>
      </c>
      <c r="H34" s="27"/>
      <c r="I34" s="32" t="s">
        <v>62</v>
      </c>
    </row>
    <row r="35" spans="1:9" ht="17.25" customHeight="1">
      <c r="A35" s="22" t="s">
        <v>56</v>
      </c>
      <c r="B35" s="189" t="s">
        <v>7</v>
      </c>
      <c r="C35" s="190" t="s">
        <v>315</v>
      </c>
      <c r="D35" s="88">
        <v>39278</v>
      </c>
      <c r="E35" s="83" t="s">
        <v>24</v>
      </c>
      <c r="F35" s="127" t="s">
        <v>182</v>
      </c>
      <c r="G35" s="25" t="s">
        <v>377</v>
      </c>
      <c r="H35" s="27"/>
      <c r="I35" s="32" t="s">
        <v>62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25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5.8515625" style="21" customWidth="1"/>
    <col min="2" max="2" width="13.00390625" style="54" customWidth="1"/>
    <col min="3" max="3" width="14.57421875" style="58" customWidth="1"/>
    <col min="4" max="4" width="12.140625" style="21" customWidth="1"/>
    <col min="5" max="5" width="11.140625" style="93" bestFit="1" customWidth="1"/>
    <col min="6" max="6" width="20.421875" style="21" customWidth="1"/>
    <col min="7" max="7" width="7.421875" style="21" customWidth="1"/>
    <col min="8" max="8" width="7.140625" style="21" customWidth="1"/>
    <col min="9" max="16384" width="9.140625" style="21" customWidth="1"/>
  </cols>
  <sheetData>
    <row r="1" spans="1:5" s="10" customFormat="1" ht="18">
      <c r="A1" s="8" t="s">
        <v>368</v>
      </c>
      <c r="B1" s="199"/>
      <c r="C1" s="55"/>
      <c r="D1" s="85"/>
      <c r="E1" s="86"/>
    </row>
    <row r="2" spans="1:5" s="10" customFormat="1" ht="13.5">
      <c r="A2" s="376">
        <v>43547</v>
      </c>
      <c r="B2" s="376"/>
      <c r="C2" s="55"/>
      <c r="D2" s="85"/>
      <c r="E2" s="91" t="s">
        <v>49</v>
      </c>
    </row>
    <row r="3" spans="2:5" s="13" customFormat="1" ht="12.75">
      <c r="B3" s="51"/>
      <c r="C3" s="56"/>
      <c r="D3" s="87"/>
      <c r="E3" s="92"/>
    </row>
    <row r="4" spans="1:6" s="10" customFormat="1" ht="18">
      <c r="A4" s="199"/>
      <c r="B4" s="14" t="s">
        <v>68</v>
      </c>
      <c r="C4" s="16"/>
      <c r="D4" s="85"/>
      <c r="E4" s="99"/>
      <c r="F4" s="16"/>
    </row>
    <row r="5" spans="2:6" s="17" customFormat="1" ht="13.5" thickBot="1">
      <c r="B5" s="52"/>
      <c r="C5" s="57"/>
      <c r="D5" s="21"/>
      <c r="E5" s="93"/>
      <c r="F5" s="19"/>
    </row>
    <row r="6" spans="1:8" ht="13.5" thickBot="1">
      <c r="A6" s="76" t="s">
        <v>378</v>
      </c>
      <c r="B6" s="66" t="s">
        <v>0</v>
      </c>
      <c r="C6" s="67" t="s">
        <v>1</v>
      </c>
      <c r="D6" s="68" t="s">
        <v>2</v>
      </c>
      <c r="E6" s="68" t="s">
        <v>3</v>
      </c>
      <c r="F6" s="68" t="s">
        <v>4</v>
      </c>
      <c r="G6" s="69" t="s">
        <v>50</v>
      </c>
      <c r="H6" s="70" t="s">
        <v>52</v>
      </c>
    </row>
    <row r="7" spans="1:8" ht="17.25" customHeight="1">
      <c r="A7" s="200">
        <v>1</v>
      </c>
      <c r="B7" s="103" t="s">
        <v>137</v>
      </c>
      <c r="C7" s="104" t="s">
        <v>237</v>
      </c>
      <c r="D7" s="23">
        <v>38953</v>
      </c>
      <c r="E7" s="23" t="s">
        <v>27</v>
      </c>
      <c r="F7" s="24" t="s">
        <v>41</v>
      </c>
      <c r="G7" s="374">
        <v>29.67</v>
      </c>
      <c r="H7" s="65" t="s">
        <v>438</v>
      </c>
    </row>
    <row r="8" spans="1:8" ht="17.25" customHeight="1">
      <c r="A8" s="201">
        <v>2</v>
      </c>
      <c r="B8" s="53" t="s">
        <v>109</v>
      </c>
      <c r="C8" s="183" t="s">
        <v>110</v>
      </c>
      <c r="D8" s="89">
        <v>39632</v>
      </c>
      <c r="E8" s="83" t="s">
        <v>27</v>
      </c>
      <c r="F8" s="47" t="s">
        <v>35</v>
      </c>
      <c r="G8" s="373">
        <v>29.76</v>
      </c>
      <c r="H8" s="65" t="s">
        <v>438</v>
      </c>
    </row>
    <row r="9" spans="1:8" ht="17.25" customHeight="1">
      <c r="A9" s="200">
        <v>3</v>
      </c>
      <c r="B9" s="53" t="s">
        <v>220</v>
      </c>
      <c r="C9" s="168" t="s">
        <v>135</v>
      </c>
      <c r="D9" s="90">
        <v>38842</v>
      </c>
      <c r="E9" s="83" t="s">
        <v>18</v>
      </c>
      <c r="F9" s="143" t="s">
        <v>19</v>
      </c>
      <c r="G9" s="373">
        <v>30.52</v>
      </c>
      <c r="H9" s="65" t="s">
        <v>438</v>
      </c>
    </row>
    <row r="10" spans="1:8" ht="17.25" customHeight="1">
      <c r="A10" s="201">
        <v>4</v>
      </c>
      <c r="B10" s="53" t="s">
        <v>166</v>
      </c>
      <c r="C10" s="183" t="s">
        <v>281</v>
      </c>
      <c r="D10" s="89">
        <v>38867</v>
      </c>
      <c r="E10" s="83" t="s">
        <v>27</v>
      </c>
      <c r="F10" s="47" t="s">
        <v>33</v>
      </c>
      <c r="G10" s="373">
        <v>30.62</v>
      </c>
      <c r="H10" s="65" t="s">
        <v>438</v>
      </c>
    </row>
    <row r="11" spans="1:8" ht="17.25" customHeight="1">
      <c r="A11" s="200">
        <v>5</v>
      </c>
      <c r="B11" s="53" t="s">
        <v>392</v>
      </c>
      <c r="C11" s="168" t="s">
        <v>302</v>
      </c>
      <c r="D11" s="90">
        <v>39637</v>
      </c>
      <c r="E11" s="83" t="s">
        <v>13</v>
      </c>
      <c r="F11" s="143" t="s">
        <v>195</v>
      </c>
      <c r="G11" s="373">
        <v>32.16</v>
      </c>
      <c r="H11" s="27" t="s">
        <v>393</v>
      </c>
    </row>
    <row r="12" spans="1:8" ht="17.25" customHeight="1">
      <c r="A12" s="201">
        <v>6</v>
      </c>
      <c r="B12" s="53" t="s">
        <v>104</v>
      </c>
      <c r="C12" s="184" t="s">
        <v>225</v>
      </c>
      <c r="D12" s="89">
        <v>39891</v>
      </c>
      <c r="E12" s="83" t="s">
        <v>27</v>
      </c>
      <c r="F12" s="47" t="s">
        <v>92</v>
      </c>
      <c r="G12" s="373">
        <v>32.42</v>
      </c>
      <c r="H12" s="27" t="s">
        <v>393</v>
      </c>
    </row>
    <row r="13" spans="1:8" ht="17.25" customHeight="1">
      <c r="A13" s="200">
        <v>7</v>
      </c>
      <c r="B13" s="189" t="s">
        <v>169</v>
      </c>
      <c r="C13" s="190" t="s">
        <v>270</v>
      </c>
      <c r="D13" s="88">
        <v>40193</v>
      </c>
      <c r="E13" s="83" t="s">
        <v>24</v>
      </c>
      <c r="F13" s="127" t="s">
        <v>26</v>
      </c>
      <c r="G13" s="373">
        <v>32.94</v>
      </c>
      <c r="H13" s="27" t="s">
        <v>393</v>
      </c>
    </row>
    <row r="14" spans="1:8" ht="17.25" customHeight="1">
      <c r="A14" s="201">
        <v>8</v>
      </c>
      <c r="B14" s="53" t="s">
        <v>113</v>
      </c>
      <c r="C14" s="184" t="s">
        <v>194</v>
      </c>
      <c r="D14" s="89">
        <v>39651</v>
      </c>
      <c r="E14" s="23" t="s">
        <v>13</v>
      </c>
      <c r="F14" s="24" t="s">
        <v>171</v>
      </c>
      <c r="G14" s="373">
        <v>33.25</v>
      </c>
      <c r="H14" s="27"/>
    </row>
    <row r="15" spans="1:8" ht="17.25" customHeight="1">
      <c r="A15" s="201">
        <v>9</v>
      </c>
      <c r="B15" s="101" t="s">
        <v>196</v>
      </c>
      <c r="C15" s="185" t="s">
        <v>176</v>
      </c>
      <c r="D15" s="41">
        <v>39457</v>
      </c>
      <c r="E15" s="44" t="s">
        <v>24</v>
      </c>
      <c r="F15" s="43" t="s">
        <v>26</v>
      </c>
      <c r="G15" s="373">
        <v>33.56</v>
      </c>
      <c r="H15" s="27"/>
    </row>
    <row r="16" spans="1:8" ht="17.25" customHeight="1">
      <c r="A16" s="201">
        <v>10</v>
      </c>
      <c r="B16" s="53" t="s">
        <v>138</v>
      </c>
      <c r="C16" s="168" t="s">
        <v>139</v>
      </c>
      <c r="D16" s="90">
        <v>39834</v>
      </c>
      <c r="E16" s="83" t="s">
        <v>18</v>
      </c>
      <c r="F16" s="143" t="s">
        <v>19</v>
      </c>
      <c r="G16" s="373">
        <v>34.4</v>
      </c>
      <c r="H16" s="27"/>
    </row>
    <row r="17" spans="1:8" ht="17.25" customHeight="1">
      <c r="A17" s="201">
        <v>11</v>
      </c>
      <c r="B17" s="53" t="s">
        <v>137</v>
      </c>
      <c r="C17" s="168" t="s">
        <v>362</v>
      </c>
      <c r="D17" s="90">
        <v>39406</v>
      </c>
      <c r="E17" s="83" t="s">
        <v>18</v>
      </c>
      <c r="F17" s="143" t="s">
        <v>212</v>
      </c>
      <c r="G17" s="373">
        <v>34.68</v>
      </c>
      <c r="H17" s="27"/>
    </row>
    <row r="18" spans="1:8" ht="17.25" customHeight="1">
      <c r="A18" s="201">
        <v>12</v>
      </c>
      <c r="B18" s="53" t="s">
        <v>360</v>
      </c>
      <c r="C18" s="184" t="s">
        <v>361</v>
      </c>
      <c r="D18" s="89">
        <v>39150</v>
      </c>
      <c r="E18" s="72" t="s">
        <v>18</v>
      </c>
      <c r="F18" s="73" t="s">
        <v>212</v>
      </c>
      <c r="G18" s="373">
        <v>36.11</v>
      </c>
      <c r="H18" s="27"/>
    </row>
    <row r="19" spans="1:8" ht="17.25" customHeight="1">
      <c r="A19" s="201">
        <v>13</v>
      </c>
      <c r="B19" s="53" t="s">
        <v>39</v>
      </c>
      <c r="C19" s="168" t="s">
        <v>298</v>
      </c>
      <c r="D19" s="90">
        <v>39835</v>
      </c>
      <c r="E19" s="83" t="s">
        <v>27</v>
      </c>
      <c r="F19" s="143" t="s">
        <v>38</v>
      </c>
      <c r="G19" s="373">
        <v>37.26</v>
      </c>
      <c r="H19" s="27"/>
    </row>
    <row r="20" spans="1:8" ht="17.25" customHeight="1">
      <c r="A20" s="22" t="s">
        <v>379</v>
      </c>
      <c r="B20" s="103" t="s">
        <v>369</v>
      </c>
      <c r="C20" s="205" t="s">
        <v>370</v>
      </c>
      <c r="D20" s="23">
        <v>40111</v>
      </c>
      <c r="E20" s="23" t="s">
        <v>79</v>
      </c>
      <c r="F20" s="24" t="s">
        <v>371</v>
      </c>
      <c r="G20" s="373">
        <v>32.97</v>
      </c>
      <c r="H20" s="27" t="s">
        <v>393</v>
      </c>
    </row>
    <row r="21" spans="1:8" ht="17.25" customHeight="1">
      <c r="A21" s="22" t="s">
        <v>379</v>
      </c>
      <c r="B21" s="145" t="s">
        <v>289</v>
      </c>
      <c r="C21" s="102" t="s">
        <v>290</v>
      </c>
      <c r="D21" s="41">
        <v>39610</v>
      </c>
      <c r="E21" s="42" t="s">
        <v>79</v>
      </c>
      <c r="F21" s="43" t="s">
        <v>291</v>
      </c>
      <c r="G21" s="373">
        <v>34.14</v>
      </c>
      <c r="H21" s="27"/>
    </row>
    <row r="22" spans="1:8" ht="17.25" customHeight="1">
      <c r="A22" s="22" t="s">
        <v>377</v>
      </c>
      <c r="B22" s="101" t="s">
        <v>159</v>
      </c>
      <c r="C22" s="185" t="s">
        <v>306</v>
      </c>
      <c r="D22" s="41">
        <v>40092</v>
      </c>
      <c r="E22" s="83" t="s">
        <v>27</v>
      </c>
      <c r="F22" s="47" t="s">
        <v>35</v>
      </c>
      <c r="G22" s="373" t="s">
        <v>377</v>
      </c>
      <c r="H22" s="27"/>
    </row>
    <row r="23" spans="1:8" ht="17.25" customHeight="1">
      <c r="A23" s="22" t="s">
        <v>377</v>
      </c>
      <c r="B23" s="103" t="s">
        <v>151</v>
      </c>
      <c r="C23" s="104" t="s">
        <v>307</v>
      </c>
      <c r="D23" s="23">
        <v>39487</v>
      </c>
      <c r="E23" s="23" t="s">
        <v>27</v>
      </c>
      <c r="F23" s="24" t="s">
        <v>35</v>
      </c>
      <c r="G23" s="373" t="s">
        <v>377</v>
      </c>
      <c r="H23" s="27"/>
    </row>
    <row r="24" spans="1:8" ht="17.25" customHeight="1">
      <c r="A24" s="22" t="s">
        <v>377</v>
      </c>
      <c r="B24" s="189" t="s">
        <v>7</v>
      </c>
      <c r="C24" s="190" t="s">
        <v>315</v>
      </c>
      <c r="D24" s="88">
        <v>39278</v>
      </c>
      <c r="E24" s="83" t="s">
        <v>24</v>
      </c>
      <c r="F24" s="127" t="s">
        <v>182</v>
      </c>
      <c r="G24" s="373" t="s">
        <v>377</v>
      </c>
      <c r="H24" s="27"/>
    </row>
    <row r="25" spans="1:8" ht="17.25" customHeight="1">
      <c r="A25" s="22" t="s">
        <v>379</v>
      </c>
      <c r="B25" s="103" t="s">
        <v>138</v>
      </c>
      <c r="C25" s="104" t="s">
        <v>280</v>
      </c>
      <c r="D25" s="144" t="s">
        <v>347</v>
      </c>
      <c r="E25" s="23" t="s">
        <v>77</v>
      </c>
      <c r="F25" s="24" t="s">
        <v>78</v>
      </c>
      <c r="G25" s="25" t="s">
        <v>377</v>
      </c>
      <c r="H25" s="27"/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6"/>
  <sheetViews>
    <sheetView zoomScale="110" zoomScaleNormal="110" zoomScalePageLayoutView="0" workbookViewId="0" topLeftCell="A1">
      <selection activeCell="S45" sqref="S45"/>
    </sheetView>
  </sheetViews>
  <sheetFormatPr defaultColWidth="9.140625" defaultRowHeight="12.75"/>
  <cols>
    <col min="1" max="1" width="5.7109375" style="1" customWidth="1"/>
    <col min="2" max="2" width="8.421875" style="1" customWidth="1"/>
    <col min="3" max="3" width="13.140625" style="1" customWidth="1"/>
    <col min="4" max="4" width="10.7109375" style="2" customWidth="1"/>
    <col min="5" max="5" width="12.28125" style="3" customWidth="1"/>
    <col min="6" max="6" width="12.28125" style="5" customWidth="1"/>
    <col min="7" max="7" width="9.140625" style="4" customWidth="1"/>
    <col min="8" max="8" width="5.28125" style="4" bestFit="1" customWidth="1"/>
    <col min="9" max="9" width="3.7109375" style="1" bestFit="1" customWidth="1"/>
    <col min="10" max="16384" width="9.140625" style="1" customWidth="1"/>
  </cols>
  <sheetData>
    <row r="1" spans="1:5" s="10" customFormat="1" ht="18">
      <c r="A1" s="8" t="s">
        <v>368</v>
      </c>
      <c r="B1" s="199"/>
      <c r="C1" s="9"/>
      <c r="E1" s="11"/>
    </row>
    <row r="2" spans="1:5" s="10" customFormat="1" ht="15">
      <c r="A2" s="376">
        <v>43547</v>
      </c>
      <c r="B2" s="376"/>
      <c r="C2" s="9"/>
      <c r="E2" s="12" t="s">
        <v>49</v>
      </c>
    </row>
    <row r="3" s="13" customFormat="1" ht="3.75"/>
    <row r="4" spans="1:6" s="10" customFormat="1" ht="18">
      <c r="A4" s="9"/>
      <c r="B4" s="14" t="s">
        <v>69</v>
      </c>
      <c r="E4" s="15"/>
      <c r="F4" s="16"/>
    </row>
    <row r="5" spans="2:6" s="17" customFormat="1" ht="4.5" thickBot="1">
      <c r="B5" s="18"/>
      <c r="F5" s="19"/>
    </row>
    <row r="6" spans="1:8" s="21" customFormat="1" ht="13.5" thickBot="1">
      <c r="A6" s="36" t="s">
        <v>378</v>
      </c>
      <c r="B6" s="66" t="s">
        <v>0</v>
      </c>
      <c r="C6" s="67" t="s">
        <v>1</v>
      </c>
      <c r="D6" s="68" t="s">
        <v>2</v>
      </c>
      <c r="E6" s="68" t="s">
        <v>3</v>
      </c>
      <c r="F6" s="68" t="s">
        <v>4</v>
      </c>
      <c r="G6" s="69" t="s">
        <v>50</v>
      </c>
      <c r="H6" s="70" t="s">
        <v>52</v>
      </c>
    </row>
    <row r="7" spans="1:8" ht="18" customHeight="1">
      <c r="A7" s="7">
        <v>1</v>
      </c>
      <c r="B7" s="153" t="s">
        <v>94</v>
      </c>
      <c r="C7" s="154" t="s">
        <v>95</v>
      </c>
      <c r="D7" s="158" t="s">
        <v>96</v>
      </c>
      <c r="E7" s="62" t="s">
        <v>13</v>
      </c>
      <c r="F7" s="63" t="s">
        <v>14</v>
      </c>
      <c r="G7" s="6">
        <v>0.0012908564814814816</v>
      </c>
      <c r="H7" s="65" t="str">
        <f aca="true" t="shared" si="0" ref="H7:H14">IF(ISBLANK(G7),"",IF(G7&lt;=0.00109375,"KSM",IF(G7&lt;=0.00115162037037037,"I A",IF(G7&lt;=0.00124421296296296,"II A",IF(G7&lt;=0.0013599537037037,"III A",IF(G7&lt;=0.00148726851851852,"I JA",IF(G7&lt;=0.00160300925925926,"II JA",IF(G7&lt;=0.00169560185185185,"III JA"))))))))</f>
        <v>III A</v>
      </c>
    </row>
    <row r="8" spans="1:8" ht="18" customHeight="1">
      <c r="A8" s="7">
        <v>2</v>
      </c>
      <c r="B8" s="148" t="s">
        <v>97</v>
      </c>
      <c r="C8" s="149" t="s">
        <v>98</v>
      </c>
      <c r="D8" s="117">
        <v>38777</v>
      </c>
      <c r="E8" s="34" t="s">
        <v>24</v>
      </c>
      <c r="F8" s="35" t="s">
        <v>26</v>
      </c>
      <c r="G8" s="6">
        <v>0.0013548611111111112</v>
      </c>
      <c r="H8" s="27" t="str">
        <f t="shared" si="0"/>
        <v>III A</v>
      </c>
    </row>
    <row r="9" spans="1:8" ht="18" customHeight="1">
      <c r="A9" s="7">
        <v>3</v>
      </c>
      <c r="B9" s="148" t="s">
        <v>84</v>
      </c>
      <c r="C9" s="149" t="s">
        <v>85</v>
      </c>
      <c r="D9" s="117">
        <v>39315</v>
      </c>
      <c r="E9" s="34" t="s">
        <v>13</v>
      </c>
      <c r="F9" s="35" t="s">
        <v>14</v>
      </c>
      <c r="G9" s="6">
        <v>0.0013717592592592592</v>
      </c>
      <c r="H9" s="27" t="str">
        <f t="shared" si="0"/>
        <v>I JA</v>
      </c>
    </row>
    <row r="10" spans="1:8" ht="18" customHeight="1">
      <c r="A10" s="7">
        <v>4</v>
      </c>
      <c r="B10" s="148" t="s">
        <v>257</v>
      </c>
      <c r="C10" s="149" t="s">
        <v>258</v>
      </c>
      <c r="D10" s="117">
        <v>38799</v>
      </c>
      <c r="E10" s="97" t="s">
        <v>259</v>
      </c>
      <c r="F10" s="96" t="s">
        <v>260</v>
      </c>
      <c r="G10" s="6">
        <v>0.0014652777777777778</v>
      </c>
      <c r="H10" s="27" t="str">
        <f t="shared" si="0"/>
        <v>I JA</v>
      </c>
    </row>
    <row r="11" spans="1:8" ht="18" customHeight="1">
      <c r="A11" s="7">
        <v>5</v>
      </c>
      <c r="B11" s="148" t="s">
        <v>22</v>
      </c>
      <c r="C11" s="149" t="s">
        <v>265</v>
      </c>
      <c r="D11" s="117">
        <v>39684</v>
      </c>
      <c r="E11" s="34" t="s">
        <v>24</v>
      </c>
      <c r="F11" s="24" t="s">
        <v>264</v>
      </c>
      <c r="G11" s="6">
        <v>0.0015075231481481482</v>
      </c>
      <c r="H11" s="27" t="str">
        <f t="shared" si="0"/>
        <v>II JA</v>
      </c>
    </row>
    <row r="12" spans="1:8" ht="18" customHeight="1">
      <c r="A12" s="7">
        <v>6</v>
      </c>
      <c r="B12" s="148" t="s">
        <v>87</v>
      </c>
      <c r="C12" s="149" t="s">
        <v>367</v>
      </c>
      <c r="D12" s="117">
        <v>39057</v>
      </c>
      <c r="E12" s="34" t="s">
        <v>27</v>
      </c>
      <c r="F12" s="35" t="s">
        <v>40</v>
      </c>
      <c r="G12" s="6">
        <v>0.0015677083333333333</v>
      </c>
      <c r="H12" s="27" t="str">
        <f t="shared" si="0"/>
        <v>II JA</v>
      </c>
    </row>
    <row r="13" spans="1:8" ht="18" customHeight="1">
      <c r="A13" s="7">
        <v>7</v>
      </c>
      <c r="B13" s="148" t="s">
        <v>127</v>
      </c>
      <c r="C13" s="149" t="s">
        <v>131</v>
      </c>
      <c r="D13" s="117">
        <v>39088</v>
      </c>
      <c r="E13" s="34" t="s">
        <v>43</v>
      </c>
      <c r="F13" s="24" t="s">
        <v>46</v>
      </c>
      <c r="G13" s="6">
        <v>0.0016171296296296298</v>
      </c>
      <c r="H13" s="27" t="str">
        <f t="shared" si="0"/>
        <v>III JA</v>
      </c>
    </row>
    <row r="14" spans="1:9" ht="18" customHeight="1">
      <c r="A14" s="32" t="s">
        <v>62</v>
      </c>
      <c r="B14" s="101" t="s">
        <v>44</v>
      </c>
      <c r="C14" s="185" t="s">
        <v>73</v>
      </c>
      <c r="D14" s="41">
        <v>39659</v>
      </c>
      <c r="E14" s="44" t="s">
        <v>43</v>
      </c>
      <c r="F14" s="43" t="s">
        <v>46</v>
      </c>
      <c r="G14" s="6">
        <v>0.0016504629629629632</v>
      </c>
      <c r="H14" s="27" t="str">
        <f t="shared" si="0"/>
        <v>III JA</v>
      </c>
      <c r="I14" s="60"/>
    </row>
    <row r="15" spans="1:8" ht="18" customHeight="1">
      <c r="A15" s="107"/>
      <c r="B15" s="159"/>
      <c r="C15" s="160"/>
      <c r="D15" s="161"/>
      <c r="E15" s="108"/>
      <c r="F15" s="109"/>
      <c r="G15" s="110"/>
      <c r="H15" s="111"/>
    </row>
    <row r="16" spans="1:6" s="10" customFormat="1" ht="18" hidden="1">
      <c r="A16" s="118"/>
      <c r="B16" s="162"/>
      <c r="E16" s="15" t="s">
        <v>54</v>
      </c>
      <c r="F16" s="16" t="s">
        <v>60</v>
      </c>
    </row>
    <row r="17" spans="2:6" s="17" customFormat="1" ht="4.5" hidden="1" thickBot="1">
      <c r="B17" s="163"/>
      <c r="C17" s="164"/>
      <c r="D17" s="164"/>
      <c r="F17" s="19"/>
    </row>
    <row r="18" spans="1:8" s="21" customFormat="1" ht="13.5" hidden="1" thickBot="1">
      <c r="A18" s="36" t="s">
        <v>63</v>
      </c>
      <c r="B18" s="165" t="s">
        <v>0</v>
      </c>
      <c r="C18" s="166" t="s">
        <v>1</v>
      </c>
      <c r="D18" s="167" t="s">
        <v>2</v>
      </c>
      <c r="E18" s="68" t="s">
        <v>3</v>
      </c>
      <c r="F18" s="68" t="s">
        <v>4</v>
      </c>
      <c r="G18" s="69" t="s">
        <v>50</v>
      </c>
      <c r="H18" s="70" t="s">
        <v>52</v>
      </c>
    </row>
    <row r="19" spans="1:8" ht="18" customHeight="1" hidden="1">
      <c r="A19" s="7">
        <v>1</v>
      </c>
      <c r="B19" s="153"/>
      <c r="C19" s="154"/>
      <c r="D19" s="158"/>
      <c r="E19" s="62"/>
      <c r="F19" s="63"/>
      <c r="G19" s="64"/>
      <c r="H19" s="65">
        <f aca="true" t="shared" si="1" ref="H19:H26">IF(ISBLANK(G19),"",IF(G19&lt;=0.00109375,"KSM",IF(G19&lt;=0.00115162037037037,"I A",IF(G19&lt;=0.00124421296296296,"II A",IF(G19&lt;=0.0013599537037037,"III A",IF(G19&lt;=0.00148726851851852,"I JA",IF(G19&lt;=0.00160300925925926,"II JA",IF(G19&lt;=0.00169560185185185,"III JA"))))))))</f>
      </c>
    </row>
    <row r="20" spans="1:8" ht="18" customHeight="1" hidden="1">
      <c r="A20" s="7">
        <v>2</v>
      </c>
      <c r="B20" s="177"/>
      <c r="C20" s="178"/>
      <c r="D20" s="117"/>
      <c r="E20" s="34"/>
      <c r="F20" s="35"/>
      <c r="G20" s="6"/>
      <c r="H20" s="27">
        <f t="shared" si="1"/>
      </c>
    </row>
    <row r="21" spans="1:8" ht="18" customHeight="1" hidden="1">
      <c r="A21" s="7">
        <v>3</v>
      </c>
      <c r="B21" s="177"/>
      <c r="C21" s="178"/>
      <c r="D21" s="117"/>
      <c r="E21" s="97"/>
      <c r="F21" s="96"/>
      <c r="G21" s="6"/>
      <c r="H21" s="27">
        <f t="shared" si="1"/>
      </c>
    </row>
    <row r="22" spans="1:8" ht="18" customHeight="1" hidden="1">
      <c r="A22" s="7">
        <v>4</v>
      </c>
      <c r="B22" s="177"/>
      <c r="C22" s="178"/>
      <c r="D22" s="117"/>
      <c r="E22" s="34"/>
      <c r="F22" s="35"/>
      <c r="G22" s="6"/>
      <c r="H22" s="27">
        <f t="shared" si="1"/>
      </c>
    </row>
    <row r="23" spans="1:8" ht="18" customHeight="1" hidden="1">
      <c r="A23" s="7">
        <v>5</v>
      </c>
      <c r="B23" s="177"/>
      <c r="C23" s="178"/>
      <c r="D23" s="117"/>
      <c r="E23" s="34"/>
      <c r="F23" s="35"/>
      <c r="G23" s="6"/>
      <c r="H23" s="27">
        <f t="shared" si="1"/>
      </c>
    </row>
    <row r="24" spans="1:8" ht="18" customHeight="1" hidden="1">
      <c r="A24" s="7">
        <v>6</v>
      </c>
      <c r="B24" s="177"/>
      <c r="C24" s="178"/>
      <c r="D24" s="117"/>
      <c r="E24" s="97"/>
      <c r="F24" s="96"/>
      <c r="G24" s="6"/>
      <c r="H24" s="27">
        <f t="shared" si="1"/>
      </c>
    </row>
    <row r="25" spans="1:8" ht="18" customHeight="1" hidden="1">
      <c r="A25" s="7">
        <v>7</v>
      </c>
      <c r="B25" s="177"/>
      <c r="C25" s="178"/>
      <c r="D25" s="117"/>
      <c r="E25" s="34"/>
      <c r="F25" s="24"/>
      <c r="G25" s="6"/>
      <c r="H25" s="27">
        <f t="shared" si="1"/>
      </c>
    </row>
    <row r="26" spans="1:8" ht="18" customHeight="1" hidden="1">
      <c r="A26" s="7">
        <v>8</v>
      </c>
      <c r="B26" s="148"/>
      <c r="C26" s="149"/>
      <c r="D26" s="117"/>
      <c r="E26" s="34"/>
      <c r="F26" s="35"/>
      <c r="G26" s="6"/>
      <c r="H26" s="27">
        <f t="shared" si="1"/>
      </c>
    </row>
  </sheetData>
  <sheetProtection/>
  <mergeCells count="1">
    <mergeCell ref="A2:B2"/>
  </mergeCells>
  <printOptions horizontalCentered="1"/>
  <pageMargins left="0.3937007874015748" right="0.3937007874015748" top="0.15748031496062992" bottom="0.1968503937007874" header="0.15748031496062992" footer="0.1968503937007874"/>
  <pageSetup fitToWidth="0" fitToHeight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3:H36"/>
  <sheetViews>
    <sheetView zoomScale="110" zoomScaleNormal="110" zoomScalePageLayoutView="0" workbookViewId="0" topLeftCell="A1">
      <selection activeCell="M24" sqref="M24"/>
    </sheetView>
  </sheetViews>
  <sheetFormatPr defaultColWidth="9.140625" defaultRowHeight="12.75"/>
  <cols>
    <col min="1" max="1" width="5.7109375" style="1" customWidth="1"/>
    <col min="2" max="2" width="11.140625" style="1" customWidth="1"/>
    <col min="3" max="3" width="11.7109375" style="1" bestFit="1" customWidth="1"/>
    <col min="4" max="4" width="10.7109375" style="2" customWidth="1"/>
    <col min="5" max="5" width="12.28125" style="3" customWidth="1"/>
    <col min="6" max="6" width="19.140625" style="5" customWidth="1"/>
    <col min="7" max="7" width="9.140625" style="4" customWidth="1"/>
    <col min="8" max="8" width="5.28125" style="4" bestFit="1" customWidth="1"/>
    <col min="9" max="16384" width="9.140625" style="1" customWidth="1"/>
  </cols>
  <sheetData>
    <row r="3" spans="1:5" s="10" customFormat="1" ht="18">
      <c r="A3" s="8" t="s">
        <v>368</v>
      </c>
      <c r="B3" s="199"/>
      <c r="C3" s="9"/>
      <c r="E3" s="11"/>
    </row>
    <row r="4" spans="1:5" s="10" customFormat="1" ht="15">
      <c r="A4" s="376">
        <v>43547</v>
      </c>
      <c r="B4" s="376"/>
      <c r="C4" s="9"/>
      <c r="E4" s="12" t="s">
        <v>49</v>
      </c>
    </row>
    <row r="5" s="13" customFormat="1" ht="3.75"/>
    <row r="6" spans="1:6" s="10" customFormat="1" ht="18">
      <c r="A6" s="9"/>
      <c r="B6" s="14" t="s">
        <v>70</v>
      </c>
      <c r="E6" s="15" t="s">
        <v>53</v>
      </c>
      <c r="F6" s="16" t="s">
        <v>60</v>
      </c>
    </row>
    <row r="7" spans="2:6" s="17" customFormat="1" ht="4.5" thickBot="1">
      <c r="B7" s="18"/>
      <c r="F7" s="19"/>
    </row>
    <row r="8" spans="1:8" s="21" customFormat="1" ht="13.5" thickBot="1">
      <c r="A8" s="36" t="s">
        <v>63</v>
      </c>
      <c r="B8" s="66" t="s">
        <v>0</v>
      </c>
      <c r="C8" s="67" t="s">
        <v>1</v>
      </c>
      <c r="D8" s="68" t="s">
        <v>2</v>
      </c>
      <c r="E8" s="68" t="s">
        <v>3</v>
      </c>
      <c r="F8" s="68" t="s">
        <v>4</v>
      </c>
      <c r="G8" s="69" t="s">
        <v>50</v>
      </c>
      <c r="H8" s="70" t="s">
        <v>52</v>
      </c>
    </row>
    <row r="9" spans="1:8" ht="18" customHeight="1">
      <c r="A9" s="7">
        <v>1</v>
      </c>
      <c r="B9" s="153" t="s">
        <v>124</v>
      </c>
      <c r="C9" s="154" t="s">
        <v>198</v>
      </c>
      <c r="D9" s="61">
        <v>38821</v>
      </c>
      <c r="E9" s="155" t="s">
        <v>27</v>
      </c>
      <c r="F9" s="156" t="s">
        <v>29</v>
      </c>
      <c r="G9" s="64">
        <v>0.0012185185185185185</v>
      </c>
      <c r="H9" s="27" t="str">
        <f aca="true" t="shared" si="0" ref="H9:H14">IF(ISBLANK(G9),"",IF(G9&lt;=0.00109375,"KSM",IF(G9&lt;=0.00115162037037037,"I A",IF(G9&lt;=0.00124421296296296,"II A",IF(G9&lt;=0.0013599537037037,"III A",IF(G9&lt;=0.00148726851851852,"I JA",IF(G9&lt;=0.00160300925925926,"II JA",IF(G9&lt;=0.00169560185185185,"III JA"))))))))</f>
        <v>II A</v>
      </c>
    </row>
    <row r="10" spans="1:8" ht="18" customHeight="1">
      <c r="A10" s="7">
        <v>2</v>
      </c>
      <c r="B10" s="148" t="s">
        <v>20</v>
      </c>
      <c r="C10" s="149" t="s">
        <v>299</v>
      </c>
      <c r="D10" s="33">
        <v>38889</v>
      </c>
      <c r="E10" s="62" t="s">
        <v>13</v>
      </c>
      <c r="F10" s="63" t="s">
        <v>14</v>
      </c>
      <c r="G10" s="6">
        <v>0.0012476851851851852</v>
      </c>
      <c r="H10" s="27" t="str">
        <f t="shared" si="0"/>
        <v>III A</v>
      </c>
    </row>
    <row r="11" spans="1:8" ht="18" customHeight="1">
      <c r="A11" s="7">
        <v>3</v>
      </c>
      <c r="B11" s="148" t="s">
        <v>114</v>
      </c>
      <c r="C11" s="149" t="s">
        <v>30</v>
      </c>
      <c r="D11" s="117">
        <v>38877</v>
      </c>
      <c r="E11" s="155" t="s">
        <v>27</v>
      </c>
      <c r="F11" s="156" t="s">
        <v>32</v>
      </c>
      <c r="G11" s="6">
        <v>0.0012798611111111112</v>
      </c>
      <c r="H11" s="27" t="str">
        <f t="shared" si="0"/>
        <v>III A</v>
      </c>
    </row>
    <row r="12" spans="1:8" ht="18" customHeight="1">
      <c r="A12" s="7">
        <v>4</v>
      </c>
      <c r="B12" s="150" t="s">
        <v>151</v>
      </c>
      <c r="C12" s="151" t="s">
        <v>161</v>
      </c>
      <c r="D12" s="23">
        <v>38983</v>
      </c>
      <c r="E12" s="82" t="s">
        <v>27</v>
      </c>
      <c r="F12" s="80" t="s">
        <v>240</v>
      </c>
      <c r="G12" s="6">
        <v>0.0013038194444444445</v>
      </c>
      <c r="H12" s="27" t="str">
        <f t="shared" si="0"/>
        <v>III A</v>
      </c>
    </row>
    <row r="13" spans="1:8" ht="18" customHeight="1">
      <c r="A13" s="7">
        <v>5</v>
      </c>
      <c r="B13" s="148" t="s">
        <v>137</v>
      </c>
      <c r="C13" s="149" t="s">
        <v>140</v>
      </c>
      <c r="D13" s="33" t="s">
        <v>141</v>
      </c>
      <c r="E13" s="157" t="s">
        <v>13</v>
      </c>
      <c r="F13" s="152" t="s">
        <v>14</v>
      </c>
      <c r="G13" s="6">
        <v>0.0013306712962962966</v>
      </c>
      <c r="H13" s="27" t="str">
        <f t="shared" si="0"/>
        <v>III A</v>
      </c>
    </row>
    <row r="14" spans="1:8" ht="18" customHeight="1">
      <c r="A14" s="7">
        <v>6</v>
      </c>
      <c r="B14" s="148" t="s">
        <v>196</v>
      </c>
      <c r="C14" s="149" t="s">
        <v>197</v>
      </c>
      <c r="D14" s="33">
        <v>39232</v>
      </c>
      <c r="E14" s="34" t="s">
        <v>27</v>
      </c>
      <c r="F14" s="35" t="s">
        <v>40</v>
      </c>
      <c r="G14" s="6">
        <v>0.0013967592592592593</v>
      </c>
      <c r="H14" s="27" t="str">
        <f t="shared" si="0"/>
        <v>I JA</v>
      </c>
    </row>
    <row r="15" spans="1:8" ht="18" customHeight="1">
      <c r="A15" s="7">
        <v>7</v>
      </c>
      <c r="B15" s="150" t="s">
        <v>222</v>
      </c>
      <c r="C15" s="151" t="s">
        <v>165</v>
      </c>
      <c r="D15" s="23">
        <v>39203</v>
      </c>
      <c r="E15" s="82" t="s">
        <v>27</v>
      </c>
      <c r="F15" s="80" t="s">
        <v>38</v>
      </c>
      <c r="G15" s="6">
        <v>0.001463888888888889</v>
      </c>
      <c r="H15" s="27" t="str">
        <f>IF(ISBLANK(G15),"",IF(G15&lt;=0.00109375,"KSM",IF(G15&lt;=0.00115162037037037,"I A",IF(G15&lt;=0.00124421296296296,"II A",IF(G15&lt;=0.0013599537037037,"III A",IF(G15&lt;=0.00148726851851852,"I JA",IF(G15&lt;=0.00160300925925926,"II JA",IF(G15&lt;=0.00169560185185185,"III JA"))))))))</f>
        <v>I JA</v>
      </c>
    </row>
    <row r="16" spans="1:8" ht="18" customHeight="1" thickBot="1">
      <c r="A16" s="7"/>
      <c r="B16" s="150"/>
      <c r="C16" s="151"/>
      <c r="D16" s="23"/>
      <c r="E16" s="15" t="s">
        <v>54</v>
      </c>
      <c r="F16" s="16" t="s">
        <v>60</v>
      </c>
      <c r="G16" s="6"/>
      <c r="H16" s="27"/>
    </row>
    <row r="17" spans="1:8" ht="18" customHeight="1" thickBot="1">
      <c r="A17" s="36" t="s">
        <v>63</v>
      </c>
      <c r="B17" s="66" t="s">
        <v>0</v>
      </c>
      <c r="C17" s="67" t="s">
        <v>1</v>
      </c>
      <c r="D17" s="68" t="s">
        <v>2</v>
      </c>
      <c r="E17" s="68" t="s">
        <v>3</v>
      </c>
      <c r="F17" s="68" t="s">
        <v>4</v>
      </c>
      <c r="G17" s="69" t="s">
        <v>50</v>
      </c>
      <c r="H17" s="70" t="s">
        <v>52</v>
      </c>
    </row>
    <row r="18" spans="1:8" ht="18" customHeight="1">
      <c r="A18" s="7">
        <v>1</v>
      </c>
      <c r="B18" s="148" t="s">
        <v>123</v>
      </c>
      <c r="C18" s="149" t="s">
        <v>325</v>
      </c>
      <c r="D18" s="33">
        <v>39772</v>
      </c>
      <c r="E18" s="34" t="s">
        <v>5</v>
      </c>
      <c r="F18" s="35" t="s">
        <v>6</v>
      </c>
      <c r="G18" s="6">
        <v>0.0013358796296296296</v>
      </c>
      <c r="H18" s="27" t="str">
        <f aca="true" t="shared" si="1" ref="H18:H23">IF(ISBLANK(G18),"",IF(G18&lt;=0.00109375,"KSM",IF(G18&lt;=0.00115162037037037,"I A",IF(G18&lt;=0.00124421296296296,"II A",IF(G18&lt;=0.0013599537037037,"III A",IF(G18&lt;=0.00148726851851852,"I JA",IF(G18&lt;=0.00160300925925926,"II JA",IF(G18&lt;=0.00169560185185185,"III JA"))))))))</f>
        <v>III A</v>
      </c>
    </row>
    <row r="19" spans="1:8" ht="18" customHeight="1">
      <c r="A19" s="7">
        <v>2</v>
      </c>
      <c r="B19" s="148" t="s">
        <v>122</v>
      </c>
      <c r="C19" s="149" t="s">
        <v>276</v>
      </c>
      <c r="D19" s="33">
        <v>39106</v>
      </c>
      <c r="E19" s="34" t="s">
        <v>178</v>
      </c>
      <c r="F19" s="35" t="s">
        <v>179</v>
      </c>
      <c r="G19" s="6">
        <v>0.0013851851851851853</v>
      </c>
      <c r="H19" s="27" t="str">
        <f t="shared" si="1"/>
        <v>I JA</v>
      </c>
    </row>
    <row r="20" spans="1:8" ht="18" customHeight="1">
      <c r="A20" s="7">
        <v>3</v>
      </c>
      <c r="B20" s="148" t="s">
        <v>229</v>
      </c>
      <c r="C20" s="149" t="s">
        <v>230</v>
      </c>
      <c r="D20" s="33">
        <v>39120</v>
      </c>
      <c r="E20" s="34" t="s">
        <v>9</v>
      </c>
      <c r="F20" s="35" t="s">
        <v>231</v>
      </c>
      <c r="G20" s="6">
        <v>0.001396990740740741</v>
      </c>
      <c r="H20" s="27" t="str">
        <f t="shared" si="1"/>
        <v>I JA</v>
      </c>
    </row>
    <row r="21" spans="1:8" ht="18" customHeight="1">
      <c r="A21" s="7">
        <v>4</v>
      </c>
      <c r="B21" s="148" t="s">
        <v>162</v>
      </c>
      <c r="C21" s="149" t="s">
        <v>163</v>
      </c>
      <c r="D21" s="33">
        <v>39020</v>
      </c>
      <c r="E21" s="157" t="s">
        <v>27</v>
      </c>
      <c r="F21" s="152" t="s">
        <v>38</v>
      </c>
      <c r="G21" s="6">
        <v>0.0014043981481481483</v>
      </c>
      <c r="H21" s="27" t="str">
        <f t="shared" si="1"/>
        <v>I JA</v>
      </c>
    </row>
    <row r="22" spans="1:8" ht="18" customHeight="1">
      <c r="A22" s="7">
        <v>5</v>
      </c>
      <c r="B22" s="148" t="s">
        <v>169</v>
      </c>
      <c r="C22" s="149" t="s">
        <v>170</v>
      </c>
      <c r="D22" s="33">
        <v>39231</v>
      </c>
      <c r="E22" s="34" t="s">
        <v>27</v>
      </c>
      <c r="F22" s="35" t="s">
        <v>40</v>
      </c>
      <c r="G22" s="6">
        <v>0.0014269675925925925</v>
      </c>
      <c r="H22" s="27" t="str">
        <f t="shared" si="1"/>
        <v>I JA</v>
      </c>
    </row>
    <row r="23" spans="1:8" ht="18" customHeight="1">
      <c r="A23" s="7">
        <v>6</v>
      </c>
      <c r="B23" s="148" t="s">
        <v>196</v>
      </c>
      <c r="C23" s="149" t="s">
        <v>136</v>
      </c>
      <c r="D23" s="33">
        <v>40096</v>
      </c>
      <c r="E23" s="157" t="s">
        <v>18</v>
      </c>
      <c r="F23" s="152" t="s">
        <v>19</v>
      </c>
      <c r="G23" s="6">
        <v>0.0014496527777777778</v>
      </c>
      <c r="H23" s="27" t="str">
        <f t="shared" si="1"/>
        <v>I JA</v>
      </c>
    </row>
    <row r="24" spans="1:8" ht="18" customHeight="1">
      <c r="A24" s="7">
        <v>7</v>
      </c>
      <c r="B24" s="210" t="s">
        <v>374</v>
      </c>
      <c r="C24" s="212" t="s">
        <v>136</v>
      </c>
      <c r="D24" s="41">
        <v>38921</v>
      </c>
      <c r="E24" s="42" t="s">
        <v>18</v>
      </c>
      <c r="F24" s="43" t="s">
        <v>19</v>
      </c>
      <c r="G24" s="6">
        <v>0.001514814814814815</v>
      </c>
      <c r="H24" s="27" t="str">
        <f>IF(ISBLANK(G24),"",IF(G24&lt;=0.00109375,"KSM",IF(G24&lt;=0.00115162037037037,"I A",IF(G24&lt;=0.00124421296296296,"II A",IF(G24&lt;=0.0013599537037037,"III A",IF(G24&lt;=0.00148726851851852,"I JA",IF(G24&lt;=0.00160300925925926,"II JA",IF(G24&lt;=0.00169560185185185,"III JA"))))))))</f>
        <v>II JA</v>
      </c>
    </row>
    <row r="25" spans="1:8" ht="18" customHeight="1">
      <c r="A25" s="7" t="s">
        <v>377</v>
      </c>
      <c r="B25" s="211" t="s">
        <v>169</v>
      </c>
      <c r="C25" s="213" t="s">
        <v>300</v>
      </c>
      <c r="D25" s="33">
        <v>38967</v>
      </c>
      <c r="E25" s="34" t="s">
        <v>13</v>
      </c>
      <c r="F25" s="35" t="s">
        <v>14</v>
      </c>
      <c r="G25" s="6" t="s">
        <v>377</v>
      </c>
      <c r="H25" s="27"/>
    </row>
    <row r="27" spans="4:6" ht="12.75">
      <c r="D27" s="1"/>
      <c r="E27" s="1"/>
      <c r="F27" s="1"/>
    </row>
    <row r="28" spans="4:6" ht="12.75">
      <c r="D28" s="1"/>
      <c r="E28" s="1"/>
      <c r="F28" s="1"/>
    </row>
    <row r="29" spans="4:6" ht="12.75">
      <c r="D29" s="1"/>
      <c r="E29" s="1"/>
      <c r="F29" s="1"/>
    </row>
    <row r="30" spans="4:6" ht="12.75">
      <c r="D30" s="1"/>
      <c r="E30" s="1"/>
      <c r="F30" s="1"/>
    </row>
    <row r="31" spans="4:6" ht="12.75">
      <c r="D31" s="1"/>
      <c r="E31" s="1"/>
      <c r="F31" s="1"/>
    </row>
    <row r="32" spans="4:6" ht="12.75">
      <c r="D32" s="1"/>
      <c r="E32" s="1"/>
      <c r="F32" s="1"/>
    </row>
    <row r="33" spans="4:6" ht="12.75">
      <c r="D33" s="1"/>
      <c r="E33" s="1"/>
      <c r="F33" s="1"/>
    </row>
    <row r="34" spans="4:6" ht="12.75">
      <c r="D34" s="1"/>
      <c r="E34" s="1"/>
      <c r="F34" s="1"/>
    </row>
    <row r="35" spans="4:6" ht="12.75">
      <c r="D35" s="1"/>
      <c r="E35" s="1"/>
      <c r="F35" s="1"/>
    </row>
    <row r="36" spans="4:6" ht="12.75">
      <c r="D36" s="1"/>
      <c r="E36" s="1"/>
      <c r="F36" s="1"/>
    </row>
  </sheetData>
  <sheetProtection/>
  <mergeCells count="1">
    <mergeCell ref="A4:B4"/>
  </mergeCells>
  <printOptions horizontalCentered="1"/>
  <pageMargins left="0.3937007874015748" right="0.3937007874015748" top="0.15748031496062992" bottom="0.1968503937007874" header="0.15748031496062992" footer="0.1968503937007874"/>
  <pageSetup fitToWidth="0" fitToHeight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3:H34"/>
  <sheetViews>
    <sheetView zoomScale="110" zoomScaleNormal="110" zoomScalePageLayoutView="0" workbookViewId="0" topLeftCell="A1">
      <selection activeCell="J28" sqref="J28"/>
    </sheetView>
  </sheetViews>
  <sheetFormatPr defaultColWidth="9.140625" defaultRowHeight="12.75"/>
  <cols>
    <col min="1" max="1" width="5.7109375" style="1" customWidth="1"/>
    <col min="2" max="2" width="11.140625" style="1" customWidth="1"/>
    <col min="3" max="3" width="11.7109375" style="1" bestFit="1" customWidth="1"/>
    <col min="4" max="4" width="10.7109375" style="2" customWidth="1"/>
    <col min="5" max="5" width="12.28125" style="3" customWidth="1"/>
    <col min="6" max="6" width="19.57421875" style="5" customWidth="1"/>
    <col min="7" max="7" width="9.140625" style="4" customWidth="1"/>
    <col min="8" max="8" width="5.28125" style="4" bestFit="1" customWidth="1"/>
    <col min="9" max="16384" width="9.140625" style="1" customWidth="1"/>
  </cols>
  <sheetData>
    <row r="3" spans="1:5" s="10" customFormat="1" ht="18">
      <c r="A3" s="8" t="s">
        <v>368</v>
      </c>
      <c r="B3" s="199"/>
      <c r="C3" s="199"/>
      <c r="E3" s="11"/>
    </row>
    <row r="4" spans="1:5" s="10" customFormat="1" ht="15">
      <c r="A4" s="376">
        <v>43547</v>
      </c>
      <c r="B4" s="376"/>
      <c r="C4" s="199"/>
      <c r="E4" s="12" t="s">
        <v>49</v>
      </c>
    </row>
    <row r="5" s="13" customFormat="1" ht="3.75"/>
    <row r="6" spans="1:6" s="10" customFormat="1" ht="18">
      <c r="A6" s="199"/>
      <c r="B6" s="14" t="s">
        <v>70</v>
      </c>
      <c r="E6" s="15"/>
      <c r="F6" s="16"/>
    </row>
    <row r="7" spans="2:6" s="17" customFormat="1" ht="4.5" thickBot="1">
      <c r="B7" s="18"/>
      <c r="F7" s="19"/>
    </row>
    <row r="8" spans="1:8" s="21" customFormat="1" ht="13.5" thickBot="1">
      <c r="A8" s="36" t="s">
        <v>378</v>
      </c>
      <c r="B8" s="66" t="s">
        <v>0</v>
      </c>
      <c r="C8" s="67" t="s">
        <v>1</v>
      </c>
      <c r="D8" s="68" t="s">
        <v>2</v>
      </c>
      <c r="E8" s="68" t="s">
        <v>3</v>
      </c>
      <c r="F8" s="68" t="s">
        <v>4</v>
      </c>
      <c r="G8" s="69" t="s">
        <v>50</v>
      </c>
      <c r="H8" s="70" t="s">
        <v>52</v>
      </c>
    </row>
    <row r="9" spans="1:8" ht="18" customHeight="1">
      <c r="A9" s="7">
        <v>1</v>
      </c>
      <c r="B9" s="153" t="s">
        <v>124</v>
      </c>
      <c r="C9" s="154" t="s">
        <v>198</v>
      </c>
      <c r="D9" s="61">
        <v>38821</v>
      </c>
      <c r="E9" s="155" t="s">
        <v>27</v>
      </c>
      <c r="F9" s="156" t="s">
        <v>29</v>
      </c>
      <c r="G9" s="64">
        <v>0.0012185185185185185</v>
      </c>
      <c r="H9" s="27" t="str">
        <f aca="true" t="shared" si="0" ref="H9:H22">IF(ISBLANK(G9),"",IF(G9&lt;=0.00109375,"KSM",IF(G9&lt;=0.00115162037037037,"I A",IF(G9&lt;=0.00124421296296296,"II A",IF(G9&lt;=0.0013599537037037,"III A",IF(G9&lt;=0.00148726851851852,"I JA",IF(G9&lt;=0.00160300925925926,"II JA",IF(G9&lt;=0.00169560185185185,"III JA"))))))))</f>
        <v>II A</v>
      </c>
    </row>
    <row r="10" spans="1:8" ht="18" customHeight="1">
      <c r="A10" s="7">
        <v>2</v>
      </c>
      <c r="B10" s="148" t="s">
        <v>20</v>
      </c>
      <c r="C10" s="149" t="s">
        <v>299</v>
      </c>
      <c r="D10" s="33">
        <v>38889</v>
      </c>
      <c r="E10" s="62" t="s">
        <v>13</v>
      </c>
      <c r="F10" s="63" t="s">
        <v>14</v>
      </c>
      <c r="G10" s="6">
        <v>0.0012476851851851852</v>
      </c>
      <c r="H10" s="27" t="str">
        <f t="shared" si="0"/>
        <v>III A</v>
      </c>
    </row>
    <row r="11" spans="1:8" ht="18" customHeight="1">
      <c r="A11" s="7">
        <v>3</v>
      </c>
      <c r="B11" s="148" t="s">
        <v>114</v>
      </c>
      <c r="C11" s="149" t="s">
        <v>30</v>
      </c>
      <c r="D11" s="117">
        <v>38877</v>
      </c>
      <c r="E11" s="155" t="s">
        <v>27</v>
      </c>
      <c r="F11" s="156" t="s">
        <v>32</v>
      </c>
      <c r="G11" s="6">
        <v>0.0012798611111111112</v>
      </c>
      <c r="H11" s="27" t="str">
        <f t="shared" si="0"/>
        <v>III A</v>
      </c>
    </row>
    <row r="12" spans="1:8" ht="18" customHeight="1">
      <c r="A12" s="7">
        <v>4</v>
      </c>
      <c r="B12" s="150" t="s">
        <v>151</v>
      </c>
      <c r="C12" s="151" t="s">
        <v>161</v>
      </c>
      <c r="D12" s="23">
        <v>38983</v>
      </c>
      <c r="E12" s="82" t="s">
        <v>27</v>
      </c>
      <c r="F12" s="80" t="s">
        <v>240</v>
      </c>
      <c r="G12" s="6">
        <v>0.0013038194444444445</v>
      </c>
      <c r="H12" s="27" t="str">
        <f t="shared" si="0"/>
        <v>III A</v>
      </c>
    </row>
    <row r="13" spans="1:8" ht="18" customHeight="1">
      <c r="A13" s="7">
        <v>5</v>
      </c>
      <c r="B13" s="148" t="s">
        <v>137</v>
      </c>
      <c r="C13" s="149" t="s">
        <v>140</v>
      </c>
      <c r="D13" s="33" t="s">
        <v>141</v>
      </c>
      <c r="E13" s="157" t="s">
        <v>13</v>
      </c>
      <c r="F13" s="152" t="s">
        <v>14</v>
      </c>
      <c r="G13" s="6">
        <v>0.0013306712962962966</v>
      </c>
      <c r="H13" s="27" t="str">
        <f t="shared" si="0"/>
        <v>III A</v>
      </c>
    </row>
    <row r="14" spans="1:8" ht="18" customHeight="1">
      <c r="A14" s="7">
        <v>6</v>
      </c>
      <c r="B14" s="148" t="s">
        <v>123</v>
      </c>
      <c r="C14" s="149" t="s">
        <v>325</v>
      </c>
      <c r="D14" s="33">
        <v>39772</v>
      </c>
      <c r="E14" s="34" t="s">
        <v>5</v>
      </c>
      <c r="F14" s="35" t="s">
        <v>6</v>
      </c>
      <c r="G14" s="6">
        <v>0.0013358796296296296</v>
      </c>
      <c r="H14" s="27" t="str">
        <f t="shared" si="0"/>
        <v>III A</v>
      </c>
    </row>
    <row r="15" spans="1:8" ht="18" customHeight="1">
      <c r="A15" s="7">
        <v>7</v>
      </c>
      <c r="B15" s="148" t="s">
        <v>122</v>
      </c>
      <c r="C15" s="149" t="s">
        <v>276</v>
      </c>
      <c r="D15" s="33">
        <v>39106</v>
      </c>
      <c r="E15" s="34" t="s">
        <v>178</v>
      </c>
      <c r="F15" s="35" t="s">
        <v>179</v>
      </c>
      <c r="G15" s="6">
        <v>0.0013851851851851853</v>
      </c>
      <c r="H15" s="27" t="str">
        <f t="shared" si="0"/>
        <v>I JA</v>
      </c>
    </row>
    <row r="16" spans="1:8" ht="18" customHeight="1">
      <c r="A16" s="7">
        <v>8</v>
      </c>
      <c r="B16" s="148" t="s">
        <v>196</v>
      </c>
      <c r="C16" s="149" t="s">
        <v>197</v>
      </c>
      <c r="D16" s="33">
        <v>39232</v>
      </c>
      <c r="E16" s="34" t="s">
        <v>27</v>
      </c>
      <c r="F16" s="35" t="s">
        <v>40</v>
      </c>
      <c r="G16" s="6">
        <v>0.0013967592592592593</v>
      </c>
      <c r="H16" s="27" t="str">
        <f t="shared" si="0"/>
        <v>I JA</v>
      </c>
    </row>
    <row r="17" spans="1:8" ht="18" customHeight="1">
      <c r="A17" s="7">
        <v>9</v>
      </c>
      <c r="B17" s="148" t="s">
        <v>229</v>
      </c>
      <c r="C17" s="149" t="s">
        <v>230</v>
      </c>
      <c r="D17" s="33">
        <v>39120</v>
      </c>
      <c r="E17" s="34" t="s">
        <v>9</v>
      </c>
      <c r="F17" s="35" t="s">
        <v>231</v>
      </c>
      <c r="G17" s="6">
        <v>0.001396990740740741</v>
      </c>
      <c r="H17" s="27" t="str">
        <f t="shared" si="0"/>
        <v>I JA</v>
      </c>
    </row>
    <row r="18" spans="1:8" ht="18" customHeight="1">
      <c r="A18" s="7">
        <v>10</v>
      </c>
      <c r="B18" s="148" t="s">
        <v>162</v>
      </c>
      <c r="C18" s="149" t="s">
        <v>163</v>
      </c>
      <c r="D18" s="33">
        <v>39020</v>
      </c>
      <c r="E18" s="157" t="s">
        <v>27</v>
      </c>
      <c r="F18" s="152" t="s">
        <v>38</v>
      </c>
      <c r="G18" s="6">
        <v>0.0014043981481481483</v>
      </c>
      <c r="H18" s="27" t="str">
        <f t="shared" si="0"/>
        <v>I JA</v>
      </c>
    </row>
    <row r="19" spans="1:8" ht="18" customHeight="1">
      <c r="A19" s="7">
        <v>11</v>
      </c>
      <c r="B19" s="148" t="s">
        <v>169</v>
      </c>
      <c r="C19" s="149" t="s">
        <v>170</v>
      </c>
      <c r="D19" s="33">
        <v>39231</v>
      </c>
      <c r="E19" s="34" t="s">
        <v>27</v>
      </c>
      <c r="F19" s="35" t="s">
        <v>40</v>
      </c>
      <c r="G19" s="6">
        <v>0.0014269675925925925</v>
      </c>
      <c r="H19" s="27" t="str">
        <f t="shared" si="0"/>
        <v>I JA</v>
      </c>
    </row>
    <row r="20" spans="1:8" ht="18" customHeight="1">
      <c r="A20" s="7">
        <v>12</v>
      </c>
      <c r="B20" s="148" t="s">
        <v>196</v>
      </c>
      <c r="C20" s="149" t="s">
        <v>136</v>
      </c>
      <c r="D20" s="33">
        <v>40096</v>
      </c>
      <c r="E20" s="157" t="s">
        <v>18</v>
      </c>
      <c r="F20" s="152" t="s">
        <v>19</v>
      </c>
      <c r="G20" s="6">
        <v>0.0014496527777777778</v>
      </c>
      <c r="H20" s="27" t="str">
        <f t="shared" si="0"/>
        <v>I JA</v>
      </c>
    </row>
    <row r="21" spans="1:8" ht="18" customHeight="1">
      <c r="A21" s="7">
        <v>13</v>
      </c>
      <c r="B21" s="150" t="s">
        <v>222</v>
      </c>
      <c r="C21" s="151" t="s">
        <v>165</v>
      </c>
      <c r="D21" s="23">
        <v>39203</v>
      </c>
      <c r="E21" s="82" t="s">
        <v>27</v>
      </c>
      <c r="F21" s="80" t="s">
        <v>38</v>
      </c>
      <c r="G21" s="6">
        <v>0.001463888888888889</v>
      </c>
      <c r="H21" s="27" t="str">
        <f t="shared" si="0"/>
        <v>I JA</v>
      </c>
    </row>
    <row r="22" spans="1:8" ht="18" customHeight="1">
      <c r="A22" s="7">
        <v>14</v>
      </c>
      <c r="B22" s="210" t="s">
        <v>374</v>
      </c>
      <c r="C22" s="212" t="s">
        <v>136</v>
      </c>
      <c r="D22" s="41">
        <v>38921</v>
      </c>
      <c r="E22" s="42" t="s">
        <v>18</v>
      </c>
      <c r="F22" s="43" t="s">
        <v>19</v>
      </c>
      <c r="G22" s="6">
        <v>0.001514814814814815</v>
      </c>
      <c r="H22" s="27" t="str">
        <f t="shared" si="0"/>
        <v>II JA</v>
      </c>
    </row>
    <row r="23" spans="1:8" ht="18" customHeight="1">
      <c r="A23" s="7" t="s">
        <v>377</v>
      </c>
      <c r="B23" s="211" t="s">
        <v>169</v>
      </c>
      <c r="C23" s="213" t="s">
        <v>300</v>
      </c>
      <c r="D23" s="33">
        <v>38967</v>
      </c>
      <c r="E23" s="34" t="s">
        <v>13</v>
      </c>
      <c r="F23" s="35" t="s">
        <v>14</v>
      </c>
      <c r="G23" s="6" t="s">
        <v>377</v>
      </c>
      <c r="H23" s="27"/>
    </row>
    <row r="25" spans="4:6" ht="12.75">
      <c r="D25" s="1"/>
      <c r="E25" s="1"/>
      <c r="F25" s="1"/>
    </row>
    <row r="26" spans="4:6" ht="12.75">
      <c r="D26" s="1"/>
      <c r="E26" s="1"/>
      <c r="F26" s="1"/>
    </row>
    <row r="27" spans="4:6" ht="12.75">
      <c r="D27" s="1"/>
      <c r="E27" s="1"/>
      <c r="F27" s="1"/>
    </row>
    <row r="28" spans="4:6" ht="12.75">
      <c r="D28" s="1"/>
      <c r="E28" s="1"/>
      <c r="F28" s="1"/>
    </row>
    <row r="29" spans="4:6" ht="12.75">
      <c r="D29" s="1"/>
      <c r="E29" s="1"/>
      <c r="F29" s="1"/>
    </row>
    <row r="30" spans="4:6" ht="12.75">
      <c r="D30" s="1"/>
      <c r="E30" s="1"/>
      <c r="F30" s="1"/>
    </row>
    <row r="31" spans="4:6" ht="12.75">
      <c r="D31" s="1"/>
      <c r="E31" s="1"/>
      <c r="F31" s="1"/>
    </row>
    <row r="32" spans="4:6" ht="12.75">
      <c r="D32" s="1"/>
      <c r="E32" s="1"/>
      <c r="F32" s="1"/>
    </row>
    <row r="33" spans="4:6" ht="12.75">
      <c r="D33" s="1"/>
      <c r="E33" s="1"/>
      <c r="F33" s="1"/>
    </row>
    <row r="34" spans="4:6" ht="12.75">
      <c r="D34" s="1"/>
      <c r="E34" s="1"/>
      <c r="F34" s="1"/>
    </row>
  </sheetData>
  <sheetProtection/>
  <mergeCells count="1">
    <mergeCell ref="A4:B4"/>
  </mergeCells>
  <printOptions horizontalCentered="1"/>
  <pageMargins left="0.3937007874015748" right="0.3937007874015748" top="0.15748031496062992" bottom="0.1968503937007874" header="0.15748031496062992" footer="0.1968503937007874"/>
  <pageSetup fitToWidth="0" fitToHeight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S13"/>
  <sheetViews>
    <sheetView zoomScale="110" zoomScaleNormal="110" zoomScalePageLayoutView="0" workbookViewId="0" topLeftCell="A1">
      <selection activeCell="I21" sqref="I21"/>
    </sheetView>
  </sheetViews>
  <sheetFormatPr defaultColWidth="12.421875" defaultRowHeight="12.75"/>
  <cols>
    <col min="1" max="1" width="4.421875" style="216" customWidth="1"/>
    <col min="2" max="2" width="9.28125" style="216" customWidth="1"/>
    <col min="3" max="3" width="14.140625" style="216" customWidth="1"/>
    <col min="4" max="4" width="10.7109375" style="216" customWidth="1"/>
    <col min="5" max="5" width="7.7109375" style="216" customWidth="1"/>
    <col min="6" max="6" width="10.140625" style="217" customWidth="1"/>
    <col min="7" max="16" width="5.00390625" style="216" customWidth="1"/>
    <col min="17" max="17" width="5.28125" style="216" customWidth="1"/>
    <col min="18" max="18" width="6.421875" style="216" bestFit="1" customWidth="1"/>
    <col min="19" max="19" width="5.00390625" style="216" customWidth="1"/>
    <col min="20" max="16384" width="12.421875" style="216" customWidth="1"/>
  </cols>
  <sheetData>
    <row r="1" spans="1:6" s="245" customFormat="1" ht="15">
      <c r="A1" s="249" t="s">
        <v>368</v>
      </c>
      <c r="B1" s="242"/>
      <c r="C1" s="248"/>
      <c r="E1" s="247"/>
      <c r="F1" s="246"/>
    </row>
    <row r="2" spans="1:6" s="237" customFormat="1" ht="15">
      <c r="A2" s="377">
        <v>43547</v>
      </c>
      <c r="B2" s="377"/>
      <c r="C2" s="242"/>
      <c r="E2" s="241" t="s">
        <v>49</v>
      </c>
      <c r="F2" s="239"/>
    </row>
    <row r="3" s="243" customFormat="1" ht="3.75">
      <c r="F3" s="244"/>
    </row>
    <row r="4" spans="1:7" s="237" customFormat="1" ht="15">
      <c r="A4" s="242"/>
      <c r="B4" s="241" t="s">
        <v>423</v>
      </c>
      <c r="E4" s="240"/>
      <c r="F4" s="239"/>
      <c r="G4" s="238"/>
    </row>
    <row r="5" spans="2:7" s="233" customFormat="1" ht="4.5" thickBot="1">
      <c r="B5" s="236"/>
      <c r="F5" s="235"/>
      <c r="G5" s="234"/>
    </row>
    <row r="6" spans="1:19" ht="19.5" customHeight="1" thickBot="1">
      <c r="A6" s="36" t="s">
        <v>378</v>
      </c>
      <c r="B6" s="232" t="s">
        <v>0</v>
      </c>
      <c r="C6" s="231" t="s">
        <v>1</v>
      </c>
      <c r="D6" s="230" t="s">
        <v>422</v>
      </c>
      <c r="E6" s="229" t="s">
        <v>3</v>
      </c>
      <c r="F6" s="228" t="s">
        <v>4</v>
      </c>
      <c r="G6" s="227" t="s">
        <v>421</v>
      </c>
      <c r="H6" s="226" t="s">
        <v>420</v>
      </c>
      <c r="I6" s="226" t="s">
        <v>419</v>
      </c>
      <c r="J6" s="226" t="s">
        <v>394</v>
      </c>
      <c r="K6" s="226" t="s">
        <v>400</v>
      </c>
      <c r="L6" s="226" t="s">
        <v>418</v>
      </c>
      <c r="M6" s="226" t="s">
        <v>405</v>
      </c>
      <c r="N6" s="226" t="s">
        <v>417</v>
      </c>
      <c r="O6" s="226" t="s">
        <v>416</v>
      </c>
      <c r="P6" s="226" t="s">
        <v>411</v>
      </c>
      <c r="Q6" s="226" t="s">
        <v>415</v>
      </c>
      <c r="R6" s="225" t="s">
        <v>414</v>
      </c>
      <c r="S6" s="224" t="s">
        <v>413</v>
      </c>
    </row>
    <row r="7" spans="1:19" ht="19.5" customHeight="1">
      <c r="A7" s="223">
        <v>1</v>
      </c>
      <c r="B7" s="222" t="s">
        <v>48</v>
      </c>
      <c r="C7" s="221" t="s">
        <v>99</v>
      </c>
      <c r="D7" s="37">
        <v>38841</v>
      </c>
      <c r="E7" s="38" t="s">
        <v>27</v>
      </c>
      <c r="F7" s="39" t="s">
        <v>37</v>
      </c>
      <c r="G7" s="40"/>
      <c r="H7" s="40"/>
      <c r="I7" s="40"/>
      <c r="J7" s="40"/>
      <c r="K7" s="40"/>
      <c r="L7" s="40" t="s">
        <v>397</v>
      </c>
      <c r="M7" s="40" t="s">
        <v>397</v>
      </c>
      <c r="N7" s="40" t="s">
        <v>397</v>
      </c>
      <c r="O7" s="40" t="s">
        <v>397</v>
      </c>
      <c r="P7" s="40" t="s">
        <v>396</v>
      </c>
      <c r="Q7" s="40" t="s">
        <v>412</v>
      </c>
      <c r="R7" s="219" t="s">
        <v>411</v>
      </c>
      <c r="S7" s="218" t="s">
        <v>410</v>
      </c>
    </row>
    <row r="8" spans="1:19" ht="19.5" customHeight="1">
      <c r="A8" s="223">
        <v>2</v>
      </c>
      <c r="B8" s="222" t="s">
        <v>409</v>
      </c>
      <c r="C8" s="221" t="s">
        <v>408</v>
      </c>
      <c r="D8" s="37">
        <v>39337</v>
      </c>
      <c r="E8" s="38" t="s">
        <v>27</v>
      </c>
      <c r="F8" s="39" t="s">
        <v>37</v>
      </c>
      <c r="G8" s="40"/>
      <c r="H8" s="40"/>
      <c r="I8" s="40"/>
      <c r="J8" s="40" t="s">
        <v>397</v>
      </c>
      <c r="K8" s="40" t="s">
        <v>397</v>
      </c>
      <c r="L8" s="40" t="s">
        <v>397</v>
      </c>
      <c r="M8" s="40" t="s">
        <v>397</v>
      </c>
      <c r="N8" s="40" t="s">
        <v>395</v>
      </c>
      <c r="O8" s="40"/>
      <c r="P8" s="40"/>
      <c r="Q8" s="40"/>
      <c r="R8" s="219" t="s">
        <v>405</v>
      </c>
      <c r="S8" s="218" t="s">
        <v>404</v>
      </c>
    </row>
    <row r="9" spans="1:19" ht="19.5" customHeight="1">
      <c r="A9" s="223">
        <v>3</v>
      </c>
      <c r="B9" s="222" t="s">
        <v>407</v>
      </c>
      <c r="C9" s="221" t="s">
        <v>406</v>
      </c>
      <c r="D9" s="37">
        <v>39224</v>
      </c>
      <c r="E9" s="38" t="s">
        <v>27</v>
      </c>
      <c r="F9" s="39" t="s">
        <v>37</v>
      </c>
      <c r="G9" s="40"/>
      <c r="H9" s="40"/>
      <c r="I9" s="40"/>
      <c r="J9" s="40" t="s">
        <v>397</v>
      </c>
      <c r="K9" s="40" t="s">
        <v>396</v>
      </c>
      <c r="L9" s="40" t="s">
        <v>397</v>
      </c>
      <c r="M9" s="40" t="s">
        <v>396</v>
      </c>
      <c r="N9" s="40" t="s">
        <v>395</v>
      </c>
      <c r="O9" s="40"/>
      <c r="P9" s="40"/>
      <c r="Q9" s="40"/>
      <c r="R9" s="219" t="s">
        <v>405</v>
      </c>
      <c r="S9" s="218" t="s">
        <v>404</v>
      </c>
    </row>
    <row r="10" spans="1:19" ht="19.5" customHeight="1">
      <c r="A10" s="223">
        <v>4</v>
      </c>
      <c r="B10" s="222" t="s">
        <v>87</v>
      </c>
      <c r="C10" s="221" t="s">
        <v>403</v>
      </c>
      <c r="D10" s="37">
        <v>39261</v>
      </c>
      <c r="E10" s="38" t="s">
        <v>145</v>
      </c>
      <c r="F10" s="39" t="s">
        <v>146</v>
      </c>
      <c r="G10" s="40"/>
      <c r="H10" s="40" t="s">
        <v>397</v>
      </c>
      <c r="I10" s="40" t="s">
        <v>397</v>
      </c>
      <c r="J10" s="40" t="s">
        <v>397</v>
      </c>
      <c r="K10" s="40" t="s">
        <v>397</v>
      </c>
      <c r="L10" s="40" t="s">
        <v>395</v>
      </c>
      <c r="M10" s="40"/>
      <c r="N10" s="40"/>
      <c r="O10" s="40"/>
      <c r="P10" s="40"/>
      <c r="Q10" s="40"/>
      <c r="R10" s="219" t="s">
        <v>400</v>
      </c>
      <c r="S10" s="218" t="s">
        <v>393</v>
      </c>
    </row>
    <row r="11" spans="1:19" ht="19.5" customHeight="1">
      <c r="A11" s="223">
        <v>4</v>
      </c>
      <c r="B11" s="222" t="s">
        <v>147</v>
      </c>
      <c r="C11" s="221" t="s">
        <v>402</v>
      </c>
      <c r="D11" s="37" t="s">
        <v>401</v>
      </c>
      <c r="E11" s="38" t="s">
        <v>145</v>
      </c>
      <c r="F11" s="39" t="s">
        <v>146</v>
      </c>
      <c r="G11" s="40"/>
      <c r="H11" s="40" t="s">
        <v>397</v>
      </c>
      <c r="I11" s="40" t="s">
        <v>397</v>
      </c>
      <c r="J11" s="40" t="s">
        <v>397</v>
      </c>
      <c r="K11" s="40" t="s">
        <v>397</v>
      </c>
      <c r="L11" s="40" t="s">
        <v>395</v>
      </c>
      <c r="M11" s="40"/>
      <c r="N11" s="40"/>
      <c r="O11" s="40"/>
      <c r="P11" s="40"/>
      <c r="Q11" s="40"/>
      <c r="R11" s="219" t="s">
        <v>400</v>
      </c>
      <c r="S11" s="218" t="s">
        <v>393</v>
      </c>
    </row>
    <row r="12" spans="1:19" ht="19.5" customHeight="1">
      <c r="A12" s="223">
        <v>6</v>
      </c>
      <c r="B12" s="222" t="s">
        <v>48</v>
      </c>
      <c r="C12" s="221" t="s">
        <v>292</v>
      </c>
      <c r="D12" s="37">
        <v>38758</v>
      </c>
      <c r="E12" s="38" t="s">
        <v>79</v>
      </c>
      <c r="F12" s="39" t="s">
        <v>291</v>
      </c>
      <c r="G12" s="40" t="s">
        <v>397</v>
      </c>
      <c r="H12" s="40" t="s">
        <v>397</v>
      </c>
      <c r="I12" s="40" t="s">
        <v>397</v>
      </c>
      <c r="J12" s="40" t="s">
        <v>396</v>
      </c>
      <c r="K12" s="40" t="s">
        <v>395</v>
      </c>
      <c r="L12" s="40"/>
      <c r="M12" s="40"/>
      <c r="N12" s="40"/>
      <c r="O12" s="40"/>
      <c r="P12" s="40"/>
      <c r="Q12" s="40"/>
      <c r="R12" s="219" t="s">
        <v>394</v>
      </c>
      <c r="S12" s="218" t="s">
        <v>393</v>
      </c>
    </row>
    <row r="13" spans="1:19" ht="19.5" customHeight="1">
      <c r="A13" s="223">
        <v>7</v>
      </c>
      <c r="B13" s="222" t="s">
        <v>193</v>
      </c>
      <c r="C13" s="221" t="s">
        <v>399</v>
      </c>
      <c r="D13" s="220">
        <v>39627</v>
      </c>
      <c r="E13" s="38" t="s">
        <v>145</v>
      </c>
      <c r="F13" s="39" t="s">
        <v>146</v>
      </c>
      <c r="G13" s="40" t="s">
        <v>398</v>
      </c>
      <c r="H13" s="40" t="s">
        <v>397</v>
      </c>
      <c r="I13" s="40" t="s">
        <v>397</v>
      </c>
      <c r="J13" s="40" t="s">
        <v>396</v>
      </c>
      <c r="K13" s="40" t="s">
        <v>395</v>
      </c>
      <c r="L13" s="40"/>
      <c r="M13" s="40"/>
      <c r="N13" s="40"/>
      <c r="O13" s="40"/>
      <c r="P13" s="40"/>
      <c r="Q13" s="40"/>
      <c r="R13" s="219" t="s">
        <v>394</v>
      </c>
      <c r="S13" s="218" t="s">
        <v>393</v>
      </c>
    </row>
  </sheetData>
  <sheetProtection/>
  <mergeCells count="1">
    <mergeCell ref="A2:B2"/>
  </mergeCells>
  <printOptions horizontalCentered="1"/>
  <pageMargins left="0.15748031496062992" right="0.15748031496062992" top="0.7874015748031497" bottom="0.3937007874015748" header="0.3937007874015748" footer="0.3937007874015748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O12"/>
  <sheetViews>
    <sheetView zoomScale="110" zoomScaleNormal="110" zoomScalePageLayoutView="0" workbookViewId="0" topLeftCell="A1">
      <selection activeCell="I21" sqref="I21"/>
    </sheetView>
  </sheetViews>
  <sheetFormatPr defaultColWidth="12.421875" defaultRowHeight="12.75"/>
  <cols>
    <col min="1" max="1" width="4.421875" style="216" customWidth="1"/>
    <col min="2" max="2" width="10.140625" style="216" customWidth="1"/>
    <col min="3" max="3" width="13.421875" style="216" customWidth="1"/>
    <col min="4" max="4" width="10.7109375" style="216" customWidth="1"/>
    <col min="5" max="5" width="7.7109375" style="216" customWidth="1"/>
    <col min="6" max="6" width="11.421875" style="217" customWidth="1"/>
    <col min="7" max="13" width="5.00390625" style="216" customWidth="1"/>
    <col min="14" max="14" width="6.421875" style="216" bestFit="1" customWidth="1"/>
    <col min="15" max="15" width="5.00390625" style="216" customWidth="1"/>
    <col min="16" max="16384" width="12.421875" style="216" customWidth="1"/>
  </cols>
  <sheetData>
    <row r="1" spans="1:6" s="245" customFormat="1" ht="15">
      <c r="A1" s="249" t="s">
        <v>368</v>
      </c>
      <c r="B1" s="242"/>
      <c r="C1" s="248"/>
      <c r="E1" s="247"/>
      <c r="F1" s="246"/>
    </row>
    <row r="2" spans="1:6" s="237" customFormat="1" ht="15">
      <c r="A2" s="377">
        <v>43547</v>
      </c>
      <c r="B2" s="377"/>
      <c r="C2" s="242"/>
      <c r="E2" s="241" t="s">
        <v>49</v>
      </c>
      <c r="F2" s="239"/>
    </row>
    <row r="3" s="243" customFormat="1" ht="3.75">
      <c r="F3" s="244"/>
    </row>
    <row r="4" spans="1:7" s="245" customFormat="1" ht="15">
      <c r="A4" s="248"/>
      <c r="B4" s="241" t="s">
        <v>444</v>
      </c>
      <c r="E4" s="257"/>
      <c r="F4" s="246"/>
      <c r="G4" s="256"/>
    </row>
    <row r="5" spans="2:7" s="233" customFormat="1" ht="4.5" thickBot="1">
      <c r="B5" s="236"/>
      <c r="F5" s="235"/>
      <c r="G5" s="234"/>
    </row>
    <row r="6" spans="1:15" ht="19.5" customHeight="1" thickBot="1">
      <c r="A6" s="36" t="s">
        <v>378</v>
      </c>
      <c r="B6" s="232" t="s">
        <v>0</v>
      </c>
      <c r="C6" s="231" t="s">
        <v>1</v>
      </c>
      <c r="D6" s="230" t="s">
        <v>422</v>
      </c>
      <c r="E6" s="229" t="s">
        <v>3</v>
      </c>
      <c r="F6" s="228" t="s">
        <v>4</v>
      </c>
      <c r="G6" s="227" t="s">
        <v>443</v>
      </c>
      <c r="H6" s="226" t="s">
        <v>442</v>
      </c>
      <c r="I6" s="226" t="s">
        <v>425</v>
      </c>
      <c r="J6" s="226" t="s">
        <v>433</v>
      </c>
      <c r="K6" s="226" t="s">
        <v>437</v>
      </c>
      <c r="L6" s="226" t="s">
        <v>439</v>
      </c>
      <c r="M6" s="226" t="s">
        <v>441</v>
      </c>
      <c r="N6" s="225" t="s">
        <v>414</v>
      </c>
      <c r="O6" s="224" t="s">
        <v>413</v>
      </c>
    </row>
    <row r="7" spans="1:15" ht="19.5" customHeight="1">
      <c r="A7" s="223">
        <v>1</v>
      </c>
      <c r="B7" s="222" t="s">
        <v>254</v>
      </c>
      <c r="C7" s="221" t="s">
        <v>440</v>
      </c>
      <c r="D7" s="37">
        <v>38932</v>
      </c>
      <c r="E7" s="38" t="s">
        <v>178</v>
      </c>
      <c r="F7" s="39" t="s">
        <v>179</v>
      </c>
      <c r="G7" s="40"/>
      <c r="H7" s="40" t="s">
        <v>428</v>
      </c>
      <c r="I7" s="40" t="s">
        <v>428</v>
      </c>
      <c r="J7" s="40" t="s">
        <v>428</v>
      </c>
      <c r="K7" s="40" t="s">
        <v>428</v>
      </c>
      <c r="L7" s="40" t="s">
        <v>428</v>
      </c>
      <c r="M7" s="40" t="s">
        <v>426</v>
      </c>
      <c r="N7" s="251" t="s">
        <v>439</v>
      </c>
      <c r="O7" s="250" t="s">
        <v>438</v>
      </c>
    </row>
    <row r="8" spans="1:15" ht="19.5" customHeight="1">
      <c r="A8" s="223">
        <v>2</v>
      </c>
      <c r="B8" s="222" t="s">
        <v>111</v>
      </c>
      <c r="C8" s="221" t="s">
        <v>112</v>
      </c>
      <c r="D8" s="37">
        <v>39126</v>
      </c>
      <c r="E8" s="38" t="s">
        <v>27</v>
      </c>
      <c r="F8" s="39" t="s">
        <v>37</v>
      </c>
      <c r="G8" s="40"/>
      <c r="H8" s="40" t="s">
        <v>428</v>
      </c>
      <c r="I8" s="40" t="s">
        <v>428</v>
      </c>
      <c r="J8" s="40" t="s">
        <v>428</v>
      </c>
      <c r="K8" s="40" t="s">
        <v>427</v>
      </c>
      <c r="L8" s="40" t="s">
        <v>426</v>
      </c>
      <c r="M8" s="40"/>
      <c r="N8" s="251" t="s">
        <v>437</v>
      </c>
      <c r="O8" s="250" t="s">
        <v>393</v>
      </c>
    </row>
    <row r="9" spans="1:15" ht="19.5" customHeight="1">
      <c r="A9" s="223">
        <v>3</v>
      </c>
      <c r="B9" s="222" t="s">
        <v>436</v>
      </c>
      <c r="C9" s="221" t="s">
        <v>435</v>
      </c>
      <c r="D9" s="37">
        <v>38764</v>
      </c>
      <c r="E9" s="38" t="s">
        <v>145</v>
      </c>
      <c r="F9" s="39" t="s">
        <v>146</v>
      </c>
      <c r="G9" s="40"/>
      <c r="H9" s="40" t="s">
        <v>428</v>
      </c>
      <c r="I9" s="40" t="s">
        <v>428</v>
      </c>
      <c r="J9" s="40" t="s">
        <v>428</v>
      </c>
      <c r="K9" s="40" t="s">
        <v>426</v>
      </c>
      <c r="L9" s="40"/>
      <c r="M9" s="40"/>
      <c r="N9" s="251" t="s">
        <v>433</v>
      </c>
      <c r="O9" s="250" t="s">
        <v>393</v>
      </c>
    </row>
    <row r="10" spans="1:15" ht="19.5" customHeight="1">
      <c r="A10" s="223">
        <v>4</v>
      </c>
      <c r="B10" s="255" t="s">
        <v>166</v>
      </c>
      <c r="C10" s="254" t="s">
        <v>434</v>
      </c>
      <c r="D10" s="253">
        <v>39183</v>
      </c>
      <c r="E10" s="38" t="s">
        <v>178</v>
      </c>
      <c r="F10" s="39" t="s">
        <v>179</v>
      </c>
      <c r="G10" s="40" t="s">
        <v>428</v>
      </c>
      <c r="H10" s="40" t="s">
        <v>427</v>
      </c>
      <c r="I10" s="40" t="s">
        <v>428</v>
      </c>
      <c r="J10" s="40" t="s">
        <v>427</v>
      </c>
      <c r="K10" s="40" t="s">
        <v>426</v>
      </c>
      <c r="L10" s="40"/>
      <c r="M10" s="40"/>
      <c r="N10" s="251" t="s">
        <v>433</v>
      </c>
      <c r="O10" s="250" t="s">
        <v>393</v>
      </c>
    </row>
    <row r="11" spans="1:15" ht="19.5" customHeight="1">
      <c r="A11" s="223">
        <v>5</v>
      </c>
      <c r="B11" s="222" t="s">
        <v>432</v>
      </c>
      <c r="C11" s="221" t="s">
        <v>431</v>
      </c>
      <c r="D11" s="37">
        <v>38728</v>
      </c>
      <c r="E11" s="38" t="s">
        <v>79</v>
      </c>
      <c r="F11" s="39" t="s">
        <v>291</v>
      </c>
      <c r="G11" s="40" t="s">
        <v>428</v>
      </c>
      <c r="H11" s="40" t="s">
        <v>427</v>
      </c>
      <c r="I11" s="40" t="s">
        <v>430</v>
      </c>
      <c r="J11" s="40" t="s">
        <v>426</v>
      </c>
      <c r="K11" s="40"/>
      <c r="L11" s="40"/>
      <c r="M11" s="40"/>
      <c r="N11" s="251" t="s">
        <v>425</v>
      </c>
      <c r="O11" s="250" t="s">
        <v>424</v>
      </c>
    </row>
    <row r="12" spans="1:15" ht="19.5" customHeight="1">
      <c r="A12" s="252" t="s">
        <v>62</v>
      </c>
      <c r="B12" s="222" t="s">
        <v>159</v>
      </c>
      <c r="C12" s="221" t="s">
        <v>429</v>
      </c>
      <c r="D12" s="37">
        <v>39284</v>
      </c>
      <c r="E12" s="38" t="s">
        <v>79</v>
      </c>
      <c r="F12" s="39" t="s">
        <v>291</v>
      </c>
      <c r="G12" s="40" t="s">
        <v>428</v>
      </c>
      <c r="H12" s="40" t="s">
        <v>428</v>
      </c>
      <c r="I12" s="40" t="s">
        <v>427</v>
      </c>
      <c r="J12" s="40" t="s">
        <v>426</v>
      </c>
      <c r="K12" s="40"/>
      <c r="L12" s="40"/>
      <c r="M12" s="40"/>
      <c r="N12" s="251" t="s">
        <v>425</v>
      </c>
      <c r="O12" s="250" t="s">
        <v>424</v>
      </c>
    </row>
  </sheetData>
  <sheetProtection/>
  <mergeCells count="1">
    <mergeCell ref="A2:B2"/>
  </mergeCells>
  <printOptions horizontalCentered="1"/>
  <pageMargins left="0.15748031496062992" right="0.15748031496062992" top="0.7874015748031497" bottom="0.3937007874015748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N40"/>
  <sheetViews>
    <sheetView zoomScale="110" zoomScaleNormal="110" zoomScalePageLayoutView="0" workbookViewId="0" topLeftCell="A1">
      <selection activeCell="I21" sqref="I21"/>
    </sheetView>
  </sheetViews>
  <sheetFormatPr defaultColWidth="0" defaultRowHeight="12.75"/>
  <cols>
    <col min="1" max="1" width="5.28125" style="258" customWidth="1"/>
    <col min="2" max="2" width="14.140625" style="266" customWidth="1"/>
    <col min="3" max="3" width="16.28125" style="265" customWidth="1"/>
    <col min="4" max="4" width="11.8515625" style="264" customWidth="1"/>
    <col min="5" max="5" width="10.28125" style="263" customWidth="1"/>
    <col min="6" max="6" width="23.140625" style="262" customWidth="1"/>
    <col min="7" max="12" width="4.7109375" style="261" customWidth="1"/>
    <col min="13" max="13" width="8.00390625" style="260" customWidth="1"/>
    <col min="14" max="14" width="8.00390625" style="259" customWidth="1"/>
    <col min="15" max="245" width="9.140625" style="258" customWidth="1"/>
    <col min="246" max="246" width="5.28125" style="258" customWidth="1"/>
    <col min="247" max="16384" width="0" style="258" hidden="1" customWidth="1"/>
  </cols>
  <sheetData>
    <row r="1" spans="1:4" s="10" customFormat="1" ht="18">
      <c r="A1" s="8" t="s">
        <v>368</v>
      </c>
      <c r="B1" s="199"/>
      <c r="D1" s="86"/>
    </row>
    <row r="2" spans="1:4" s="10" customFormat="1" ht="13.5">
      <c r="A2" s="376">
        <v>43547</v>
      </c>
      <c r="B2" s="376"/>
      <c r="D2" s="120" t="s">
        <v>49</v>
      </c>
    </row>
    <row r="3" spans="2:4" s="303" customFormat="1" ht="12.75">
      <c r="B3" s="306"/>
      <c r="C3" s="305"/>
      <c r="D3" s="304"/>
    </row>
    <row r="4" spans="1:7" s="10" customFormat="1" ht="13.5">
      <c r="A4" s="199"/>
      <c r="B4" s="302" t="s">
        <v>475</v>
      </c>
      <c r="D4" s="99"/>
      <c r="G4" s="16"/>
    </row>
    <row r="5" spans="2:7" s="297" customFormat="1" ht="13.5" thickBot="1">
      <c r="B5" s="301"/>
      <c r="C5" s="300"/>
      <c r="D5" s="299"/>
      <c r="G5" s="298"/>
    </row>
    <row r="6" spans="2:14" s="294" customFormat="1" ht="14.25" thickBot="1">
      <c r="B6" s="266"/>
      <c r="C6" s="265"/>
      <c r="D6" s="264"/>
      <c r="F6" s="262"/>
      <c r="G6" s="378" t="s">
        <v>474</v>
      </c>
      <c r="H6" s="379"/>
      <c r="I6" s="379"/>
      <c r="J6" s="379"/>
      <c r="K6" s="379"/>
      <c r="L6" s="380"/>
      <c r="M6" s="296"/>
      <c r="N6" s="295"/>
    </row>
    <row r="7" spans="1:14" s="283" customFormat="1" ht="21" customHeight="1" thickBot="1">
      <c r="A7" s="36" t="s">
        <v>378</v>
      </c>
      <c r="B7" s="293" t="s">
        <v>0</v>
      </c>
      <c r="C7" s="292" t="s">
        <v>1</v>
      </c>
      <c r="D7" s="291" t="s">
        <v>422</v>
      </c>
      <c r="E7" s="290" t="s">
        <v>3</v>
      </c>
      <c r="F7" s="289" t="s">
        <v>4</v>
      </c>
      <c r="G7" s="288">
        <v>1</v>
      </c>
      <c r="H7" s="287">
        <v>2</v>
      </c>
      <c r="I7" s="287">
        <v>3</v>
      </c>
      <c r="J7" s="287">
        <v>4</v>
      </c>
      <c r="K7" s="287">
        <v>5</v>
      </c>
      <c r="L7" s="286">
        <v>6</v>
      </c>
      <c r="M7" s="285" t="s">
        <v>473</v>
      </c>
      <c r="N7" s="284" t="s">
        <v>52</v>
      </c>
    </row>
    <row r="8" spans="1:14" ht="18" customHeight="1">
      <c r="A8" s="276">
        <v>1</v>
      </c>
      <c r="B8" s="146" t="s">
        <v>456</v>
      </c>
      <c r="C8" s="147" t="s">
        <v>149</v>
      </c>
      <c r="D8" s="122">
        <v>38897</v>
      </c>
      <c r="E8" s="98" t="s">
        <v>27</v>
      </c>
      <c r="F8" s="94" t="s">
        <v>31</v>
      </c>
      <c r="G8" s="269" t="s">
        <v>446</v>
      </c>
      <c r="H8" s="269">
        <v>4.57</v>
      </c>
      <c r="I8" s="269">
        <v>4.57</v>
      </c>
      <c r="J8" s="269">
        <v>4.37</v>
      </c>
      <c r="K8" s="269">
        <v>4.57</v>
      </c>
      <c r="L8" s="269" t="s">
        <v>446</v>
      </c>
      <c r="M8" s="268">
        <f aca="true" t="shared" si="0" ref="M8:M26">MAX(G8:I8,J8:L8)</f>
        <v>4.57</v>
      </c>
      <c r="N8" s="250" t="str">
        <f aca="true" t="shared" si="1" ref="N8:N17">IF(ISBLANK(M8),"",IF(M8&gt;=6,"KSM",IF(M8&gt;=5.6,"I A",IF(M8&gt;=5.15,"II A",IF(M8&gt;=4.6,"III A",IF(M8&gt;=4.2,"I JA",IF(M8&gt;=3.85,"II JA",IF(M8&gt;=3.6,"III JA"))))))))</f>
        <v>I JA</v>
      </c>
    </row>
    <row r="9" spans="1:14" ht="18" customHeight="1">
      <c r="A9" s="276">
        <v>2</v>
      </c>
      <c r="B9" s="146" t="s">
        <v>126</v>
      </c>
      <c r="C9" s="147" t="s">
        <v>472</v>
      </c>
      <c r="D9" s="122">
        <v>38874</v>
      </c>
      <c r="E9" s="98" t="s">
        <v>13</v>
      </c>
      <c r="F9" s="94" t="s">
        <v>195</v>
      </c>
      <c r="G9" s="269">
        <v>4.26</v>
      </c>
      <c r="H9" s="269">
        <v>4.27</v>
      </c>
      <c r="I9" s="269">
        <v>3.97</v>
      </c>
      <c r="J9" s="269">
        <v>4.15</v>
      </c>
      <c r="K9" s="269">
        <v>4.07</v>
      </c>
      <c r="L9" s="269">
        <v>4.37</v>
      </c>
      <c r="M9" s="268">
        <f t="shared" si="0"/>
        <v>4.37</v>
      </c>
      <c r="N9" s="250" t="str">
        <f t="shared" si="1"/>
        <v>I JA</v>
      </c>
    </row>
    <row r="10" spans="1:14" ht="18" customHeight="1">
      <c r="A10" s="276">
        <v>3</v>
      </c>
      <c r="B10" s="272" t="s">
        <v>456</v>
      </c>
      <c r="C10" s="271" t="s">
        <v>471</v>
      </c>
      <c r="D10" s="275">
        <v>38914</v>
      </c>
      <c r="E10" s="282" t="s">
        <v>47</v>
      </c>
      <c r="F10" s="281" t="s">
        <v>465</v>
      </c>
      <c r="G10" s="269" t="s">
        <v>446</v>
      </c>
      <c r="H10" s="269">
        <v>4.23</v>
      </c>
      <c r="I10" s="269">
        <v>4.16</v>
      </c>
      <c r="J10" s="269">
        <v>4.21</v>
      </c>
      <c r="K10" s="269">
        <v>4.19</v>
      </c>
      <c r="L10" s="269">
        <v>4.37</v>
      </c>
      <c r="M10" s="268">
        <f t="shared" si="0"/>
        <v>4.37</v>
      </c>
      <c r="N10" s="250" t="str">
        <f t="shared" si="1"/>
        <v>I JA</v>
      </c>
    </row>
    <row r="11" spans="1:14" ht="18" customHeight="1">
      <c r="A11" s="276">
        <v>4</v>
      </c>
      <c r="B11" s="272" t="s">
        <v>470</v>
      </c>
      <c r="C11" s="271" t="s">
        <v>469</v>
      </c>
      <c r="D11" s="275" t="s">
        <v>468</v>
      </c>
      <c r="E11" s="282" t="s">
        <v>47</v>
      </c>
      <c r="F11" s="281" t="s">
        <v>465</v>
      </c>
      <c r="G11" s="269" t="s">
        <v>446</v>
      </c>
      <c r="H11" s="269">
        <v>3.78</v>
      </c>
      <c r="I11" s="269">
        <v>4.03</v>
      </c>
      <c r="J11" s="269">
        <v>3.67</v>
      </c>
      <c r="K11" s="269">
        <v>3.91</v>
      </c>
      <c r="L11" s="269">
        <v>3.73</v>
      </c>
      <c r="M11" s="268">
        <f t="shared" si="0"/>
        <v>4.03</v>
      </c>
      <c r="N11" s="250" t="str">
        <f t="shared" si="1"/>
        <v>II JA</v>
      </c>
    </row>
    <row r="12" spans="1:14" ht="18" customHeight="1">
      <c r="A12" s="276">
        <v>5</v>
      </c>
      <c r="B12" s="146" t="s">
        <v>323</v>
      </c>
      <c r="C12" s="147" t="s">
        <v>324</v>
      </c>
      <c r="D12" s="122">
        <v>38857</v>
      </c>
      <c r="E12" s="98" t="s">
        <v>27</v>
      </c>
      <c r="F12" s="94" t="s">
        <v>37</v>
      </c>
      <c r="G12" s="269">
        <v>3.92</v>
      </c>
      <c r="H12" s="269">
        <v>3.92</v>
      </c>
      <c r="I12" s="269">
        <v>3.91</v>
      </c>
      <c r="J12" s="269">
        <v>3.79</v>
      </c>
      <c r="K12" s="269">
        <v>3.87</v>
      </c>
      <c r="L12" s="269">
        <v>3.8</v>
      </c>
      <c r="M12" s="268">
        <f t="shared" si="0"/>
        <v>3.92</v>
      </c>
      <c r="N12" s="250" t="str">
        <f t="shared" si="1"/>
        <v>II JA</v>
      </c>
    </row>
    <row r="13" spans="1:14" ht="18" customHeight="1">
      <c r="A13" s="276">
        <v>6</v>
      </c>
      <c r="B13" s="146" t="s">
        <v>293</v>
      </c>
      <c r="C13" s="147" t="s">
        <v>294</v>
      </c>
      <c r="D13" s="122">
        <v>39123</v>
      </c>
      <c r="E13" s="42" t="s">
        <v>79</v>
      </c>
      <c r="F13" s="43" t="s">
        <v>291</v>
      </c>
      <c r="G13" s="269">
        <v>3.67</v>
      </c>
      <c r="H13" s="269">
        <v>3.66</v>
      </c>
      <c r="I13" s="269">
        <v>3.83</v>
      </c>
      <c r="J13" s="269">
        <v>3.8</v>
      </c>
      <c r="K13" s="269">
        <v>3.75</v>
      </c>
      <c r="L13" s="269" t="s">
        <v>446</v>
      </c>
      <c r="M13" s="268">
        <f t="shared" si="0"/>
        <v>3.83</v>
      </c>
      <c r="N13" s="250" t="str">
        <f t="shared" si="1"/>
        <v>III JA</v>
      </c>
    </row>
    <row r="14" spans="1:14" ht="18" customHeight="1">
      <c r="A14" s="276">
        <v>7</v>
      </c>
      <c r="B14" s="146" t="s">
        <v>143</v>
      </c>
      <c r="C14" s="147" t="s">
        <v>297</v>
      </c>
      <c r="D14" s="122">
        <v>39462</v>
      </c>
      <c r="E14" s="98" t="s">
        <v>27</v>
      </c>
      <c r="F14" s="94" t="s">
        <v>38</v>
      </c>
      <c r="G14" s="269">
        <v>3.71</v>
      </c>
      <c r="H14" s="269">
        <v>3.78</v>
      </c>
      <c r="I14" s="269">
        <v>3.82</v>
      </c>
      <c r="J14" s="269" t="s">
        <v>446</v>
      </c>
      <c r="K14" s="269" t="s">
        <v>446</v>
      </c>
      <c r="L14" s="269" t="s">
        <v>446</v>
      </c>
      <c r="M14" s="268">
        <f t="shared" si="0"/>
        <v>3.82</v>
      </c>
      <c r="N14" s="250" t="str">
        <f t="shared" si="1"/>
        <v>III JA</v>
      </c>
    </row>
    <row r="15" spans="1:14" ht="18" customHeight="1">
      <c r="A15" s="276">
        <v>8</v>
      </c>
      <c r="B15" s="272" t="s">
        <v>467</v>
      </c>
      <c r="C15" s="271" t="s">
        <v>466</v>
      </c>
      <c r="D15" s="275">
        <v>39082</v>
      </c>
      <c r="E15" s="282" t="s">
        <v>47</v>
      </c>
      <c r="F15" s="281" t="s">
        <v>465</v>
      </c>
      <c r="G15" s="280" t="s">
        <v>446</v>
      </c>
      <c r="H15" s="269">
        <v>3.63</v>
      </c>
      <c r="I15" s="269" t="s">
        <v>446</v>
      </c>
      <c r="J15" s="269">
        <v>3.42</v>
      </c>
      <c r="K15" s="269">
        <v>3.43</v>
      </c>
      <c r="L15" s="269" t="s">
        <v>446</v>
      </c>
      <c r="M15" s="268">
        <f t="shared" si="0"/>
        <v>3.63</v>
      </c>
      <c r="N15" s="250" t="str">
        <f t="shared" si="1"/>
        <v>III JA</v>
      </c>
    </row>
    <row r="16" spans="1:14" ht="18" customHeight="1">
      <c r="A16" s="276">
        <v>9</v>
      </c>
      <c r="B16" s="146" t="s">
        <v>89</v>
      </c>
      <c r="C16" s="147" t="s">
        <v>464</v>
      </c>
      <c r="D16" s="122">
        <v>39932</v>
      </c>
      <c r="E16" s="98" t="s">
        <v>79</v>
      </c>
      <c r="F16" s="94" t="s">
        <v>80</v>
      </c>
      <c r="G16" s="269">
        <v>3.61</v>
      </c>
      <c r="H16" s="269">
        <v>3.58</v>
      </c>
      <c r="I16" s="269">
        <v>3.41</v>
      </c>
      <c r="J16" s="269"/>
      <c r="K16" s="269"/>
      <c r="L16" s="269"/>
      <c r="M16" s="268">
        <f t="shared" si="0"/>
        <v>3.61</v>
      </c>
      <c r="N16" s="250" t="str">
        <f t="shared" si="1"/>
        <v>III JA</v>
      </c>
    </row>
    <row r="17" spans="1:14" ht="18" customHeight="1">
      <c r="A17" s="276">
        <v>10</v>
      </c>
      <c r="B17" s="146" t="s">
        <v>167</v>
      </c>
      <c r="C17" s="147" t="s">
        <v>463</v>
      </c>
      <c r="D17" s="122">
        <v>38920</v>
      </c>
      <c r="E17" s="98" t="s">
        <v>27</v>
      </c>
      <c r="F17" s="94" t="s">
        <v>240</v>
      </c>
      <c r="G17" s="269" t="s">
        <v>446</v>
      </c>
      <c r="H17" s="269">
        <v>3.6</v>
      </c>
      <c r="I17" s="269">
        <v>3.51</v>
      </c>
      <c r="J17" s="269"/>
      <c r="K17" s="269"/>
      <c r="L17" s="269"/>
      <c r="M17" s="268">
        <f t="shared" si="0"/>
        <v>3.6</v>
      </c>
      <c r="N17" s="250" t="str">
        <f t="shared" si="1"/>
        <v>III JA</v>
      </c>
    </row>
    <row r="18" spans="1:14" ht="18" customHeight="1">
      <c r="A18" s="276">
        <v>11</v>
      </c>
      <c r="B18" s="101" t="s">
        <v>48</v>
      </c>
      <c r="C18" s="185" t="s">
        <v>462</v>
      </c>
      <c r="D18" s="279">
        <v>40125</v>
      </c>
      <c r="E18" s="278" t="s">
        <v>27</v>
      </c>
      <c r="F18" s="96" t="s">
        <v>31</v>
      </c>
      <c r="G18" s="269">
        <v>3.59</v>
      </c>
      <c r="H18" s="269">
        <v>3.41</v>
      </c>
      <c r="I18" s="269">
        <v>3.33</v>
      </c>
      <c r="J18" s="269"/>
      <c r="K18" s="269"/>
      <c r="L18" s="269"/>
      <c r="M18" s="268">
        <f t="shared" si="0"/>
        <v>3.59</v>
      </c>
      <c r="N18" s="250" t="s">
        <v>450</v>
      </c>
    </row>
    <row r="19" spans="1:14" ht="18" customHeight="1">
      <c r="A19" s="276">
        <v>12</v>
      </c>
      <c r="B19" s="101" t="s">
        <v>351</v>
      </c>
      <c r="C19" s="185" t="s">
        <v>352</v>
      </c>
      <c r="D19" s="279">
        <v>40031</v>
      </c>
      <c r="E19" s="44" t="s">
        <v>9</v>
      </c>
      <c r="F19" s="43" t="s">
        <v>83</v>
      </c>
      <c r="G19" s="269">
        <v>2.87</v>
      </c>
      <c r="H19" s="269">
        <v>3.05</v>
      </c>
      <c r="I19" s="269">
        <v>3.16</v>
      </c>
      <c r="J19" s="269"/>
      <c r="K19" s="269"/>
      <c r="L19" s="269"/>
      <c r="M19" s="268">
        <f t="shared" si="0"/>
        <v>3.16</v>
      </c>
      <c r="N19" s="250" t="s">
        <v>450</v>
      </c>
    </row>
    <row r="20" spans="1:14" ht="18" customHeight="1">
      <c r="A20" s="276">
        <v>13</v>
      </c>
      <c r="B20" s="146" t="s">
        <v>461</v>
      </c>
      <c r="C20" s="147" t="s">
        <v>460</v>
      </c>
      <c r="D20" s="122">
        <v>39833</v>
      </c>
      <c r="E20" s="98" t="s">
        <v>27</v>
      </c>
      <c r="F20" s="94" t="s">
        <v>240</v>
      </c>
      <c r="G20" s="269">
        <v>3.12</v>
      </c>
      <c r="H20" s="269">
        <v>2.88</v>
      </c>
      <c r="I20" s="269">
        <v>3.01</v>
      </c>
      <c r="J20" s="269"/>
      <c r="K20" s="269"/>
      <c r="L20" s="269"/>
      <c r="M20" s="268">
        <f t="shared" si="0"/>
        <v>3.12</v>
      </c>
      <c r="N20" s="250" t="s">
        <v>450</v>
      </c>
    </row>
    <row r="21" spans="1:14" ht="18" customHeight="1">
      <c r="A21" s="276">
        <v>14</v>
      </c>
      <c r="B21" s="272" t="s">
        <v>150</v>
      </c>
      <c r="C21" s="271" t="s">
        <v>348</v>
      </c>
      <c r="D21" s="270">
        <v>40007</v>
      </c>
      <c r="E21" s="40" t="s">
        <v>9</v>
      </c>
      <c r="F21" s="79" t="s">
        <v>83</v>
      </c>
      <c r="G21" s="269" t="s">
        <v>446</v>
      </c>
      <c r="H21" s="269">
        <v>3.04</v>
      </c>
      <c r="I21" s="269">
        <v>3.1</v>
      </c>
      <c r="J21" s="269"/>
      <c r="K21" s="269"/>
      <c r="L21" s="269"/>
      <c r="M21" s="268">
        <f t="shared" si="0"/>
        <v>3.1</v>
      </c>
      <c r="N21" s="250" t="s">
        <v>450</v>
      </c>
    </row>
    <row r="22" spans="1:14" ht="18" customHeight="1">
      <c r="A22" s="276">
        <v>15</v>
      </c>
      <c r="B22" s="101" t="s">
        <v>48</v>
      </c>
      <c r="C22" s="185" t="s">
        <v>459</v>
      </c>
      <c r="D22" s="279" t="s">
        <v>458</v>
      </c>
      <c r="E22" s="278" t="s">
        <v>13</v>
      </c>
      <c r="F22" s="277" t="s">
        <v>14</v>
      </c>
      <c r="G22" s="269">
        <v>3.03</v>
      </c>
      <c r="H22" s="269">
        <v>2.8</v>
      </c>
      <c r="I22" s="269">
        <v>3.04</v>
      </c>
      <c r="J22" s="269"/>
      <c r="K22" s="269"/>
      <c r="L22" s="269"/>
      <c r="M22" s="268">
        <f t="shared" si="0"/>
        <v>3.04</v>
      </c>
      <c r="N22" s="250" t="s">
        <v>450</v>
      </c>
    </row>
    <row r="23" spans="1:14" ht="18" customHeight="1">
      <c r="A23" s="276">
        <v>16</v>
      </c>
      <c r="B23" s="146" t="s">
        <v>88</v>
      </c>
      <c r="C23" s="147" t="s">
        <v>457</v>
      </c>
      <c r="D23" s="122">
        <v>39428</v>
      </c>
      <c r="E23" s="98" t="s">
        <v>18</v>
      </c>
      <c r="F23" s="94" t="s">
        <v>19</v>
      </c>
      <c r="G23" s="269">
        <v>3.03</v>
      </c>
      <c r="H23" s="269">
        <v>2.82</v>
      </c>
      <c r="I23" s="269" t="s">
        <v>446</v>
      </c>
      <c r="J23" s="269"/>
      <c r="K23" s="269"/>
      <c r="L23" s="269"/>
      <c r="M23" s="268">
        <f t="shared" si="0"/>
        <v>3.03</v>
      </c>
      <c r="N23" s="250" t="s">
        <v>450</v>
      </c>
    </row>
    <row r="24" spans="1:14" ht="18" customHeight="1">
      <c r="A24" s="276">
        <v>17</v>
      </c>
      <c r="B24" s="272" t="s">
        <v>456</v>
      </c>
      <c r="C24" s="271" t="s">
        <v>455</v>
      </c>
      <c r="D24" s="270">
        <v>39568</v>
      </c>
      <c r="E24" s="270" t="s">
        <v>27</v>
      </c>
      <c r="F24" s="274" t="s">
        <v>240</v>
      </c>
      <c r="G24" s="269">
        <v>2.71</v>
      </c>
      <c r="H24" s="269">
        <v>2.94</v>
      </c>
      <c r="I24" s="269" t="s">
        <v>446</v>
      </c>
      <c r="J24" s="269"/>
      <c r="K24" s="269"/>
      <c r="L24" s="269"/>
      <c r="M24" s="268">
        <f t="shared" si="0"/>
        <v>2.94</v>
      </c>
      <c r="N24" s="250" t="s">
        <v>450</v>
      </c>
    </row>
    <row r="25" spans="1:14" ht="18" customHeight="1">
      <c r="A25" s="276">
        <v>18</v>
      </c>
      <c r="B25" s="146" t="s">
        <v>454</v>
      </c>
      <c r="C25" s="147" t="s">
        <v>453</v>
      </c>
      <c r="D25" s="122">
        <v>40177</v>
      </c>
      <c r="E25" s="98" t="s">
        <v>27</v>
      </c>
      <c r="F25" s="94" t="s">
        <v>240</v>
      </c>
      <c r="G25" s="269">
        <v>2.7</v>
      </c>
      <c r="H25" s="269">
        <v>2.46</v>
      </c>
      <c r="I25" s="269">
        <v>2.63</v>
      </c>
      <c r="J25" s="269"/>
      <c r="K25" s="269"/>
      <c r="L25" s="269"/>
      <c r="M25" s="268">
        <f t="shared" si="0"/>
        <v>2.7</v>
      </c>
      <c r="N25" s="250" t="s">
        <v>450</v>
      </c>
    </row>
    <row r="26" spans="1:14" ht="18" customHeight="1">
      <c r="A26" s="276">
        <v>19</v>
      </c>
      <c r="B26" s="146" t="s">
        <v>452</v>
      </c>
      <c r="C26" s="147" t="s">
        <v>451</v>
      </c>
      <c r="D26" s="122">
        <v>39745</v>
      </c>
      <c r="E26" s="98" t="s">
        <v>27</v>
      </c>
      <c r="F26" s="94" t="s">
        <v>240</v>
      </c>
      <c r="G26" s="269">
        <v>2.59</v>
      </c>
      <c r="H26" s="269">
        <v>2.36</v>
      </c>
      <c r="I26" s="269">
        <v>2.41</v>
      </c>
      <c r="J26" s="269"/>
      <c r="K26" s="269"/>
      <c r="L26" s="269"/>
      <c r="M26" s="268">
        <f t="shared" si="0"/>
        <v>2.59</v>
      </c>
      <c r="N26" s="250" t="s">
        <v>450</v>
      </c>
    </row>
    <row r="27" spans="1:14" ht="18" customHeight="1">
      <c r="A27" s="276"/>
      <c r="B27" s="146" t="s">
        <v>48</v>
      </c>
      <c r="C27" s="147" t="s">
        <v>205</v>
      </c>
      <c r="D27" s="122">
        <v>38828</v>
      </c>
      <c r="E27" s="98" t="s">
        <v>145</v>
      </c>
      <c r="F27" s="94" t="s">
        <v>206</v>
      </c>
      <c r="H27" s="269"/>
      <c r="I27" s="269"/>
      <c r="J27" s="269"/>
      <c r="K27" s="269"/>
      <c r="L27" s="269"/>
      <c r="M27" s="268" t="s">
        <v>377</v>
      </c>
      <c r="N27" s="250" t="s">
        <v>377</v>
      </c>
    </row>
    <row r="28" spans="1:14" ht="18" customHeight="1">
      <c r="A28" s="276"/>
      <c r="B28" s="146" t="s">
        <v>449</v>
      </c>
      <c r="C28" s="147" t="s">
        <v>448</v>
      </c>
      <c r="D28" s="122">
        <v>39420</v>
      </c>
      <c r="E28" s="98" t="s">
        <v>27</v>
      </c>
      <c r="F28" s="94" t="s">
        <v>31</v>
      </c>
      <c r="G28" s="269"/>
      <c r="H28" s="269"/>
      <c r="I28" s="269"/>
      <c r="J28" s="269"/>
      <c r="K28" s="269"/>
      <c r="L28" s="269"/>
      <c r="M28" s="268" t="s">
        <v>377</v>
      </c>
      <c r="N28" s="250" t="s">
        <v>377</v>
      </c>
    </row>
    <row r="29" spans="1:14" ht="18" customHeight="1">
      <c r="A29" s="276"/>
      <c r="B29" s="146" t="s">
        <v>89</v>
      </c>
      <c r="C29" s="147" t="s">
        <v>447</v>
      </c>
      <c r="D29" s="122">
        <v>38875</v>
      </c>
      <c r="E29" s="98" t="s">
        <v>27</v>
      </c>
      <c r="F29" s="39" t="s">
        <v>37</v>
      </c>
      <c r="G29" s="269"/>
      <c r="H29" s="269"/>
      <c r="I29" s="269"/>
      <c r="J29" s="269"/>
      <c r="K29" s="269"/>
      <c r="L29" s="269"/>
      <c r="M29" s="268" t="s">
        <v>377</v>
      </c>
      <c r="N29" s="250" t="s">
        <v>377</v>
      </c>
    </row>
    <row r="30" spans="1:14" ht="18" customHeight="1">
      <c r="A30" s="276"/>
      <c r="B30" s="146" t="s">
        <v>48</v>
      </c>
      <c r="C30" s="147" t="s">
        <v>205</v>
      </c>
      <c r="D30" s="122">
        <v>38828</v>
      </c>
      <c r="E30" s="98" t="s">
        <v>145</v>
      </c>
      <c r="F30" s="94" t="s">
        <v>206</v>
      </c>
      <c r="G30" s="269"/>
      <c r="H30" s="269"/>
      <c r="I30" s="269"/>
      <c r="J30" s="269"/>
      <c r="K30" s="269"/>
      <c r="L30" s="269"/>
      <c r="M30" s="268" t="s">
        <v>377</v>
      </c>
      <c r="N30" s="250" t="s">
        <v>377</v>
      </c>
    </row>
    <row r="31" spans="1:14" ht="18" customHeight="1">
      <c r="A31" s="273" t="s">
        <v>62</v>
      </c>
      <c r="B31" s="105" t="s">
        <v>48</v>
      </c>
      <c r="C31" s="106" t="s">
        <v>99</v>
      </c>
      <c r="D31" s="37">
        <v>38841</v>
      </c>
      <c r="E31" s="38" t="s">
        <v>27</v>
      </c>
      <c r="F31" s="39" t="s">
        <v>37</v>
      </c>
      <c r="G31" s="269" t="s">
        <v>446</v>
      </c>
      <c r="H31" s="269">
        <v>4.3</v>
      </c>
      <c r="I31" s="269">
        <v>4.24</v>
      </c>
      <c r="J31" s="269"/>
      <c r="K31" s="269"/>
      <c r="L31" s="269"/>
      <c r="M31" s="268">
        <f aca="true" t="shared" si="2" ref="M31:M37">MAX(G31:I31,J31:L31)</f>
        <v>4.3</v>
      </c>
      <c r="N31" s="267"/>
    </row>
    <row r="32" spans="1:14" ht="18" customHeight="1">
      <c r="A32" s="273" t="s">
        <v>62</v>
      </c>
      <c r="B32" s="272" t="s">
        <v>283</v>
      </c>
      <c r="C32" s="271" t="s">
        <v>284</v>
      </c>
      <c r="D32" s="270">
        <v>39074</v>
      </c>
      <c r="E32" s="38" t="s">
        <v>27</v>
      </c>
      <c r="F32" s="39" t="s">
        <v>37</v>
      </c>
      <c r="G32" s="269">
        <v>4.19</v>
      </c>
      <c r="H32" s="269" t="s">
        <v>446</v>
      </c>
      <c r="I32" s="269" t="s">
        <v>446</v>
      </c>
      <c r="J32" s="269"/>
      <c r="K32" s="269"/>
      <c r="L32" s="269"/>
      <c r="M32" s="268">
        <f t="shared" si="2"/>
        <v>4.19</v>
      </c>
      <c r="N32" s="267"/>
    </row>
    <row r="33" spans="1:14" ht="18" customHeight="1">
      <c r="A33" s="273" t="s">
        <v>62</v>
      </c>
      <c r="B33" s="105" t="s">
        <v>407</v>
      </c>
      <c r="C33" s="106" t="s">
        <v>406</v>
      </c>
      <c r="D33" s="37">
        <v>39224</v>
      </c>
      <c r="E33" s="38" t="s">
        <v>27</v>
      </c>
      <c r="F33" s="39" t="s">
        <v>37</v>
      </c>
      <c r="G33" s="269" t="s">
        <v>446</v>
      </c>
      <c r="H33" s="269">
        <v>3.81</v>
      </c>
      <c r="I33" s="269">
        <v>3.96</v>
      </c>
      <c r="J33" s="269"/>
      <c r="K33" s="269"/>
      <c r="L33" s="269"/>
      <c r="M33" s="268">
        <f t="shared" si="2"/>
        <v>3.96</v>
      </c>
      <c r="N33" s="267"/>
    </row>
    <row r="34" spans="1:14" ht="18" customHeight="1">
      <c r="A34" s="273" t="s">
        <v>62</v>
      </c>
      <c r="B34" s="105" t="s">
        <v>409</v>
      </c>
      <c r="C34" s="106" t="s">
        <v>408</v>
      </c>
      <c r="D34" s="37">
        <v>39337</v>
      </c>
      <c r="E34" s="38" t="s">
        <v>27</v>
      </c>
      <c r="F34" s="39" t="s">
        <v>37</v>
      </c>
      <c r="G34" s="269">
        <v>3.5</v>
      </c>
      <c r="H34" s="269">
        <v>3.49</v>
      </c>
      <c r="I34" s="269">
        <v>3.83</v>
      </c>
      <c r="J34" s="269"/>
      <c r="K34" s="269"/>
      <c r="L34" s="269"/>
      <c r="M34" s="268">
        <f t="shared" si="2"/>
        <v>3.83</v>
      </c>
      <c r="N34" s="267"/>
    </row>
    <row r="35" spans="1:14" ht="18" customHeight="1">
      <c r="A35" s="273" t="s">
        <v>62</v>
      </c>
      <c r="B35" s="105" t="s">
        <v>89</v>
      </c>
      <c r="C35" s="106" t="s">
        <v>321</v>
      </c>
      <c r="D35" s="37">
        <v>39327</v>
      </c>
      <c r="E35" s="38" t="s">
        <v>27</v>
      </c>
      <c r="F35" s="39" t="s">
        <v>37</v>
      </c>
      <c r="G35" s="269">
        <v>3.82</v>
      </c>
      <c r="H35" s="269">
        <v>3.81</v>
      </c>
      <c r="I35" s="269" t="s">
        <v>446</v>
      </c>
      <c r="J35" s="269"/>
      <c r="K35" s="269"/>
      <c r="L35" s="269"/>
      <c r="M35" s="268">
        <f t="shared" si="2"/>
        <v>3.82</v>
      </c>
      <c r="N35" s="267"/>
    </row>
    <row r="36" spans="1:14" ht="18" customHeight="1">
      <c r="A36" s="273" t="s">
        <v>62</v>
      </c>
      <c r="B36" s="146" t="s">
        <v>295</v>
      </c>
      <c r="C36" s="147" t="s">
        <v>296</v>
      </c>
      <c r="D36" s="122">
        <v>39402</v>
      </c>
      <c r="E36" s="42" t="s">
        <v>79</v>
      </c>
      <c r="F36" s="43" t="s">
        <v>291</v>
      </c>
      <c r="G36" s="269">
        <v>3.23</v>
      </c>
      <c r="H36" s="269">
        <v>3.62</v>
      </c>
      <c r="I36" s="269">
        <v>3.25</v>
      </c>
      <c r="J36" s="269"/>
      <c r="K36" s="269"/>
      <c r="L36" s="269"/>
      <c r="M36" s="268">
        <f t="shared" si="2"/>
        <v>3.62</v>
      </c>
      <c r="N36" s="267" t="str">
        <f>IF(ISBLANK(M36),"",IF(M36&gt;=6,"KSM",IF(M36&gt;=5.6,"I A",IF(M36&gt;=5.15,"II A",IF(M36&gt;=4.6,"III A",IF(M36&gt;=4.2,"I JA",IF(M36&gt;=3.85,"II JA",IF(M36&gt;=3.6,"III JA"))))))))</f>
        <v>III JA</v>
      </c>
    </row>
    <row r="37" spans="1:14" ht="18" customHeight="1">
      <c r="A37" s="273" t="s">
        <v>62</v>
      </c>
      <c r="B37" s="272" t="s">
        <v>345</v>
      </c>
      <c r="C37" s="271" t="s">
        <v>346</v>
      </c>
      <c r="D37" s="275">
        <v>39078</v>
      </c>
      <c r="E37" s="270" t="s">
        <v>18</v>
      </c>
      <c r="F37" s="274" t="s">
        <v>212</v>
      </c>
      <c r="G37" s="269">
        <v>3.38</v>
      </c>
      <c r="H37" s="269">
        <v>3.23</v>
      </c>
      <c r="I37" s="269" t="s">
        <v>445</v>
      </c>
      <c r="J37" s="269"/>
      <c r="K37" s="269"/>
      <c r="L37" s="269"/>
      <c r="M37" s="268">
        <f t="shared" si="2"/>
        <v>3.38</v>
      </c>
      <c r="N37" s="267"/>
    </row>
    <row r="38" spans="1:14" ht="18" customHeight="1">
      <c r="A38" s="273" t="s">
        <v>62</v>
      </c>
      <c r="B38" s="272" t="s">
        <v>10</v>
      </c>
      <c r="C38" s="271" t="s">
        <v>149</v>
      </c>
      <c r="D38" s="270">
        <v>38897</v>
      </c>
      <c r="E38" s="270" t="s">
        <v>27</v>
      </c>
      <c r="F38" s="274" t="s">
        <v>31</v>
      </c>
      <c r="G38" s="269"/>
      <c r="H38" s="269"/>
      <c r="I38" s="269"/>
      <c r="J38" s="269"/>
      <c r="K38" s="269"/>
      <c r="L38" s="269"/>
      <c r="M38" s="268" t="s">
        <v>377</v>
      </c>
      <c r="N38" s="267"/>
    </row>
    <row r="39" spans="1:14" ht="18" customHeight="1">
      <c r="A39" s="273" t="s">
        <v>62</v>
      </c>
      <c r="B39" s="272" t="s">
        <v>76</v>
      </c>
      <c r="C39" s="271" t="s">
        <v>99</v>
      </c>
      <c r="D39" s="270">
        <v>38855</v>
      </c>
      <c r="E39" s="270" t="s">
        <v>27</v>
      </c>
      <c r="F39" s="43" t="s">
        <v>35</v>
      </c>
      <c r="G39" s="269"/>
      <c r="H39" s="269"/>
      <c r="I39" s="269"/>
      <c r="J39" s="269"/>
      <c r="K39" s="269"/>
      <c r="L39" s="269"/>
      <c r="M39" s="268" t="s">
        <v>377</v>
      </c>
      <c r="N39" s="267"/>
    </row>
    <row r="40" spans="1:14" ht="18" customHeight="1">
      <c r="A40" s="273" t="s">
        <v>62</v>
      </c>
      <c r="B40" s="272" t="s">
        <v>45</v>
      </c>
      <c r="C40" s="271" t="s">
        <v>305</v>
      </c>
      <c r="D40" s="270">
        <v>38755</v>
      </c>
      <c r="E40" s="38" t="s">
        <v>27</v>
      </c>
      <c r="F40" s="39" t="s">
        <v>35</v>
      </c>
      <c r="G40" s="269"/>
      <c r="H40" s="269"/>
      <c r="I40" s="269"/>
      <c r="J40" s="269"/>
      <c r="K40" s="269"/>
      <c r="L40" s="269"/>
      <c r="M40" s="268" t="s">
        <v>377</v>
      </c>
      <c r="N40" s="267"/>
    </row>
  </sheetData>
  <sheetProtection/>
  <mergeCells count="2">
    <mergeCell ref="A2:B2"/>
    <mergeCell ref="G6:L6"/>
  </mergeCells>
  <printOptions horizontalCentered="1"/>
  <pageMargins left="0.1968503937007874" right="0.15748031496062992" top="0.5511811023622047" bottom="0" header="0.31496062992125984" footer="0.31496062992125984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O31"/>
  <sheetViews>
    <sheetView zoomScale="110" zoomScaleNormal="110" zoomScalePageLayoutView="0" workbookViewId="0" topLeftCell="A1">
      <selection activeCell="I21" sqref="I21"/>
    </sheetView>
  </sheetViews>
  <sheetFormatPr defaultColWidth="0" defaultRowHeight="12.75"/>
  <cols>
    <col min="1" max="1" width="5.28125" style="216" customWidth="1"/>
    <col min="2" max="2" width="14.140625" style="313" customWidth="1"/>
    <col min="3" max="3" width="16.28125" style="313" customWidth="1"/>
    <col min="4" max="4" width="10.7109375" style="312" customWidth="1"/>
    <col min="5" max="5" width="10.28125" style="311" customWidth="1"/>
    <col min="6" max="6" width="17.421875" style="310" customWidth="1"/>
    <col min="7" max="7" width="5.421875" style="309" customWidth="1"/>
    <col min="8" max="9" width="4.7109375" style="309" customWidth="1"/>
    <col min="10" max="10" width="4.7109375" style="309" hidden="1" customWidth="1"/>
    <col min="11" max="13" width="4.7109375" style="309" customWidth="1"/>
    <col min="14" max="14" width="9.7109375" style="308" customWidth="1"/>
    <col min="15" max="15" width="8.28125" style="307" customWidth="1"/>
    <col min="16" max="252" width="9.140625" style="216" customWidth="1"/>
    <col min="253" max="253" width="5.28125" style="216" customWidth="1"/>
    <col min="254" max="16384" width="0" style="216" hidden="1" customWidth="1"/>
  </cols>
  <sheetData>
    <row r="1" spans="1:4" s="345" customFormat="1" ht="18">
      <c r="A1" s="352" t="s">
        <v>368</v>
      </c>
      <c r="B1" s="348"/>
      <c r="D1" s="351"/>
    </row>
    <row r="2" spans="1:4" s="345" customFormat="1" ht="15">
      <c r="A2" s="381">
        <v>43547</v>
      </c>
      <c r="B2" s="381"/>
      <c r="D2" s="350" t="s">
        <v>49</v>
      </c>
    </row>
    <row r="3" s="349" customFormat="1" ht="3.75"/>
    <row r="4" spans="1:7" s="345" customFormat="1" ht="13.5">
      <c r="A4" s="348"/>
      <c r="B4" s="345" t="s">
        <v>502</v>
      </c>
      <c r="D4" s="347"/>
      <c r="G4" s="346"/>
    </row>
    <row r="5" s="343" customFormat="1" ht="4.5" thickBot="1">
      <c r="G5" s="344"/>
    </row>
    <row r="6" spans="2:15" s="340" customFormat="1" ht="14.25" thickBot="1">
      <c r="B6" s="313"/>
      <c r="C6" s="313"/>
      <c r="D6" s="312"/>
      <c r="F6" s="310"/>
      <c r="G6" s="382" t="s">
        <v>474</v>
      </c>
      <c r="H6" s="383"/>
      <c r="I6" s="383"/>
      <c r="J6" s="383"/>
      <c r="K6" s="383"/>
      <c r="L6" s="383"/>
      <c r="M6" s="384"/>
      <c r="N6" s="342"/>
      <c r="O6" s="341"/>
    </row>
    <row r="7" spans="1:15" s="329" customFormat="1" ht="21" customHeight="1" thickBot="1">
      <c r="A7" s="36" t="s">
        <v>378</v>
      </c>
      <c r="B7" s="339" t="s">
        <v>0</v>
      </c>
      <c r="C7" s="338" t="s">
        <v>1</v>
      </c>
      <c r="D7" s="337" t="s">
        <v>422</v>
      </c>
      <c r="E7" s="336" t="s">
        <v>3</v>
      </c>
      <c r="F7" s="335" t="s">
        <v>4</v>
      </c>
      <c r="G7" s="334">
        <v>1</v>
      </c>
      <c r="H7" s="333">
        <v>2</v>
      </c>
      <c r="I7" s="333">
        <v>3</v>
      </c>
      <c r="J7" s="333" t="s">
        <v>63</v>
      </c>
      <c r="K7" s="333">
        <v>4</v>
      </c>
      <c r="L7" s="333">
        <v>5</v>
      </c>
      <c r="M7" s="332">
        <v>6</v>
      </c>
      <c r="N7" s="331" t="s">
        <v>501</v>
      </c>
      <c r="O7" s="330" t="s">
        <v>52</v>
      </c>
    </row>
    <row r="8" spans="1:15" ht="18" customHeight="1">
      <c r="A8" s="223">
        <v>1</v>
      </c>
      <c r="B8" s="325" t="s">
        <v>105</v>
      </c>
      <c r="C8" s="324" t="s">
        <v>106</v>
      </c>
      <c r="D8" s="37">
        <v>39719</v>
      </c>
      <c r="E8" s="38" t="s">
        <v>27</v>
      </c>
      <c r="F8" s="39" t="s">
        <v>38</v>
      </c>
      <c r="G8" s="316">
        <v>4.34</v>
      </c>
      <c r="H8" s="316">
        <v>4.62</v>
      </c>
      <c r="I8" s="316">
        <v>4.34</v>
      </c>
      <c r="J8" s="316"/>
      <c r="K8" s="316">
        <v>4.56</v>
      </c>
      <c r="L8" s="316" t="s">
        <v>446</v>
      </c>
      <c r="M8" s="316" t="s">
        <v>446</v>
      </c>
      <c r="N8" s="315">
        <f aca="true" t="shared" si="0" ref="N8:N17">MAX(G8:I8,K8:M8)</f>
        <v>4.62</v>
      </c>
      <c r="O8" s="314" t="str">
        <f>IF(ISBLANK(N8),"",IF(N8&gt;=7.2,"KSM",IF(N8&gt;=6.7,"I A",IF(N8&gt;=6.2,"II A",IF(N8&gt;=5.6,"III A",IF(N8&gt;=5,"I JA",IF(N8&gt;=4.45,"II JA",IF(N8&gt;=4,"III JA"))))))))</f>
        <v>II JA</v>
      </c>
    </row>
    <row r="9" spans="1:15" ht="18" customHeight="1">
      <c r="A9" s="223">
        <v>2</v>
      </c>
      <c r="B9" s="325" t="s">
        <v>500</v>
      </c>
      <c r="C9" s="324" t="s">
        <v>499</v>
      </c>
      <c r="D9" s="37">
        <v>39434</v>
      </c>
      <c r="E9" s="38" t="s">
        <v>27</v>
      </c>
      <c r="F9" s="39" t="s">
        <v>31</v>
      </c>
      <c r="G9" s="316">
        <v>3.93</v>
      </c>
      <c r="H9" s="316">
        <v>4</v>
      </c>
      <c r="I9" s="316">
        <v>4.16</v>
      </c>
      <c r="J9" s="316"/>
      <c r="K9" s="316">
        <v>4.07</v>
      </c>
      <c r="L9" s="316">
        <v>4.04</v>
      </c>
      <c r="M9" s="316">
        <v>3.86</v>
      </c>
      <c r="N9" s="315">
        <f t="shared" si="0"/>
        <v>4.16</v>
      </c>
      <c r="O9" s="314" t="str">
        <f>IF(ISBLANK(N9),"",IF(N9&gt;=7.2,"KSM",IF(N9&gt;=6.7,"I A",IF(N9&gt;=6.2,"II A",IF(N9&gt;=5.6,"III A",IF(N9&gt;=5,"I JA",IF(N9&gt;=4.45,"II JA",IF(N9&gt;=4,"III JA"))))))))</f>
        <v>III JA</v>
      </c>
    </row>
    <row r="10" spans="1:15" ht="18" customHeight="1">
      <c r="A10" s="223">
        <v>3</v>
      </c>
      <c r="B10" s="325" t="s">
        <v>498</v>
      </c>
      <c r="C10" s="324" t="s">
        <v>497</v>
      </c>
      <c r="D10" s="37">
        <v>38720</v>
      </c>
      <c r="E10" s="38" t="s">
        <v>9</v>
      </c>
      <c r="F10" s="39" t="s">
        <v>231</v>
      </c>
      <c r="G10" s="316">
        <v>4.02</v>
      </c>
      <c r="H10" s="316" t="s">
        <v>446</v>
      </c>
      <c r="I10" s="316">
        <v>4.02</v>
      </c>
      <c r="J10" s="316"/>
      <c r="K10" s="316">
        <v>3.71</v>
      </c>
      <c r="L10" s="316" t="s">
        <v>446</v>
      </c>
      <c r="M10" s="316">
        <v>3.98</v>
      </c>
      <c r="N10" s="315">
        <f t="shared" si="0"/>
        <v>4.02</v>
      </c>
      <c r="O10" s="314" t="str">
        <f>IF(ISBLANK(N10),"",IF(N10&gt;=7.2,"KSM",IF(N10&gt;=6.7,"I A",IF(N10&gt;=6.2,"II A",IF(N10&gt;=5.6,"III A",IF(N10&gt;=5,"I JA",IF(N10&gt;=4.45,"II JA",IF(N10&gt;=4,"III JA"))))))))</f>
        <v>III JA</v>
      </c>
    </row>
    <row r="11" spans="1:15" ht="18" customHeight="1">
      <c r="A11" s="223">
        <v>4</v>
      </c>
      <c r="B11" s="222" t="s">
        <v>159</v>
      </c>
      <c r="C11" s="221" t="s">
        <v>429</v>
      </c>
      <c r="D11" s="37">
        <v>39284</v>
      </c>
      <c r="E11" s="38" t="s">
        <v>79</v>
      </c>
      <c r="F11" s="39" t="s">
        <v>291</v>
      </c>
      <c r="G11" s="316">
        <v>3.53</v>
      </c>
      <c r="H11" s="316">
        <v>3.77</v>
      </c>
      <c r="I11" s="316" t="s">
        <v>446</v>
      </c>
      <c r="J11" s="316"/>
      <c r="K11" s="316">
        <v>3.58</v>
      </c>
      <c r="L11" s="316">
        <v>3.73</v>
      </c>
      <c r="M11" s="316">
        <v>3.77</v>
      </c>
      <c r="N11" s="315">
        <f t="shared" si="0"/>
        <v>3.77</v>
      </c>
      <c r="O11" s="314" t="s">
        <v>450</v>
      </c>
    </row>
    <row r="12" spans="1:15" ht="18" customHeight="1">
      <c r="A12" s="223">
        <v>5</v>
      </c>
      <c r="B12" s="325" t="s">
        <v>496</v>
      </c>
      <c r="C12" s="324" t="s">
        <v>495</v>
      </c>
      <c r="D12" s="323" t="s">
        <v>494</v>
      </c>
      <c r="E12" s="319" t="s">
        <v>27</v>
      </c>
      <c r="F12" s="318" t="s">
        <v>31</v>
      </c>
      <c r="G12" s="316">
        <v>3.6</v>
      </c>
      <c r="H12" s="316" t="s">
        <v>446</v>
      </c>
      <c r="I12" s="316">
        <v>3.33</v>
      </c>
      <c r="J12" s="316"/>
      <c r="K12" s="316" t="s">
        <v>446</v>
      </c>
      <c r="L12" s="316">
        <v>3.4</v>
      </c>
      <c r="M12" s="316">
        <v>3.66</v>
      </c>
      <c r="N12" s="315">
        <f t="shared" si="0"/>
        <v>3.66</v>
      </c>
      <c r="O12" s="314" t="s">
        <v>450</v>
      </c>
    </row>
    <row r="13" spans="1:15" ht="18" customHeight="1">
      <c r="A13" s="223">
        <v>6</v>
      </c>
      <c r="B13" s="325" t="s">
        <v>289</v>
      </c>
      <c r="C13" s="324" t="s">
        <v>290</v>
      </c>
      <c r="D13" s="37">
        <v>39610</v>
      </c>
      <c r="E13" s="38" t="s">
        <v>79</v>
      </c>
      <c r="F13" s="39" t="s">
        <v>291</v>
      </c>
      <c r="G13" s="316">
        <v>3.28</v>
      </c>
      <c r="H13" s="316">
        <v>3.41</v>
      </c>
      <c r="I13" s="316">
        <v>3.31</v>
      </c>
      <c r="J13" s="316"/>
      <c r="K13" s="316">
        <v>3.3</v>
      </c>
      <c r="L13" s="316">
        <v>3.37</v>
      </c>
      <c r="M13" s="316">
        <v>3.57</v>
      </c>
      <c r="N13" s="315">
        <f t="shared" si="0"/>
        <v>3.57</v>
      </c>
      <c r="O13" s="314" t="s">
        <v>450</v>
      </c>
    </row>
    <row r="14" spans="1:15" ht="18" customHeight="1">
      <c r="A14" s="223">
        <v>7</v>
      </c>
      <c r="B14" s="325" t="s">
        <v>493</v>
      </c>
      <c r="C14" s="324" t="s">
        <v>492</v>
      </c>
      <c r="D14" s="37">
        <v>39515</v>
      </c>
      <c r="E14" s="38" t="s">
        <v>13</v>
      </c>
      <c r="F14" s="328" t="s">
        <v>14</v>
      </c>
      <c r="G14" s="316">
        <v>3.5</v>
      </c>
      <c r="H14" s="316">
        <v>3.41</v>
      </c>
      <c r="I14" s="316">
        <v>3.44</v>
      </c>
      <c r="J14" s="316"/>
      <c r="K14" s="316">
        <v>3.52</v>
      </c>
      <c r="L14" s="316">
        <v>3.46</v>
      </c>
      <c r="M14" s="316">
        <v>3.46</v>
      </c>
      <c r="N14" s="315">
        <f t="shared" si="0"/>
        <v>3.52</v>
      </c>
      <c r="O14" s="314" t="s">
        <v>450</v>
      </c>
    </row>
    <row r="15" spans="1:15" ht="18" customHeight="1">
      <c r="A15" s="223">
        <v>8</v>
      </c>
      <c r="B15" s="322" t="s">
        <v>123</v>
      </c>
      <c r="C15" s="321" t="s">
        <v>491</v>
      </c>
      <c r="D15" s="320">
        <v>39477</v>
      </c>
      <c r="E15" s="319" t="s">
        <v>79</v>
      </c>
      <c r="F15" s="318" t="s">
        <v>80</v>
      </c>
      <c r="G15" s="316">
        <v>3.34</v>
      </c>
      <c r="H15" s="316">
        <v>3.39</v>
      </c>
      <c r="I15" s="316">
        <v>3.13</v>
      </c>
      <c r="J15" s="316"/>
      <c r="K15" s="316">
        <v>3.25</v>
      </c>
      <c r="L15" s="316">
        <v>3.28</v>
      </c>
      <c r="M15" s="316">
        <v>3.26</v>
      </c>
      <c r="N15" s="315">
        <f t="shared" si="0"/>
        <v>3.39</v>
      </c>
      <c r="O15" s="314" t="s">
        <v>450</v>
      </c>
    </row>
    <row r="16" spans="1:15" ht="18" customHeight="1">
      <c r="A16" s="223">
        <v>9</v>
      </c>
      <c r="B16" s="325" t="s">
        <v>125</v>
      </c>
      <c r="C16" s="324" t="s">
        <v>490</v>
      </c>
      <c r="D16" s="37">
        <v>39792</v>
      </c>
      <c r="E16" s="38" t="s">
        <v>27</v>
      </c>
      <c r="F16" s="39" t="s">
        <v>119</v>
      </c>
      <c r="G16" s="316">
        <v>2.89</v>
      </c>
      <c r="H16" s="316">
        <v>3.07</v>
      </c>
      <c r="I16" s="316">
        <v>3.1</v>
      </c>
      <c r="J16" s="316"/>
      <c r="K16" s="316"/>
      <c r="L16" s="316"/>
      <c r="M16" s="316"/>
      <c r="N16" s="315">
        <f t="shared" si="0"/>
        <v>3.1</v>
      </c>
      <c r="O16" s="314" t="s">
        <v>450</v>
      </c>
    </row>
    <row r="17" spans="1:15" ht="18" customHeight="1">
      <c r="A17" s="223">
        <v>10</v>
      </c>
      <c r="B17" s="325" t="s">
        <v>489</v>
      </c>
      <c r="C17" s="324" t="s">
        <v>488</v>
      </c>
      <c r="D17" s="37">
        <v>39029</v>
      </c>
      <c r="E17" s="38" t="s">
        <v>27</v>
      </c>
      <c r="F17" s="39" t="s">
        <v>31</v>
      </c>
      <c r="G17" s="316">
        <v>3.39</v>
      </c>
      <c r="H17" s="316" t="s">
        <v>446</v>
      </c>
      <c r="I17" s="316" t="s">
        <v>446</v>
      </c>
      <c r="J17" s="316"/>
      <c r="K17" s="316"/>
      <c r="L17" s="316"/>
      <c r="M17" s="316"/>
      <c r="N17" s="315">
        <f t="shared" si="0"/>
        <v>3.39</v>
      </c>
      <c r="O17" s="314" t="s">
        <v>450</v>
      </c>
    </row>
    <row r="18" spans="1:15" ht="18" customHeight="1">
      <c r="A18" s="223"/>
      <c r="B18" s="325" t="s">
        <v>17</v>
      </c>
      <c r="C18" s="324" t="s">
        <v>487</v>
      </c>
      <c r="D18" s="37">
        <v>38833</v>
      </c>
      <c r="E18" s="38" t="s">
        <v>27</v>
      </c>
      <c r="F18" s="39" t="s">
        <v>31</v>
      </c>
      <c r="G18" s="316"/>
      <c r="H18" s="316"/>
      <c r="I18" s="316"/>
      <c r="J18" s="316"/>
      <c r="K18" s="316"/>
      <c r="L18" s="316"/>
      <c r="M18" s="316"/>
      <c r="N18" s="315" t="s">
        <v>377</v>
      </c>
      <c r="O18" s="314"/>
    </row>
    <row r="19" spans="1:15" ht="18" customHeight="1">
      <c r="A19" s="223"/>
      <c r="B19" s="325" t="s">
        <v>114</v>
      </c>
      <c r="C19" s="324" t="s">
        <v>158</v>
      </c>
      <c r="D19" s="37">
        <v>39183</v>
      </c>
      <c r="E19" s="38" t="s">
        <v>27</v>
      </c>
      <c r="F19" s="39" t="s">
        <v>35</v>
      </c>
      <c r="G19" s="316"/>
      <c r="H19" s="316"/>
      <c r="I19" s="316"/>
      <c r="J19" s="316"/>
      <c r="K19" s="316"/>
      <c r="L19" s="316"/>
      <c r="M19" s="316"/>
      <c r="N19" s="315" t="s">
        <v>377</v>
      </c>
      <c r="O19" s="314"/>
    </row>
    <row r="20" spans="1:15" ht="18" customHeight="1">
      <c r="A20" s="223"/>
      <c r="B20" s="325" t="s">
        <v>374</v>
      </c>
      <c r="C20" s="324" t="s">
        <v>136</v>
      </c>
      <c r="D20" s="37">
        <v>38921</v>
      </c>
      <c r="E20" s="38" t="s">
        <v>18</v>
      </c>
      <c r="F20" s="39" t="s">
        <v>19</v>
      </c>
      <c r="G20" s="316"/>
      <c r="H20" s="316"/>
      <c r="I20" s="316"/>
      <c r="J20" s="316"/>
      <c r="K20" s="316"/>
      <c r="L20" s="316"/>
      <c r="M20" s="316"/>
      <c r="N20" s="315" t="s">
        <v>377</v>
      </c>
      <c r="O20" s="314"/>
    </row>
    <row r="21" spans="1:15" ht="18" customHeight="1">
      <c r="A21" s="223"/>
      <c r="B21" s="325" t="s">
        <v>486</v>
      </c>
      <c r="C21" s="324" t="s">
        <v>180</v>
      </c>
      <c r="D21" s="37">
        <v>39110</v>
      </c>
      <c r="E21" s="38" t="s">
        <v>178</v>
      </c>
      <c r="F21" s="39" t="s">
        <v>179</v>
      </c>
      <c r="G21" s="316"/>
      <c r="H21" s="316"/>
      <c r="I21" s="316"/>
      <c r="J21" s="316"/>
      <c r="K21" s="316"/>
      <c r="L21" s="316"/>
      <c r="M21" s="316"/>
      <c r="N21" s="315" t="s">
        <v>377</v>
      </c>
      <c r="O21" s="314"/>
    </row>
    <row r="22" spans="1:15" ht="18" customHeight="1">
      <c r="A22" s="223"/>
      <c r="B22" s="325" t="s">
        <v>485</v>
      </c>
      <c r="C22" s="324" t="s">
        <v>484</v>
      </c>
      <c r="D22" s="37">
        <v>40028</v>
      </c>
      <c r="E22" s="327" t="s">
        <v>27</v>
      </c>
      <c r="F22" s="326" t="s">
        <v>240</v>
      </c>
      <c r="G22" s="316"/>
      <c r="H22" s="316"/>
      <c r="I22" s="316"/>
      <c r="J22" s="316"/>
      <c r="K22" s="316"/>
      <c r="L22" s="316"/>
      <c r="M22" s="316"/>
      <c r="N22" s="315" t="s">
        <v>377</v>
      </c>
      <c r="O22" s="314"/>
    </row>
    <row r="23" spans="1:15" ht="18" customHeight="1">
      <c r="A23" s="223"/>
      <c r="B23" s="325" t="s">
        <v>483</v>
      </c>
      <c r="C23" s="324" t="s">
        <v>482</v>
      </c>
      <c r="D23" s="37">
        <v>38877</v>
      </c>
      <c r="E23" s="38" t="s">
        <v>178</v>
      </c>
      <c r="F23" s="39" t="s">
        <v>179</v>
      </c>
      <c r="G23" s="316"/>
      <c r="H23" s="316"/>
      <c r="I23" s="316"/>
      <c r="J23" s="316"/>
      <c r="K23" s="316"/>
      <c r="L23" s="316"/>
      <c r="M23" s="316"/>
      <c r="N23" s="315" t="s">
        <v>377</v>
      </c>
      <c r="O23" s="314"/>
    </row>
    <row r="24" spans="1:15" ht="18" customHeight="1">
      <c r="A24" s="223"/>
      <c r="B24" s="325" t="s">
        <v>481</v>
      </c>
      <c r="C24" s="324" t="s">
        <v>480</v>
      </c>
      <c r="D24" s="323" t="s">
        <v>479</v>
      </c>
      <c r="E24" s="38" t="s">
        <v>178</v>
      </c>
      <c r="F24" s="39" t="s">
        <v>179</v>
      </c>
      <c r="G24" s="316"/>
      <c r="H24" s="316"/>
      <c r="I24" s="316"/>
      <c r="J24" s="316"/>
      <c r="K24" s="316"/>
      <c r="L24" s="316"/>
      <c r="M24" s="316"/>
      <c r="N24" s="315" t="s">
        <v>377</v>
      </c>
      <c r="O24" s="314"/>
    </row>
    <row r="25" spans="1:15" ht="18" customHeight="1">
      <c r="A25" s="317" t="s">
        <v>62</v>
      </c>
      <c r="B25" s="222" t="s">
        <v>254</v>
      </c>
      <c r="C25" s="221" t="s">
        <v>440</v>
      </c>
      <c r="D25" s="37">
        <v>38932</v>
      </c>
      <c r="E25" s="38" t="s">
        <v>178</v>
      </c>
      <c r="F25" s="39" t="s">
        <v>179</v>
      </c>
      <c r="G25" s="316" t="s">
        <v>446</v>
      </c>
      <c r="H25" s="316">
        <v>4.27</v>
      </c>
      <c r="I25" s="316">
        <v>4.45</v>
      </c>
      <c r="J25" s="317" t="s">
        <v>62</v>
      </c>
      <c r="K25" s="316"/>
      <c r="L25" s="316"/>
      <c r="M25" s="316"/>
      <c r="N25" s="315">
        <f aca="true" t="shared" si="1" ref="N25:N30">MAX(G25:I25,K25:M25)</f>
        <v>4.45</v>
      </c>
      <c r="O25" s="314" t="str">
        <f>IF(ISBLANK(N25),"",IF(N25&gt;=7.2,"KSM",IF(N25&gt;=6.7,"I A",IF(N25&gt;=6.2,"II A",IF(N25&gt;=5.6,"III A",IF(N25&gt;=5,"I JA",IF(N25&gt;=4.45,"II JA",IF(N25&gt;=4,"III JA"))))))))</f>
        <v>II JA</v>
      </c>
    </row>
    <row r="26" spans="1:15" ht="18" customHeight="1">
      <c r="A26" s="317" t="s">
        <v>62</v>
      </c>
      <c r="B26" s="222" t="s">
        <v>432</v>
      </c>
      <c r="C26" s="221" t="s">
        <v>478</v>
      </c>
      <c r="D26" s="37">
        <v>38728</v>
      </c>
      <c r="E26" s="38" t="s">
        <v>79</v>
      </c>
      <c r="F26" s="39" t="s">
        <v>291</v>
      </c>
      <c r="G26" s="316">
        <v>3.46</v>
      </c>
      <c r="H26" s="316">
        <v>3.92</v>
      </c>
      <c r="I26" s="316">
        <v>3.73</v>
      </c>
      <c r="J26" s="317" t="s">
        <v>62</v>
      </c>
      <c r="K26" s="316"/>
      <c r="L26" s="316"/>
      <c r="M26" s="316"/>
      <c r="N26" s="315">
        <f t="shared" si="1"/>
        <v>3.92</v>
      </c>
      <c r="O26" s="314" t="s">
        <v>450</v>
      </c>
    </row>
    <row r="27" spans="1:15" ht="18" customHeight="1">
      <c r="A27" s="317" t="s">
        <v>62</v>
      </c>
      <c r="B27" s="322" t="s">
        <v>166</v>
      </c>
      <c r="C27" s="321" t="s">
        <v>477</v>
      </c>
      <c r="D27" s="320">
        <v>39183</v>
      </c>
      <c r="E27" s="38" t="s">
        <v>178</v>
      </c>
      <c r="F27" s="39" t="s">
        <v>179</v>
      </c>
      <c r="G27" s="316">
        <v>3.67</v>
      </c>
      <c r="H27" s="316" t="s">
        <v>446</v>
      </c>
      <c r="I27" s="316" t="s">
        <v>446</v>
      </c>
      <c r="J27" s="317"/>
      <c r="K27" s="316"/>
      <c r="L27" s="316"/>
      <c r="M27" s="316"/>
      <c r="N27" s="315">
        <f t="shared" si="1"/>
        <v>3.67</v>
      </c>
      <c r="O27" s="314" t="s">
        <v>450</v>
      </c>
    </row>
    <row r="28" spans="1:15" ht="18" customHeight="1">
      <c r="A28" s="317" t="s">
        <v>62</v>
      </c>
      <c r="B28" s="322" t="s">
        <v>20</v>
      </c>
      <c r="C28" s="321" t="s">
        <v>101</v>
      </c>
      <c r="D28" s="320" t="s">
        <v>102</v>
      </c>
      <c r="E28" s="319" t="s">
        <v>79</v>
      </c>
      <c r="F28" s="318" t="s">
        <v>80</v>
      </c>
      <c r="G28" s="316">
        <v>3.45</v>
      </c>
      <c r="H28" s="316">
        <v>3.57</v>
      </c>
      <c r="I28" s="316">
        <v>3.42</v>
      </c>
      <c r="J28" s="317" t="s">
        <v>62</v>
      </c>
      <c r="K28" s="316"/>
      <c r="L28" s="316"/>
      <c r="M28" s="316"/>
      <c r="N28" s="315">
        <f t="shared" si="1"/>
        <v>3.57</v>
      </c>
      <c r="O28" s="314" t="s">
        <v>450</v>
      </c>
    </row>
    <row r="29" spans="1:15" ht="18" customHeight="1">
      <c r="A29" s="317" t="s">
        <v>62</v>
      </c>
      <c r="B29" s="222" t="s">
        <v>277</v>
      </c>
      <c r="C29" s="324" t="s">
        <v>278</v>
      </c>
      <c r="D29" s="323">
        <v>2007</v>
      </c>
      <c r="E29" s="319" t="s">
        <v>77</v>
      </c>
      <c r="F29" s="318" t="s">
        <v>78</v>
      </c>
      <c r="G29" s="316">
        <v>3.49</v>
      </c>
      <c r="H29" s="316">
        <v>3.44</v>
      </c>
      <c r="I29" s="316">
        <v>3.51</v>
      </c>
      <c r="J29" s="317" t="s">
        <v>62</v>
      </c>
      <c r="K29" s="316"/>
      <c r="L29" s="316"/>
      <c r="M29" s="316"/>
      <c r="N29" s="315">
        <f t="shared" si="1"/>
        <v>3.51</v>
      </c>
      <c r="O29" s="314" t="s">
        <v>450</v>
      </c>
    </row>
    <row r="30" spans="1:15" ht="18" customHeight="1">
      <c r="A30" s="317" t="s">
        <v>62</v>
      </c>
      <c r="B30" s="222" t="s">
        <v>138</v>
      </c>
      <c r="C30" s="324" t="s">
        <v>280</v>
      </c>
      <c r="D30" s="323" t="s">
        <v>476</v>
      </c>
      <c r="E30" s="319" t="s">
        <v>77</v>
      </c>
      <c r="F30" s="318" t="s">
        <v>78</v>
      </c>
      <c r="G30" s="316">
        <v>3.15</v>
      </c>
      <c r="H30" s="316">
        <v>3.26</v>
      </c>
      <c r="I30" s="316">
        <v>3.08</v>
      </c>
      <c r="J30" s="317"/>
      <c r="K30" s="316"/>
      <c r="L30" s="316"/>
      <c r="M30" s="316"/>
      <c r="N30" s="315">
        <f t="shared" si="1"/>
        <v>3.26</v>
      </c>
      <c r="O30" s="314" t="s">
        <v>450</v>
      </c>
    </row>
    <row r="31" spans="1:15" ht="18" customHeight="1">
      <c r="A31" s="317" t="s">
        <v>62</v>
      </c>
      <c r="B31" s="322" t="s">
        <v>152</v>
      </c>
      <c r="C31" s="321" t="s">
        <v>153</v>
      </c>
      <c r="D31" s="320">
        <v>39147</v>
      </c>
      <c r="E31" s="319" t="s">
        <v>27</v>
      </c>
      <c r="F31" s="318" t="s">
        <v>31</v>
      </c>
      <c r="G31" s="316"/>
      <c r="H31" s="316"/>
      <c r="I31" s="316"/>
      <c r="J31" s="317" t="s">
        <v>62</v>
      </c>
      <c r="K31" s="316"/>
      <c r="L31" s="316"/>
      <c r="M31" s="316"/>
      <c r="N31" s="315" t="s">
        <v>377</v>
      </c>
      <c r="O31" s="314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5"/>
  <sheetViews>
    <sheetView zoomScale="110" zoomScaleNormal="110" zoomScalePageLayoutView="0" workbookViewId="0" topLeftCell="A1">
      <selection activeCell="I21" sqref="I21"/>
    </sheetView>
  </sheetViews>
  <sheetFormatPr defaultColWidth="0" defaultRowHeight="12.75"/>
  <cols>
    <col min="1" max="1" width="5.28125" style="216" customWidth="1"/>
    <col min="2" max="2" width="10.421875" style="353" customWidth="1"/>
    <col min="3" max="3" width="16.28125" style="353" customWidth="1"/>
    <col min="4" max="4" width="10.7109375" style="312" customWidth="1"/>
    <col min="5" max="5" width="10.28125" style="311" customWidth="1"/>
    <col min="6" max="6" width="12.28125" style="310" customWidth="1"/>
    <col min="7" max="7" width="5.140625" style="309" customWidth="1"/>
    <col min="8" max="9" width="5.421875" style="309" customWidth="1"/>
    <col min="10" max="10" width="4.7109375" style="309" hidden="1" customWidth="1"/>
    <col min="11" max="11" width="5.421875" style="309" customWidth="1"/>
    <col min="12" max="12" width="5.28125" style="309" customWidth="1"/>
    <col min="13" max="13" width="5.421875" style="309" customWidth="1"/>
    <col min="14" max="14" width="9.28125" style="308" customWidth="1"/>
    <col min="15" max="15" width="6.7109375" style="307" customWidth="1"/>
    <col min="16" max="252" width="9.140625" style="216" customWidth="1"/>
    <col min="253" max="253" width="5.28125" style="216" customWidth="1"/>
    <col min="254" max="16384" width="0" style="216" hidden="1" customWidth="1"/>
  </cols>
  <sheetData>
    <row r="1" spans="1:4" s="345" customFormat="1" ht="18">
      <c r="A1" s="352" t="s">
        <v>368</v>
      </c>
      <c r="B1" s="348"/>
      <c r="D1" s="351"/>
    </row>
    <row r="2" spans="1:4" s="345" customFormat="1" ht="15">
      <c r="A2" s="381">
        <v>43547</v>
      </c>
      <c r="B2" s="381"/>
      <c r="D2" s="350" t="s">
        <v>49</v>
      </c>
    </row>
    <row r="3" spans="2:3" s="349" customFormat="1" ht="3.75">
      <c r="B3" s="369"/>
      <c r="C3" s="369"/>
    </row>
    <row r="4" spans="1:7" s="345" customFormat="1" ht="13.5">
      <c r="A4" s="348"/>
      <c r="B4" s="345" t="s">
        <v>524</v>
      </c>
      <c r="D4" s="347"/>
      <c r="G4" s="346"/>
    </row>
    <row r="5" spans="2:7" s="343" customFormat="1" ht="4.5" thickBot="1">
      <c r="B5" s="368"/>
      <c r="C5" s="368"/>
      <c r="G5" s="344"/>
    </row>
    <row r="6" spans="2:15" s="340" customFormat="1" ht="14.25" thickBot="1">
      <c r="B6" s="353"/>
      <c r="C6" s="353"/>
      <c r="D6" s="312"/>
      <c r="F6" s="310"/>
      <c r="G6" s="382" t="s">
        <v>474</v>
      </c>
      <c r="H6" s="383"/>
      <c r="I6" s="383"/>
      <c r="J6" s="383"/>
      <c r="K6" s="383"/>
      <c r="L6" s="383"/>
      <c r="M6" s="384"/>
      <c r="N6" s="342"/>
      <c r="O6" s="341"/>
    </row>
    <row r="7" spans="1:15" s="329" customFormat="1" ht="21" customHeight="1" thickBot="1">
      <c r="A7" s="36" t="s">
        <v>523</v>
      </c>
      <c r="B7" s="367" t="s">
        <v>0</v>
      </c>
      <c r="C7" s="366" t="s">
        <v>1</v>
      </c>
      <c r="D7" s="337" t="s">
        <v>422</v>
      </c>
      <c r="E7" s="336" t="s">
        <v>3</v>
      </c>
      <c r="F7" s="335" t="s">
        <v>4</v>
      </c>
      <c r="G7" s="334">
        <v>1</v>
      </c>
      <c r="H7" s="333">
        <v>2</v>
      </c>
      <c r="I7" s="333">
        <v>3</v>
      </c>
      <c r="J7" s="333" t="s">
        <v>63</v>
      </c>
      <c r="K7" s="333">
        <v>4</v>
      </c>
      <c r="L7" s="333">
        <v>5</v>
      </c>
      <c r="M7" s="332">
        <v>6</v>
      </c>
      <c r="N7" s="365" t="s">
        <v>501</v>
      </c>
      <c r="O7" s="330" t="s">
        <v>52</v>
      </c>
    </row>
    <row r="8" spans="1:15" ht="18" customHeight="1">
      <c r="A8" s="223">
        <v>1</v>
      </c>
      <c r="B8" s="222" t="s">
        <v>522</v>
      </c>
      <c r="C8" s="324" t="s">
        <v>521</v>
      </c>
      <c r="D8" s="220">
        <v>38737</v>
      </c>
      <c r="E8" s="364" t="s">
        <v>43</v>
      </c>
      <c r="F8" s="363" t="s">
        <v>505</v>
      </c>
      <c r="G8" s="316">
        <v>11.2</v>
      </c>
      <c r="H8" s="316">
        <v>11.56</v>
      </c>
      <c r="I8" s="316">
        <v>11.74</v>
      </c>
      <c r="J8" s="316"/>
      <c r="K8" s="316">
        <v>11.9</v>
      </c>
      <c r="L8" s="316">
        <v>12</v>
      </c>
      <c r="M8" s="316">
        <v>11.28</v>
      </c>
      <c r="N8" s="360">
        <f aca="true" t="shared" si="0" ref="N8:N15">MAX(G8:I8,K8:M8)</f>
        <v>12</v>
      </c>
      <c r="O8" s="314" t="s">
        <v>404</v>
      </c>
    </row>
    <row r="9" spans="1:15" ht="18" customHeight="1">
      <c r="A9" s="223">
        <v>2</v>
      </c>
      <c r="B9" s="222" t="s">
        <v>520</v>
      </c>
      <c r="C9" s="324" t="s">
        <v>519</v>
      </c>
      <c r="D9" s="220">
        <v>39044</v>
      </c>
      <c r="E9" s="364" t="s">
        <v>27</v>
      </c>
      <c r="F9" s="363" t="s">
        <v>518</v>
      </c>
      <c r="G9" s="316">
        <v>8.92</v>
      </c>
      <c r="H9" s="316">
        <v>10</v>
      </c>
      <c r="I9" s="316">
        <v>9.68</v>
      </c>
      <c r="J9" s="316"/>
      <c r="K9" s="316">
        <v>9.45</v>
      </c>
      <c r="L9" s="316">
        <v>9.23</v>
      </c>
      <c r="M9" s="316">
        <v>9.5</v>
      </c>
      <c r="N9" s="360">
        <f t="shared" si="0"/>
        <v>10</v>
      </c>
      <c r="O9" s="314" t="s">
        <v>404</v>
      </c>
    </row>
    <row r="10" spans="1:15" ht="18" customHeight="1">
      <c r="A10" s="223">
        <v>3</v>
      </c>
      <c r="B10" s="222" t="s">
        <v>88</v>
      </c>
      <c r="C10" s="324" t="s">
        <v>517</v>
      </c>
      <c r="D10" s="220">
        <v>38736</v>
      </c>
      <c r="E10" s="364" t="s">
        <v>145</v>
      </c>
      <c r="F10" s="363" t="s">
        <v>206</v>
      </c>
      <c r="G10" s="316">
        <v>9.25</v>
      </c>
      <c r="H10" s="316">
        <v>9.14</v>
      </c>
      <c r="I10" s="316">
        <v>8.96</v>
      </c>
      <c r="J10" s="316"/>
      <c r="K10" s="316">
        <v>8.55</v>
      </c>
      <c r="L10" s="316">
        <v>8</v>
      </c>
      <c r="M10" s="316">
        <v>9.5</v>
      </c>
      <c r="N10" s="360">
        <f t="shared" si="0"/>
        <v>9.5</v>
      </c>
      <c r="O10" s="314" t="s">
        <v>404</v>
      </c>
    </row>
    <row r="11" spans="1:15" ht="18" customHeight="1">
      <c r="A11" s="223">
        <v>4</v>
      </c>
      <c r="B11" s="222" t="s">
        <v>516</v>
      </c>
      <c r="C11" s="324" t="s">
        <v>515</v>
      </c>
      <c r="D11" s="220">
        <v>39056</v>
      </c>
      <c r="E11" s="38" t="s">
        <v>9</v>
      </c>
      <c r="F11" s="39" t="s">
        <v>12</v>
      </c>
      <c r="G11" s="316">
        <v>8.31</v>
      </c>
      <c r="H11" s="316">
        <v>9.15</v>
      </c>
      <c r="I11" s="316">
        <v>8.61</v>
      </c>
      <c r="J11" s="316"/>
      <c r="K11" s="316">
        <v>8.11</v>
      </c>
      <c r="L11" s="316">
        <v>8.64</v>
      </c>
      <c r="M11" s="316">
        <v>8.46</v>
      </c>
      <c r="N11" s="360">
        <f t="shared" si="0"/>
        <v>9.15</v>
      </c>
      <c r="O11" s="314" t="s">
        <v>404</v>
      </c>
    </row>
    <row r="12" spans="1:15" ht="18" customHeight="1">
      <c r="A12" s="223">
        <v>5</v>
      </c>
      <c r="B12" s="222" t="s">
        <v>201</v>
      </c>
      <c r="C12" s="324" t="s">
        <v>514</v>
      </c>
      <c r="D12" s="220">
        <v>39037</v>
      </c>
      <c r="E12" s="40" t="s">
        <v>5</v>
      </c>
      <c r="F12" s="39" t="s">
        <v>6</v>
      </c>
      <c r="G12" s="316">
        <v>8.07</v>
      </c>
      <c r="H12" s="316">
        <v>8.33</v>
      </c>
      <c r="I12" s="316">
        <v>8.1</v>
      </c>
      <c r="J12" s="316"/>
      <c r="K12" s="316">
        <v>7.92</v>
      </c>
      <c r="L12" s="316">
        <v>8.42</v>
      </c>
      <c r="M12" s="316">
        <v>8.54</v>
      </c>
      <c r="N12" s="360">
        <f t="shared" si="0"/>
        <v>8.54</v>
      </c>
      <c r="O12" s="314" t="s">
        <v>438</v>
      </c>
    </row>
    <row r="13" spans="1:15" ht="18" customHeight="1">
      <c r="A13" s="223">
        <v>6</v>
      </c>
      <c r="B13" s="222" t="s">
        <v>513</v>
      </c>
      <c r="C13" s="324" t="s">
        <v>512</v>
      </c>
      <c r="D13" s="220">
        <v>38973</v>
      </c>
      <c r="E13" s="364" t="s">
        <v>9</v>
      </c>
      <c r="F13" s="363" t="s">
        <v>83</v>
      </c>
      <c r="G13" s="316">
        <v>7.88</v>
      </c>
      <c r="H13" s="316">
        <v>8.07</v>
      </c>
      <c r="I13" s="316">
        <v>6.73</v>
      </c>
      <c r="J13" s="316"/>
      <c r="K13" s="316">
        <v>7.04</v>
      </c>
      <c r="L13" s="316">
        <v>7.27</v>
      </c>
      <c r="M13" s="316">
        <v>6.92</v>
      </c>
      <c r="N13" s="360">
        <f t="shared" si="0"/>
        <v>8.07</v>
      </c>
      <c r="O13" s="314" t="s">
        <v>438</v>
      </c>
    </row>
    <row r="14" spans="1:15" ht="18" customHeight="1">
      <c r="A14" s="223">
        <v>7</v>
      </c>
      <c r="B14" s="222" t="s">
        <v>409</v>
      </c>
      <c r="C14" s="324" t="s">
        <v>511</v>
      </c>
      <c r="D14" s="220">
        <v>38780</v>
      </c>
      <c r="E14" s="364" t="s">
        <v>178</v>
      </c>
      <c r="F14" s="363" t="s">
        <v>179</v>
      </c>
      <c r="G14" s="316">
        <v>7.8</v>
      </c>
      <c r="H14" s="316">
        <v>7.7</v>
      </c>
      <c r="I14" s="316">
        <v>7.47</v>
      </c>
      <c r="J14" s="316"/>
      <c r="K14" s="316">
        <v>8</v>
      </c>
      <c r="L14" s="316">
        <v>7.53</v>
      </c>
      <c r="M14" s="316">
        <v>7.3</v>
      </c>
      <c r="N14" s="360">
        <f t="shared" si="0"/>
        <v>8</v>
      </c>
      <c r="O14" s="314" t="s">
        <v>438</v>
      </c>
    </row>
    <row r="15" spans="1:15" ht="18" customHeight="1">
      <c r="A15" s="223">
        <v>8</v>
      </c>
      <c r="B15" s="222" t="s">
        <v>510</v>
      </c>
      <c r="C15" s="324" t="s">
        <v>509</v>
      </c>
      <c r="D15" s="220">
        <v>39251</v>
      </c>
      <c r="E15" s="364" t="s">
        <v>178</v>
      </c>
      <c r="F15" s="363" t="s">
        <v>179</v>
      </c>
      <c r="G15" s="316">
        <v>6.43</v>
      </c>
      <c r="H15" s="316">
        <v>7.1</v>
      </c>
      <c r="I15" s="316">
        <v>6.9</v>
      </c>
      <c r="J15" s="316"/>
      <c r="K15" s="316">
        <v>6.74</v>
      </c>
      <c r="L15" s="316">
        <v>6.88</v>
      </c>
      <c r="M15" s="316" t="s">
        <v>508</v>
      </c>
      <c r="N15" s="360">
        <f t="shared" si="0"/>
        <v>7.1</v>
      </c>
      <c r="O15" s="314" t="s">
        <v>393</v>
      </c>
    </row>
    <row r="16" spans="1:15" ht="18" customHeight="1">
      <c r="A16" s="223"/>
      <c r="B16" s="222" t="s">
        <v>507</v>
      </c>
      <c r="C16" s="324" t="s">
        <v>506</v>
      </c>
      <c r="D16" s="220">
        <v>39114</v>
      </c>
      <c r="E16" s="364" t="s">
        <v>27</v>
      </c>
      <c r="F16" s="363" t="s">
        <v>505</v>
      </c>
      <c r="G16" s="316"/>
      <c r="H16" s="316"/>
      <c r="I16" s="316"/>
      <c r="J16" s="316"/>
      <c r="K16" s="316"/>
      <c r="L16" s="316"/>
      <c r="M16" s="316"/>
      <c r="N16" s="360" t="s">
        <v>503</v>
      </c>
      <c r="O16" s="314"/>
    </row>
    <row r="17" spans="1:15" ht="18" customHeight="1">
      <c r="A17" s="223"/>
      <c r="B17" s="222" t="s">
        <v>44</v>
      </c>
      <c r="C17" s="324" t="s">
        <v>504</v>
      </c>
      <c r="D17" s="220">
        <v>38831</v>
      </c>
      <c r="E17" s="362" t="s">
        <v>13</v>
      </c>
      <c r="F17" s="361" t="s">
        <v>195</v>
      </c>
      <c r="G17" s="316"/>
      <c r="H17" s="316"/>
      <c r="I17" s="316"/>
      <c r="J17" s="316"/>
      <c r="K17" s="316"/>
      <c r="L17" s="316"/>
      <c r="M17" s="316"/>
      <c r="N17" s="360" t="s">
        <v>503</v>
      </c>
      <c r="O17" s="314"/>
    </row>
    <row r="18" spans="2:28" ht="12.75">
      <c r="B18" s="354"/>
      <c r="C18" s="354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AB18" s="216" t="s">
        <v>121</v>
      </c>
    </row>
    <row r="19" spans="2:15" ht="12.75">
      <c r="B19" s="354"/>
      <c r="C19" s="354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</row>
    <row r="20" spans="7:15" ht="13.5">
      <c r="G20" s="216"/>
      <c r="H20" s="216"/>
      <c r="I20" s="216"/>
      <c r="J20" s="216"/>
      <c r="K20" s="216"/>
      <c r="L20" s="216"/>
      <c r="M20" s="216"/>
      <c r="N20" s="216"/>
      <c r="O20" s="216"/>
    </row>
    <row r="21" spans="7:15" ht="13.5">
      <c r="G21" s="216"/>
      <c r="H21" s="216"/>
      <c r="I21" s="216"/>
      <c r="J21" s="216"/>
      <c r="K21" s="216"/>
      <c r="L21" s="216"/>
      <c r="M21" s="216"/>
      <c r="N21" s="216"/>
      <c r="O21" s="216"/>
    </row>
    <row r="22" spans="7:15" ht="13.5">
      <c r="G22" s="216"/>
      <c r="H22" s="216"/>
      <c r="I22" s="216"/>
      <c r="J22" s="216"/>
      <c r="K22" s="216"/>
      <c r="L22" s="216"/>
      <c r="M22" s="216"/>
      <c r="N22" s="216"/>
      <c r="O22" s="216"/>
    </row>
    <row r="23" spans="7:15" ht="13.5">
      <c r="G23" s="355"/>
      <c r="H23" s="216"/>
      <c r="I23" s="216"/>
      <c r="J23" s="216"/>
      <c r="K23" s="216"/>
      <c r="L23" s="216"/>
      <c r="M23" s="216"/>
      <c r="N23" s="216"/>
      <c r="O23" s="216"/>
    </row>
    <row r="24" spans="7:15" ht="13.5">
      <c r="G24" s="355"/>
      <c r="H24" s="216"/>
      <c r="I24" s="216"/>
      <c r="J24" s="216"/>
      <c r="K24" s="216"/>
      <c r="L24" s="216"/>
      <c r="M24" s="216"/>
      <c r="N24" s="216"/>
      <c r="O24" s="216"/>
    </row>
    <row r="25" spans="2:15" ht="12.75">
      <c r="B25" s="354"/>
      <c r="C25" s="354"/>
      <c r="D25" s="216"/>
      <c r="E25" s="216"/>
      <c r="F25" s="216"/>
      <c r="G25" s="359"/>
      <c r="H25" s="216"/>
      <c r="I25" s="216"/>
      <c r="J25" s="216"/>
      <c r="K25" s="216"/>
      <c r="L25" s="216"/>
      <c r="M25" s="216"/>
      <c r="N25" s="216"/>
      <c r="O25" s="216"/>
    </row>
    <row r="26" spans="2:15" ht="13.5">
      <c r="B26" s="354"/>
      <c r="C26" s="354"/>
      <c r="D26" s="216"/>
      <c r="E26" s="216"/>
      <c r="F26" s="216"/>
      <c r="G26" s="356"/>
      <c r="H26" s="216"/>
      <c r="I26" s="216"/>
      <c r="J26" s="216"/>
      <c r="K26" s="216"/>
      <c r="L26" s="216"/>
      <c r="M26" s="216"/>
      <c r="N26" s="216"/>
      <c r="O26" s="216"/>
    </row>
    <row r="27" spans="2:15" ht="13.5">
      <c r="B27" s="354"/>
      <c r="C27" s="354"/>
      <c r="D27" s="216"/>
      <c r="E27" s="216"/>
      <c r="F27" s="216"/>
      <c r="G27" s="356"/>
      <c r="H27" s="216"/>
      <c r="I27" s="216"/>
      <c r="J27" s="216"/>
      <c r="K27" s="216"/>
      <c r="L27" s="216"/>
      <c r="M27" s="216"/>
      <c r="N27" s="216"/>
      <c r="O27" s="216"/>
    </row>
    <row r="28" spans="2:15" ht="13.5">
      <c r="B28" s="354"/>
      <c r="C28" s="354"/>
      <c r="D28" s="216"/>
      <c r="E28" s="216"/>
      <c r="F28" s="216"/>
      <c r="G28" s="356"/>
      <c r="H28" s="216"/>
      <c r="I28" s="216"/>
      <c r="J28" s="216"/>
      <c r="K28" s="216"/>
      <c r="L28" s="216"/>
      <c r="M28" s="216"/>
      <c r="N28" s="216"/>
      <c r="O28" s="216"/>
    </row>
    <row r="29" spans="2:15" ht="13.5">
      <c r="B29" s="354"/>
      <c r="C29" s="354"/>
      <c r="D29" s="216"/>
      <c r="E29" s="216"/>
      <c r="F29" s="216"/>
      <c r="G29" s="356"/>
      <c r="H29" s="216"/>
      <c r="I29" s="216"/>
      <c r="J29" s="216"/>
      <c r="K29" s="216"/>
      <c r="L29" s="216"/>
      <c r="M29" s="216"/>
      <c r="N29" s="216"/>
      <c r="O29" s="216"/>
    </row>
    <row r="30" spans="2:15" ht="13.5">
      <c r="B30" s="354"/>
      <c r="C30" s="354"/>
      <c r="D30" s="216"/>
      <c r="E30" s="216"/>
      <c r="F30" s="216"/>
      <c r="G30" s="356"/>
      <c r="H30" s="216"/>
      <c r="I30" s="216"/>
      <c r="J30" s="216"/>
      <c r="K30" s="216"/>
      <c r="L30" s="216"/>
      <c r="M30" s="216"/>
      <c r="N30" s="216"/>
      <c r="O30" s="216"/>
    </row>
    <row r="31" spans="2:15" ht="13.5">
      <c r="B31" s="354"/>
      <c r="C31" s="354"/>
      <c r="D31" s="216"/>
      <c r="E31" s="216"/>
      <c r="F31" s="216"/>
      <c r="G31" s="356"/>
      <c r="H31" s="216"/>
      <c r="I31" s="216"/>
      <c r="J31" s="216"/>
      <c r="K31" s="216"/>
      <c r="L31" s="216"/>
      <c r="M31" s="216"/>
      <c r="N31" s="216"/>
      <c r="O31" s="216"/>
    </row>
    <row r="32" spans="2:15" ht="13.5">
      <c r="B32" s="354"/>
      <c r="C32" s="354"/>
      <c r="D32" s="216"/>
      <c r="E32" s="216"/>
      <c r="F32" s="216"/>
      <c r="G32" s="356"/>
      <c r="H32" s="216"/>
      <c r="I32" s="216"/>
      <c r="J32" s="216"/>
      <c r="K32" s="216"/>
      <c r="L32" s="216"/>
      <c r="M32" s="216"/>
      <c r="N32" s="216"/>
      <c r="O32" s="216"/>
    </row>
    <row r="33" spans="2:15" ht="13.5">
      <c r="B33" s="354"/>
      <c r="C33" s="354"/>
      <c r="D33" s="216"/>
      <c r="E33" s="216"/>
      <c r="F33" s="216"/>
      <c r="G33" s="356"/>
      <c r="H33" s="216"/>
      <c r="I33" s="216"/>
      <c r="J33" s="216"/>
      <c r="K33" s="216"/>
      <c r="L33" s="216"/>
      <c r="M33" s="216"/>
      <c r="N33" s="216"/>
      <c r="O33" s="216"/>
    </row>
    <row r="34" spans="2:15" ht="13.5">
      <c r="B34" s="354"/>
      <c r="C34" s="354"/>
      <c r="D34" s="216"/>
      <c r="E34" s="216"/>
      <c r="F34" s="216"/>
      <c r="G34" s="358"/>
      <c r="H34" s="216"/>
      <c r="I34" s="216"/>
      <c r="J34" s="216"/>
      <c r="K34" s="216"/>
      <c r="L34" s="216"/>
      <c r="M34" s="216"/>
      <c r="N34" s="216"/>
      <c r="O34" s="216"/>
    </row>
    <row r="35" spans="2:15" ht="13.5">
      <c r="B35" s="354"/>
      <c r="C35" s="354"/>
      <c r="D35" s="216"/>
      <c r="E35" s="216"/>
      <c r="F35" s="216"/>
      <c r="G35" s="357"/>
      <c r="H35" s="216"/>
      <c r="I35" s="216"/>
      <c r="J35" s="216"/>
      <c r="K35" s="216"/>
      <c r="L35" s="216"/>
      <c r="M35" s="216"/>
      <c r="N35" s="216"/>
      <c r="O35" s="216"/>
    </row>
    <row r="36" spans="2:15" ht="13.5">
      <c r="B36" s="354"/>
      <c r="C36" s="354"/>
      <c r="D36" s="216"/>
      <c r="E36" s="216"/>
      <c r="F36" s="216"/>
      <c r="G36" s="356"/>
      <c r="H36" s="216"/>
      <c r="I36" s="216"/>
      <c r="J36" s="216"/>
      <c r="K36" s="216"/>
      <c r="L36" s="216"/>
      <c r="M36" s="216"/>
      <c r="N36" s="216"/>
      <c r="O36" s="216"/>
    </row>
    <row r="37" spans="2:15" ht="13.5">
      <c r="B37" s="354"/>
      <c r="C37" s="354"/>
      <c r="D37" s="216"/>
      <c r="E37" s="216"/>
      <c r="F37" s="216"/>
      <c r="G37" s="356"/>
      <c r="H37" s="216"/>
      <c r="I37" s="216"/>
      <c r="J37" s="216"/>
      <c r="K37" s="216"/>
      <c r="L37" s="216"/>
      <c r="M37" s="216"/>
      <c r="N37" s="216"/>
      <c r="O37" s="216"/>
    </row>
    <row r="38" spans="2:15" ht="12.75">
      <c r="B38" s="354"/>
      <c r="C38" s="354"/>
      <c r="D38" s="216"/>
      <c r="E38" s="216"/>
      <c r="F38" s="216"/>
      <c r="G38" s="355"/>
      <c r="H38" s="216"/>
      <c r="I38" s="216"/>
      <c r="J38" s="216"/>
      <c r="K38" s="216"/>
      <c r="L38" s="216"/>
      <c r="M38" s="216"/>
      <c r="N38" s="216"/>
      <c r="O38" s="216"/>
    </row>
    <row r="39" spans="2:15" ht="12.75">
      <c r="B39" s="354"/>
      <c r="C39" s="354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</row>
    <row r="40" spans="2:15" ht="12.75">
      <c r="B40" s="354"/>
      <c r="C40" s="354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</row>
    <row r="41" spans="2:15" ht="12.75">
      <c r="B41" s="354"/>
      <c r="C41" s="354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</row>
    <row r="42" spans="2:15" ht="12.75">
      <c r="B42" s="354"/>
      <c r="C42" s="354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</row>
    <row r="43" spans="2:15" ht="12.75">
      <c r="B43" s="354"/>
      <c r="C43" s="354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</row>
    <row r="44" spans="2:15" ht="12.75">
      <c r="B44" s="354"/>
      <c r="C44" s="354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</row>
    <row r="45" spans="2:15" ht="12.75">
      <c r="B45" s="354"/>
      <c r="C45" s="354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</row>
    <row r="46" spans="2:15" ht="12.75">
      <c r="B46" s="354"/>
      <c r="C46" s="354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</row>
    <row r="47" spans="2:15" ht="12.75">
      <c r="B47" s="354"/>
      <c r="C47" s="354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</row>
    <row r="48" spans="2:15" ht="12.75">
      <c r="B48" s="354"/>
      <c r="C48" s="354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</row>
    <row r="49" spans="2:15" ht="12.75">
      <c r="B49" s="354"/>
      <c r="C49" s="354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</row>
    <row r="50" spans="2:15" ht="12.75">
      <c r="B50" s="354"/>
      <c r="C50" s="354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</row>
    <row r="51" spans="2:15" ht="12.75">
      <c r="B51" s="354"/>
      <c r="C51" s="354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</row>
    <row r="52" spans="2:15" ht="12.75">
      <c r="B52" s="354"/>
      <c r="C52" s="354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</row>
    <row r="53" spans="2:15" ht="12.75">
      <c r="B53" s="354"/>
      <c r="C53" s="354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</row>
    <row r="54" spans="2:15" ht="12.75">
      <c r="B54" s="354"/>
      <c r="C54" s="354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</row>
    <row r="55" spans="2:15" ht="12.75">
      <c r="B55" s="354"/>
      <c r="C55" s="354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64"/>
  <sheetViews>
    <sheetView tabSelected="1" zoomScale="110" zoomScaleNormal="110" zoomScalePageLayoutView="0" workbookViewId="0" topLeftCell="A1">
      <selection activeCell="T16" sqref="T16"/>
    </sheetView>
  </sheetViews>
  <sheetFormatPr defaultColWidth="9.140625" defaultRowHeight="12.75"/>
  <cols>
    <col min="1" max="1" width="5.8515625" style="21" customWidth="1"/>
    <col min="2" max="2" width="12.140625" style="171" customWidth="1"/>
    <col min="3" max="3" width="14.421875" style="171" customWidth="1"/>
    <col min="4" max="4" width="10.28125" style="21" customWidth="1"/>
    <col min="5" max="5" width="11.140625" style="21" bestFit="1" customWidth="1"/>
    <col min="6" max="6" width="22.57421875" style="21" bestFit="1" customWidth="1"/>
    <col min="7" max="7" width="5.7109375" style="21" customWidth="1"/>
    <col min="8" max="8" width="5.7109375" style="29" customWidth="1"/>
    <col min="9" max="9" width="6.57421875" style="21" customWidth="1"/>
    <col min="10" max="10" width="3.421875" style="21" customWidth="1"/>
    <col min="11" max="16384" width="9.140625" style="21" customWidth="1"/>
  </cols>
  <sheetData>
    <row r="1" spans="1:8" s="10" customFormat="1" ht="18">
      <c r="A1" s="8" t="s">
        <v>368</v>
      </c>
      <c r="B1" s="199"/>
      <c r="C1" s="199"/>
      <c r="D1" s="85"/>
      <c r="E1" s="11"/>
      <c r="H1" s="199"/>
    </row>
    <row r="2" spans="1:8" s="10" customFormat="1" ht="15">
      <c r="A2" s="376">
        <v>43547</v>
      </c>
      <c r="B2" s="376"/>
      <c r="C2" s="199"/>
      <c r="D2" s="85"/>
      <c r="E2" s="12" t="s">
        <v>49</v>
      </c>
      <c r="H2" s="199"/>
    </row>
    <row r="3" spans="2:4" s="13" customFormat="1" ht="13.5">
      <c r="B3" s="169"/>
      <c r="C3" s="169"/>
      <c r="D3" s="87"/>
    </row>
    <row r="4" spans="1:8" s="10" customFormat="1" ht="13.5">
      <c r="A4" s="199"/>
      <c r="B4" s="138" t="s">
        <v>64</v>
      </c>
      <c r="D4" s="85"/>
      <c r="E4" s="15"/>
      <c r="F4" s="16"/>
      <c r="H4" s="199"/>
    </row>
    <row r="5" spans="2:8" s="17" customFormat="1" ht="14.25" thickBot="1">
      <c r="B5" s="170"/>
      <c r="C5" s="171"/>
      <c r="D5" s="21"/>
      <c r="F5" s="19"/>
      <c r="H5" s="20"/>
    </row>
    <row r="6" spans="1:9" ht="14.25" thickBot="1">
      <c r="A6" s="76" t="s">
        <v>378</v>
      </c>
      <c r="B6" s="172" t="s">
        <v>0</v>
      </c>
      <c r="C6" s="173" t="s">
        <v>1</v>
      </c>
      <c r="D6" s="68" t="s">
        <v>2</v>
      </c>
      <c r="E6" s="68" t="s">
        <v>3</v>
      </c>
      <c r="F6" s="68" t="s">
        <v>4</v>
      </c>
      <c r="G6" s="69" t="s">
        <v>50</v>
      </c>
      <c r="H6" s="77" t="s">
        <v>51</v>
      </c>
      <c r="I6" s="70" t="s">
        <v>52</v>
      </c>
    </row>
    <row r="7" spans="1:9" ht="17.25" customHeight="1">
      <c r="A7" s="200">
        <v>1</v>
      </c>
      <c r="B7" s="103" t="s">
        <v>147</v>
      </c>
      <c r="C7" s="104" t="s">
        <v>157</v>
      </c>
      <c r="D7" s="23">
        <v>39434</v>
      </c>
      <c r="E7" s="23" t="s">
        <v>43</v>
      </c>
      <c r="F7" s="24" t="s">
        <v>46</v>
      </c>
      <c r="G7" s="74">
        <v>9.08</v>
      </c>
      <c r="H7" s="371" t="s">
        <v>382</v>
      </c>
      <c r="I7" s="65" t="str">
        <f aca="true" t="shared" si="0" ref="I7:I28">IF(ISBLANK(G7),"",IF(G7&lt;=7.7,"KSM",IF(G7&lt;=8,"I A",IF(G7&lt;=8.44,"II A",IF(G7&lt;=9.04,"III A",IF(G7&lt;=9.64,"I JA",IF(G7&lt;=10.04,"II JA",IF(G7&lt;=10.34,"III JA"))))))))</f>
        <v>I JA</v>
      </c>
    </row>
    <row r="8" spans="1:9" ht="17.25" customHeight="1">
      <c r="A8" s="201">
        <v>2</v>
      </c>
      <c r="B8" s="146" t="s">
        <v>252</v>
      </c>
      <c r="C8" s="147" t="s">
        <v>253</v>
      </c>
      <c r="D8" s="122">
        <v>39204</v>
      </c>
      <c r="E8" s="23" t="s">
        <v>27</v>
      </c>
      <c r="F8" s="94" t="s">
        <v>240</v>
      </c>
      <c r="G8" s="25">
        <v>9.33</v>
      </c>
      <c r="H8" s="372" t="s">
        <v>383</v>
      </c>
      <c r="I8" s="27" t="str">
        <f t="shared" si="0"/>
        <v>I JA</v>
      </c>
    </row>
    <row r="9" spans="1:9" ht="17.25" customHeight="1">
      <c r="A9" s="201">
        <v>3</v>
      </c>
      <c r="B9" s="103" t="s">
        <v>261</v>
      </c>
      <c r="C9" s="104" t="s">
        <v>262</v>
      </c>
      <c r="D9" s="115">
        <v>38800</v>
      </c>
      <c r="E9" s="23" t="s">
        <v>259</v>
      </c>
      <c r="F9" s="24" t="s">
        <v>260</v>
      </c>
      <c r="G9" s="373">
        <v>9.27</v>
      </c>
      <c r="H9" s="26" t="s">
        <v>384</v>
      </c>
      <c r="I9" s="27" t="str">
        <f t="shared" si="0"/>
        <v>I JA</v>
      </c>
    </row>
    <row r="10" spans="1:9" ht="17.25" customHeight="1">
      <c r="A10" s="201">
        <v>4</v>
      </c>
      <c r="B10" s="103" t="s">
        <v>148</v>
      </c>
      <c r="C10" s="104" t="s">
        <v>341</v>
      </c>
      <c r="D10" s="23">
        <v>39533</v>
      </c>
      <c r="E10" s="23" t="s">
        <v>27</v>
      </c>
      <c r="F10" s="24" t="s">
        <v>92</v>
      </c>
      <c r="G10" s="373">
        <v>9.36</v>
      </c>
      <c r="H10" s="26" t="s">
        <v>385</v>
      </c>
      <c r="I10" s="27" t="str">
        <f t="shared" si="0"/>
        <v>I JA</v>
      </c>
    </row>
    <row r="11" spans="1:9" ht="17.25" customHeight="1">
      <c r="A11" s="201">
        <v>5</v>
      </c>
      <c r="B11" s="103" t="s">
        <v>167</v>
      </c>
      <c r="C11" s="104" t="s">
        <v>190</v>
      </c>
      <c r="D11" s="23">
        <v>38844</v>
      </c>
      <c r="E11" s="23" t="s">
        <v>27</v>
      </c>
      <c r="F11" s="24" t="s">
        <v>119</v>
      </c>
      <c r="G11" s="25">
        <v>9.49</v>
      </c>
      <c r="H11" s="372" t="s">
        <v>386</v>
      </c>
      <c r="I11" s="27" t="str">
        <f t="shared" si="0"/>
        <v>I JA</v>
      </c>
    </row>
    <row r="12" spans="1:9" ht="17.25" customHeight="1">
      <c r="A12" s="201">
        <v>6</v>
      </c>
      <c r="B12" s="103" t="s">
        <v>193</v>
      </c>
      <c r="C12" s="104" t="s">
        <v>255</v>
      </c>
      <c r="D12" s="23">
        <v>39996</v>
      </c>
      <c r="E12" s="23" t="s">
        <v>27</v>
      </c>
      <c r="F12" s="24" t="s">
        <v>35</v>
      </c>
      <c r="G12" s="373">
        <v>9.47</v>
      </c>
      <c r="H12" s="59" t="s">
        <v>387</v>
      </c>
      <c r="I12" s="27" t="str">
        <f t="shared" si="0"/>
        <v>I JA</v>
      </c>
    </row>
    <row r="13" spans="1:9" ht="17.25" customHeight="1">
      <c r="A13" s="201">
        <v>7</v>
      </c>
      <c r="B13" s="103" t="s">
        <v>210</v>
      </c>
      <c r="C13" s="104" t="s">
        <v>322</v>
      </c>
      <c r="D13" s="23">
        <v>39144</v>
      </c>
      <c r="E13" s="23" t="s">
        <v>27</v>
      </c>
      <c r="F13" s="39" t="s">
        <v>37</v>
      </c>
      <c r="G13" s="373">
        <v>9.52</v>
      </c>
      <c r="H13" s="59"/>
      <c r="I13" s="27" t="str">
        <f t="shared" si="0"/>
        <v>I JA</v>
      </c>
    </row>
    <row r="14" spans="1:9" ht="17.25" customHeight="1">
      <c r="A14" s="201">
        <v>8</v>
      </c>
      <c r="B14" s="103" t="s">
        <v>128</v>
      </c>
      <c r="C14" s="104" t="s">
        <v>129</v>
      </c>
      <c r="D14" s="23" t="s">
        <v>130</v>
      </c>
      <c r="E14" s="23" t="s">
        <v>47</v>
      </c>
      <c r="F14" s="24" t="s">
        <v>183</v>
      </c>
      <c r="G14" s="373">
        <v>9.72</v>
      </c>
      <c r="H14" s="26"/>
      <c r="I14" s="27" t="str">
        <f t="shared" si="0"/>
        <v>II JA</v>
      </c>
    </row>
    <row r="15" spans="1:9" ht="17.25" customHeight="1">
      <c r="A15" s="201">
        <v>9</v>
      </c>
      <c r="B15" s="103" t="s">
        <v>167</v>
      </c>
      <c r="C15" s="104" t="s">
        <v>304</v>
      </c>
      <c r="D15" s="23">
        <v>39330</v>
      </c>
      <c r="E15" s="23" t="s">
        <v>27</v>
      </c>
      <c r="F15" s="24" t="s">
        <v>33</v>
      </c>
      <c r="G15" s="373">
        <v>9.75</v>
      </c>
      <c r="H15" s="59"/>
      <c r="I15" s="27" t="str">
        <f t="shared" si="0"/>
        <v>II JA</v>
      </c>
    </row>
    <row r="16" spans="1:16" ht="17.25" customHeight="1">
      <c r="A16" s="201">
        <v>10</v>
      </c>
      <c r="B16" s="103" t="s">
        <v>28</v>
      </c>
      <c r="C16" s="104" t="s">
        <v>184</v>
      </c>
      <c r="D16" s="23">
        <v>38804</v>
      </c>
      <c r="E16" s="23" t="s">
        <v>47</v>
      </c>
      <c r="F16" s="24" t="s">
        <v>183</v>
      </c>
      <c r="G16" s="373">
        <v>9.81</v>
      </c>
      <c r="H16" s="59"/>
      <c r="I16" s="27" t="str">
        <f t="shared" si="0"/>
        <v>II JA</v>
      </c>
      <c r="P16" s="21" t="s">
        <v>121</v>
      </c>
    </row>
    <row r="17" spans="1:9" ht="17.25" customHeight="1">
      <c r="A17" s="201">
        <v>11</v>
      </c>
      <c r="B17" s="103" t="s">
        <v>8</v>
      </c>
      <c r="C17" s="104" t="s">
        <v>90</v>
      </c>
      <c r="D17" s="115">
        <v>39110</v>
      </c>
      <c r="E17" s="49" t="s">
        <v>13</v>
      </c>
      <c r="F17" s="81" t="s">
        <v>171</v>
      </c>
      <c r="G17" s="373">
        <v>9.82</v>
      </c>
      <c r="H17" s="26"/>
      <c r="I17" s="27" t="str">
        <f t="shared" si="0"/>
        <v>II JA</v>
      </c>
    </row>
    <row r="18" spans="1:9" ht="17.25" customHeight="1">
      <c r="A18" s="201">
        <v>12</v>
      </c>
      <c r="B18" s="103" t="s">
        <v>34</v>
      </c>
      <c r="C18" s="104" t="s">
        <v>75</v>
      </c>
      <c r="D18" s="23">
        <v>39196</v>
      </c>
      <c r="E18" s="23" t="s">
        <v>47</v>
      </c>
      <c r="F18" s="24" t="s">
        <v>183</v>
      </c>
      <c r="G18" s="373">
        <v>9.85</v>
      </c>
      <c r="H18" s="59"/>
      <c r="I18" s="27" t="str">
        <f t="shared" si="0"/>
        <v>II JA</v>
      </c>
    </row>
    <row r="19" spans="1:9" ht="17.25" customHeight="1">
      <c r="A19" s="201">
        <v>13</v>
      </c>
      <c r="B19" s="103" t="s">
        <v>243</v>
      </c>
      <c r="C19" s="104" t="s">
        <v>244</v>
      </c>
      <c r="D19" s="23">
        <v>38936</v>
      </c>
      <c r="E19" s="23" t="s">
        <v>27</v>
      </c>
      <c r="F19" s="24" t="s">
        <v>240</v>
      </c>
      <c r="G19" s="373">
        <v>9.89</v>
      </c>
      <c r="H19" s="26"/>
      <c r="I19" s="27" t="str">
        <f t="shared" si="0"/>
        <v>II JA</v>
      </c>
    </row>
    <row r="20" spans="1:9" ht="17.25" customHeight="1">
      <c r="A20" s="201">
        <v>14</v>
      </c>
      <c r="B20" s="103" t="s">
        <v>143</v>
      </c>
      <c r="C20" s="104" t="s">
        <v>144</v>
      </c>
      <c r="D20" s="115">
        <v>39400</v>
      </c>
      <c r="E20" s="23" t="s">
        <v>24</v>
      </c>
      <c r="F20" s="24" t="s">
        <v>182</v>
      </c>
      <c r="G20" s="373">
        <v>9.97</v>
      </c>
      <c r="H20" s="26"/>
      <c r="I20" s="27" t="str">
        <f t="shared" si="0"/>
        <v>II JA</v>
      </c>
    </row>
    <row r="21" spans="1:9" ht="17.25" customHeight="1">
      <c r="A21" s="201">
        <v>15</v>
      </c>
      <c r="B21" s="146" t="s">
        <v>71</v>
      </c>
      <c r="C21" s="147" t="s">
        <v>267</v>
      </c>
      <c r="D21" s="122">
        <v>39629</v>
      </c>
      <c r="E21" s="140" t="s">
        <v>24</v>
      </c>
      <c r="F21" s="94" t="s">
        <v>182</v>
      </c>
      <c r="G21" s="373">
        <v>10.05</v>
      </c>
      <c r="H21" s="26"/>
      <c r="I21" s="27" t="str">
        <f t="shared" si="0"/>
        <v>III JA</v>
      </c>
    </row>
    <row r="22" spans="1:9" ht="17.25" customHeight="1">
      <c r="A22" s="201">
        <v>16</v>
      </c>
      <c r="B22" s="141" t="s">
        <v>10</v>
      </c>
      <c r="C22" s="142" t="s">
        <v>211</v>
      </c>
      <c r="D22" s="23">
        <v>39105</v>
      </c>
      <c r="E22" s="97" t="s">
        <v>18</v>
      </c>
      <c r="F22" s="96" t="s">
        <v>212</v>
      </c>
      <c r="G22" s="373">
        <v>10.07</v>
      </c>
      <c r="H22" s="59"/>
      <c r="I22" s="27" t="str">
        <f t="shared" si="0"/>
        <v>III JA</v>
      </c>
    </row>
    <row r="23" spans="1:9" ht="17.25" customHeight="1">
      <c r="A23" s="201">
        <v>17</v>
      </c>
      <c r="B23" s="103" t="s">
        <v>88</v>
      </c>
      <c r="C23" s="104" t="s">
        <v>227</v>
      </c>
      <c r="D23" s="23">
        <v>39140</v>
      </c>
      <c r="E23" s="23" t="s">
        <v>27</v>
      </c>
      <c r="F23" s="24" t="s">
        <v>92</v>
      </c>
      <c r="G23" s="373">
        <v>10.13</v>
      </c>
      <c r="H23" s="26"/>
      <c r="I23" s="27" t="str">
        <f t="shared" si="0"/>
        <v>III JA</v>
      </c>
    </row>
    <row r="24" spans="1:9" ht="17.25" customHeight="1">
      <c r="A24" s="201">
        <v>18</v>
      </c>
      <c r="B24" s="141" t="s">
        <v>308</v>
      </c>
      <c r="C24" s="142" t="s">
        <v>309</v>
      </c>
      <c r="D24" s="115">
        <v>40155</v>
      </c>
      <c r="E24" s="115" t="s">
        <v>27</v>
      </c>
      <c r="F24" s="198" t="s">
        <v>31</v>
      </c>
      <c r="G24" s="373">
        <v>10.14</v>
      </c>
      <c r="H24" s="26"/>
      <c r="I24" s="27" t="str">
        <f t="shared" si="0"/>
        <v>III JA</v>
      </c>
    </row>
    <row r="25" spans="1:9" ht="17.25" customHeight="1">
      <c r="A25" s="201">
        <v>19</v>
      </c>
      <c r="B25" s="103" t="s">
        <v>241</v>
      </c>
      <c r="C25" s="104" t="s">
        <v>242</v>
      </c>
      <c r="D25" s="23">
        <v>38779</v>
      </c>
      <c r="E25" s="23" t="s">
        <v>27</v>
      </c>
      <c r="F25" s="80" t="s">
        <v>240</v>
      </c>
      <c r="G25" s="373">
        <v>10.2</v>
      </c>
      <c r="H25" s="59"/>
      <c r="I25" s="27" t="str">
        <f t="shared" si="0"/>
        <v>III JA</v>
      </c>
    </row>
    <row r="26" spans="1:9" ht="17.25" customHeight="1">
      <c r="A26" s="201">
        <v>20</v>
      </c>
      <c r="B26" s="196" t="s">
        <v>25</v>
      </c>
      <c r="C26" s="197" t="s">
        <v>202</v>
      </c>
      <c r="D26" s="37">
        <v>40207</v>
      </c>
      <c r="E26" s="40" t="s">
        <v>43</v>
      </c>
      <c r="F26" s="79" t="s">
        <v>46</v>
      </c>
      <c r="G26" s="373">
        <v>10.29</v>
      </c>
      <c r="H26" s="26"/>
      <c r="I26" s="27" t="str">
        <f t="shared" si="0"/>
        <v>III JA</v>
      </c>
    </row>
    <row r="27" spans="1:15" ht="17.25" customHeight="1">
      <c r="A27" s="201">
        <v>21</v>
      </c>
      <c r="B27" s="103" t="s">
        <v>201</v>
      </c>
      <c r="C27" s="104" t="s">
        <v>327</v>
      </c>
      <c r="D27" s="23">
        <v>40388</v>
      </c>
      <c r="E27" s="40" t="s">
        <v>43</v>
      </c>
      <c r="F27" s="79" t="s">
        <v>46</v>
      </c>
      <c r="G27" s="373">
        <v>10.31</v>
      </c>
      <c r="H27" s="26"/>
      <c r="I27" s="27" t="str">
        <f t="shared" si="0"/>
        <v>III JA</v>
      </c>
      <c r="O27" s="21" t="s">
        <v>121</v>
      </c>
    </row>
    <row r="28" spans="1:9" ht="17.25" customHeight="1">
      <c r="A28" s="201">
        <v>22</v>
      </c>
      <c r="B28" s="103" t="s">
        <v>10</v>
      </c>
      <c r="C28" s="104" t="s">
        <v>353</v>
      </c>
      <c r="D28" s="115">
        <v>38814</v>
      </c>
      <c r="E28" s="23" t="s">
        <v>9</v>
      </c>
      <c r="F28" s="24" t="s">
        <v>12</v>
      </c>
      <c r="G28" s="373">
        <v>10.33</v>
      </c>
      <c r="H28" s="26"/>
      <c r="I28" s="27" t="str">
        <f t="shared" si="0"/>
        <v>III JA</v>
      </c>
    </row>
    <row r="29" spans="1:9" ht="17.25" customHeight="1">
      <c r="A29" s="201">
        <v>23</v>
      </c>
      <c r="B29" s="141" t="s">
        <v>93</v>
      </c>
      <c r="C29" s="142" t="s">
        <v>185</v>
      </c>
      <c r="D29" s="23">
        <v>39316</v>
      </c>
      <c r="E29" s="97" t="s">
        <v>47</v>
      </c>
      <c r="F29" s="96" t="s">
        <v>183</v>
      </c>
      <c r="G29" s="373">
        <v>10.36</v>
      </c>
      <c r="H29" s="59"/>
      <c r="I29" s="27"/>
    </row>
    <row r="30" spans="1:9" ht="17.25" customHeight="1">
      <c r="A30" s="201">
        <v>24</v>
      </c>
      <c r="B30" s="103" t="s">
        <v>91</v>
      </c>
      <c r="C30" s="104" t="s">
        <v>248</v>
      </c>
      <c r="D30" s="23">
        <v>39714</v>
      </c>
      <c r="E30" s="23" t="s">
        <v>27</v>
      </c>
      <c r="F30" s="24" t="s">
        <v>240</v>
      </c>
      <c r="G30" s="373">
        <v>10.5</v>
      </c>
      <c r="H30" s="26"/>
      <c r="I30" s="27"/>
    </row>
    <row r="31" spans="1:9" ht="17.25" customHeight="1">
      <c r="A31" s="201">
        <v>25</v>
      </c>
      <c r="B31" s="103" t="s">
        <v>335</v>
      </c>
      <c r="C31" s="104" t="s">
        <v>336</v>
      </c>
      <c r="D31" s="23">
        <v>39003</v>
      </c>
      <c r="E31" s="23" t="s">
        <v>27</v>
      </c>
      <c r="F31" s="80" t="s">
        <v>240</v>
      </c>
      <c r="G31" s="373">
        <v>10.63</v>
      </c>
      <c r="H31" s="59"/>
      <c r="I31" s="27"/>
    </row>
    <row r="32" spans="1:9" ht="17.25" customHeight="1">
      <c r="A32" s="201">
        <v>26</v>
      </c>
      <c r="B32" s="103" t="s">
        <v>216</v>
      </c>
      <c r="C32" s="104" t="s">
        <v>217</v>
      </c>
      <c r="D32" s="23">
        <v>39187</v>
      </c>
      <c r="E32" s="23" t="s">
        <v>18</v>
      </c>
      <c r="F32" s="24" t="s">
        <v>212</v>
      </c>
      <c r="G32" s="373">
        <v>10.77</v>
      </c>
      <c r="H32" s="26"/>
      <c r="I32" s="27"/>
    </row>
    <row r="33" spans="1:9" ht="17.25" customHeight="1">
      <c r="A33" s="201">
        <v>27</v>
      </c>
      <c r="B33" s="103" t="s">
        <v>45</v>
      </c>
      <c r="C33" s="104" t="s">
        <v>344</v>
      </c>
      <c r="D33" s="23">
        <v>39877</v>
      </c>
      <c r="E33" s="23" t="s">
        <v>27</v>
      </c>
      <c r="F33" s="24" t="s">
        <v>92</v>
      </c>
      <c r="G33" s="373">
        <v>10.93</v>
      </c>
      <c r="H33" s="59"/>
      <c r="I33" s="27"/>
    </row>
    <row r="34" spans="1:9" ht="17.25" customHeight="1">
      <c r="A34" s="201">
        <v>28</v>
      </c>
      <c r="B34" s="103" t="s">
        <v>354</v>
      </c>
      <c r="C34" s="104" t="s">
        <v>355</v>
      </c>
      <c r="D34" s="23">
        <v>40161</v>
      </c>
      <c r="E34" s="23" t="s">
        <v>9</v>
      </c>
      <c r="F34" s="24" t="s">
        <v>83</v>
      </c>
      <c r="G34" s="373">
        <v>10.94</v>
      </c>
      <c r="H34" s="26"/>
      <c r="I34" s="27"/>
    </row>
    <row r="35" spans="1:9" ht="17.25" customHeight="1">
      <c r="A35" s="201">
        <v>29</v>
      </c>
      <c r="B35" s="103" t="s">
        <v>312</v>
      </c>
      <c r="C35" s="104" t="s">
        <v>313</v>
      </c>
      <c r="D35" s="23">
        <v>39653</v>
      </c>
      <c r="E35" s="23" t="s">
        <v>27</v>
      </c>
      <c r="F35" s="24" t="s">
        <v>38</v>
      </c>
      <c r="G35" s="373">
        <v>10.96</v>
      </c>
      <c r="H35" s="26"/>
      <c r="I35" s="27"/>
    </row>
    <row r="36" spans="1:9" ht="17.25" customHeight="1">
      <c r="A36" s="201">
        <v>30</v>
      </c>
      <c r="B36" s="141" t="s">
        <v>91</v>
      </c>
      <c r="C36" s="142" t="s">
        <v>288</v>
      </c>
      <c r="D36" s="180">
        <v>39150</v>
      </c>
      <c r="E36" s="180" t="s">
        <v>47</v>
      </c>
      <c r="F36" s="181" t="s">
        <v>183</v>
      </c>
      <c r="G36" s="373">
        <v>10.96</v>
      </c>
      <c r="H36" s="26"/>
      <c r="I36" s="27"/>
    </row>
    <row r="37" spans="1:9" ht="17.25" customHeight="1">
      <c r="A37" s="201">
        <v>31</v>
      </c>
      <c r="B37" s="103" t="s">
        <v>94</v>
      </c>
      <c r="C37" s="104" t="s">
        <v>326</v>
      </c>
      <c r="D37" s="23">
        <v>39832</v>
      </c>
      <c r="E37" s="40" t="s">
        <v>43</v>
      </c>
      <c r="F37" s="79" t="s">
        <v>46</v>
      </c>
      <c r="G37" s="373">
        <v>11</v>
      </c>
      <c r="H37" s="59"/>
      <c r="I37" s="27"/>
    </row>
    <row r="38" spans="1:9" ht="17.25" customHeight="1">
      <c r="A38" s="201">
        <v>32</v>
      </c>
      <c r="B38" s="103" t="s">
        <v>319</v>
      </c>
      <c r="C38" s="104" t="s">
        <v>320</v>
      </c>
      <c r="D38" s="23">
        <v>38885</v>
      </c>
      <c r="E38" s="23" t="s">
        <v>27</v>
      </c>
      <c r="F38" s="24" t="s">
        <v>38</v>
      </c>
      <c r="G38" s="373">
        <v>11.07</v>
      </c>
      <c r="H38" s="59"/>
      <c r="I38" s="27"/>
    </row>
    <row r="39" spans="1:9" ht="17.25" customHeight="1">
      <c r="A39" s="201">
        <v>33</v>
      </c>
      <c r="B39" s="103" t="s">
        <v>333</v>
      </c>
      <c r="C39" s="104" t="s">
        <v>375</v>
      </c>
      <c r="D39" s="23">
        <v>39279</v>
      </c>
      <c r="E39" s="23" t="s">
        <v>27</v>
      </c>
      <c r="F39" s="24" t="s">
        <v>41</v>
      </c>
      <c r="G39" s="373">
        <v>11.13</v>
      </c>
      <c r="H39" s="59"/>
      <c r="I39" s="27"/>
    </row>
    <row r="40" spans="1:9" ht="17.25" customHeight="1">
      <c r="A40" s="201">
        <v>34</v>
      </c>
      <c r="B40" s="146" t="s">
        <v>338</v>
      </c>
      <c r="C40" s="147" t="s">
        <v>339</v>
      </c>
      <c r="D40" s="122">
        <v>39105</v>
      </c>
      <c r="E40" s="23" t="s">
        <v>47</v>
      </c>
      <c r="F40" s="24" t="s">
        <v>183</v>
      </c>
      <c r="G40" s="373">
        <v>11.17</v>
      </c>
      <c r="H40" s="26"/>
      <c r="I40" s="27"/>
    </row>
    <row r="41" spans="1:9" ht="17.25" customHeight="1">
      <c r="A41" s="201">
        <v>35</v>
      </c>
      <c r="B41" s="103" t="s">
        <v>218</v>
      </c>
      <c r="C41" s="104" t="s">
        <v>219</v>
      </c>
      <c r="D41" s="23">
        <v>40175</v>
      </c>
      <c r="E41" s="23" t="s">
        <v>18</v>
      </c>
      <c r="F41" s="24" t="s">
        <v>212</v>
      </c>
      <c r="G41" s="373">
        <v>11.18</v>
      </c>
      <c r="H41" s="26"/>
      <c r="I41" s="27"/>
    </row>
    <row r="42" spans="1:9" ht="17.25" customHeight="1">
      <c r="A42" s="201">
        <v>36</v>
      </c>
      <c r="B42" s="146" t="s">
        <v>316</v>
      </c>
      <c r="C42" s="147" t="s">
        <v>317</v>
      </c>
      <c r="D42" s="122">
        <v>39278</v>
      </c>
      <c r="E42" s="140" t="s">
        <v>24</v>
      </c>
      <c r="F42" s="94" t="s">
        <v>142</v>
      </c>
      <c r="G42" s="373">
        <v>11.2</v>
      </c>
      <c r="H42" s="59"/>
      <c r="I42" s="27"/>
    </row>
    <row r="43" spans="1:9" ht="17.25" customHeight="1">
      <c r="A43" s="201">
        <v>37</v>
      </c>
      <c r="B43" s="103" t="s">
        <v>266</v>
      </c>
      <c r="C43" s="104" t="s">
        <v>205</v>
      </c>
      <c r="D43" s="23">
        <v>39430</v>
      </c>
      <c r="E43" s="23" t="s">
        <v>24</v>
      </c>
      <c r="F43" s="24" t="s">
        <v>182</v>
      </c>
      <c r="G43" s="373">
        <v>11.34</v>
      </c>
      <c r="H43" s="26"/>
      <c r="I43" s="27"/>
    </row>
    <row r="44" spans="1:9" ht="17.25" customHeight="1">
      <c r="A44" s="201">
        <v>38</v>
      </c>
      <c r="B44" s="103" t="s">
        <v>380</v>
      </c>
      <c r="C44" s="104" t="s">
        <v>381</v>
      </c>
      <c r="D44" s="23">
        <v>40144</v>
      </c>
      <c r="E44" s="23" t="s">
        <v>27</v>
      </c>
      <c r="F44" s="24" t="s">
        <v>92</v>
      </c>
      <c r="G44" s="373">
        <v>11.79</v>
      </c>
      <c r="H44" s="26"/>
      <c r="I44" s="27"/>
    </row>
    <row r="45" spans="1:9" ht="17.25" customHeight="1">
      <c r="A45" s="201">
        <v>39</v>
      </c>
      <c r="B45" s="103" t="s">
        <v>10</v>
      </c>
      <c r="C45" s="104" t="s">
        <v>303</v>
      </c>
      <c r="D45" s="23">
        <v>40319</v>
      </c>
      <c r="E45" s="23" t="s">
        <v>27</v>
      </c>
      <c r="F45" s="24" t="s">
        <v>240</v>
      </c>
      <c r="G45" s="373">
        <v>11.9</v>
      </c>
      <c r="H45" s="59"/>
      <c r="I45" s="27"/>
    </row>
    <row r="46" spans="1:9" ht="17.25" customHeight="1">
      <c r="A46" s="201">
        <v>40</v>
      </c>
      <c r="B46" s="103" t="s">
        <v>150</v>
      </c>
      <c r="C46" s="104" t="s">
        <v>172</v>
      </c>
      <c r="D46" s="23">
        <v>38952</v>
      </c>
      <c r="E46" s="23" t="s">
        <v>13</v>
      </c>
      <c r="F46" s="24" t="s">
        <v>171</v>
      </c>
      <c r="G46" s="373">
        <v>13.57</v>
      </c>
      <c r="H46" s="26"/>
      <c r="I46" s="27"/>
    </row>
    <row r="47" spans="1:9" ht="17.25" customHeight="1">
      <c r="A47" s="22" t="s">
        <v>379</v>
      </c>
      <c r="B47" s="146" t="s">
        <v>323</v>
      </c>
      <c r="C47" s="147" t="s">
        <v>324</v>
      </c>
      <c r="D47" s="122">
        <v>38857</v>
      </c>
      <c r="E47" s="98" t="s">
        <v>27</v>
      </c>
      <c r="F47" s="94" t="s">
        <v>37</v>
      </c>
      <c r="G47" s="373">
        <v>9.54</v>
      </c>
      <c r="H47" s="59"/>
      <c r="I47" s="27" t="str">
        <f aca="true" t="shared" si="1" ref="I47:I54">IF(ISBLANK(G47),"",IF(G47&lt;=7.7,"KSM",IF(G47&lt;=8,"I A",IF(G47&lt;=8.44,"II A",IF(G47&lt;=9.04,"III A",IF(G47&lt;=9.64,"I JA",IF(G47&lt;=10.04,"II JA",IF(G47&lt;=10.34,"III JA"))))))))</f>
        <v>I JA</v>
      </c>
    </row>
    <row r="48" spans="1:9" ht="17.25" customHeight="1">
      <c r="A48" s="22" t="s">
        <v>379</v>
      </c>
      <c r="B48" s="112" t="s">
        <v>210</v>
      </c>
      <c r="C48" s="113" t="s">
        <v>271</v>
      </c>
      <c r="D48" s="117">
        <v>38833</v>
      </c>
      <c r="E48" s="44" t="s">
        <v>24</v>
      </c>
      <c r="F48" s="43" t="s">
        <v>264</v>
      </c>
      <c r="G48" s="373">
        <v>9.55</v>
      </c>
      <c r="H48" s="59"/>
      <c r="I48" s="27" t="str">
        <f t="shared" si="1"/>
        <v>I JA</v>
      </c>
    </row>
    <row r="49" spans="1:9" ht="17.25" customHeight="1">
      <c r="A49" s="22" t="s">
        <v>379</v>
      </c>
      <c r="B49" s="103" t="s">
        <v>143</v>
      </c>
      <c r="C49" s="104" t="s">
        <v>297</v>
      </c>
      <c r="D49" s="23">
        <v>39462</v>
      </c>
      <c r="E49" s="23" t="s">
        <v>27</v>
      </c>
      <c r="F49" s="24" t="s">
        <v>38</v>
      </c>
      <c r="G49" s="373">
        <v>9.72</v>
      </c>
      <c r="H49" s="59"/>
      <c r="I49" s="27" t="str">
        <f t="shared" si="1"/>
        <v>II JA</v>
      </c>
    </row>
    <row r="50" spans="1:9" ht="17.25" customHeight="1">
      <c r="A50" s="22" t="s">
        <v>379</v>
      </c>
      <c r="B50" s="103" t="s">
        <v>126</v>
      </c>
      <c r="C50" s="104" t="s">
        <v>256</v>
      </c>
      <c r="D50" s="115">
        <v>39013</v>
      </c>
      <c r="E50" s="23" t="s">
        <v>27</v>
      </c>
      <c r="F50" s="24" t="s">
        <v>35</v>
      </c>
      <c r="G50" s="373">
        <v>9.82</v>
      </c>
      <c r="H50" s="59"/>
      <c r="I50" s="27" t="str">
        <f t="shared" si="1"/>
        <v>II JA</v>
      </c>
    </row>
    <row r="51" spans="1:9" ht="17.25" customHeight="1">
      <c r="A51" s="22" t="s">
        <v>379</v>
      </c>
      <c r="B51" s="103" t="s">
        <v>76</v>
      </c>
      <c r="C51" s="104" t="s">
        <v>273</v>
      </c>
      <c r="D51" s="115">
        <v>39330</v>
      </c>
      <c r="E51" s="23" t="s">
        <v>24</v>
      </c>
      <c r="F51" s="24" t="s">
        <v>182</v>
      </c>
      <c r="G51" s="373">
        <v>9.83</v>
      </c>
      <c r="H51" s="59"/>
      <c r="I51" s="27" t="str">
        <f t="shared" si="1"/>
        <v>II JA</v>
      </c>
    </row>
    <row r="52" spans="1:9" ht="17.25" customHeight="1">
      <c r="A52" s="22" t="s">
        <v>379</v>
      </c>
      <c r="B52" s="146" t="s">
        <v>293</v>
      </c>
      <c r="C52" s="147" t="s">
        <v>294</v>
      </c>
      <c r="D52" s="122">
        <v>39123</v>
      </c>
      <c r="E52" s="42" t="s">
        <v>79</v>
      </c>
      <c r="F52" s="43" t="s">
        <v>291</v>
      </c>
      <c r="G52" s="373">
        <v>9.93</v>
      </c>
      <c r="H52" s="59"/>
      <c r="I52" s="27" t="str">
        <f t="shared" si="1"/>
        <v>II JA</v>
      </c>
    </row>
    <row r="53" spans="1:9" ht="17.25" customHeight="1">
      <c r="A53" s="22" t="s">
        <v>379</v>
      </c>
      <c r="B53" s="150" t="s">
        <v>21</v>
      </c>
      <c r="C53" s="151" t="s">
        <v>72</v>
      </c>
      <c r="D53" s="23">
        <v>39061</v>
      </c>
      <c r="E53" s="23" t="s">
        <v>24</v>
      </c>
      <c r="F53" s="43" t="s">
        <v>182</v>
      </c>
      <c r="G53" s="373">
        <v>10.23</v>
      </c>
      <c r="H53" s="59"/>
      <c r="I53" s="27" t="str">
        <f t="shared" si="1"/>
        <v>III JA</v>
      </c>
    </row>
    <row r="54" spans="1:9" ht="17.25" customHeight="1">
      <c r="A54" s="22" t="s">
        <v>379</v>
      </c>
      <c r="B54" s="103" t="s">
        <v>42</v>
      </c>
      <c r="C54" s="104" t="s">
        <v>74</v>
      </c>
      <c r="D54" s="115">
        <v>39471</v>
      </c>
      <c r="E54" s="23" t="s">
        <v>24</v>
      </c>
      <c r="F54" s="24" t="s">
        <v>182</v>
      </c>
      <c r="G54" s="373">
        <v>10.31</v>
      </c>
      <c r="H54" s="59"/>
      <c r="I54" s="27" t="str">
        <f t="shared" si="1"/>
        <v>III JA</v>
      </c>
    </row>
    <row r="55" spans="1:9" ht="17.25" customHeight="1">
      <c r="A55" s="22" t="s">
        <v>379</v>
      </c>
      <c r="B55" s="103" t="s">
        <v>150</v>
      </c>
      <c r="C55" s="104" t="s">
        <v>348</v>
      </c>
      <c r="D55" s="23">
        <v>40007</v>
      </c>
      <c r="E55" s="40" t="s">
        <v>9</v>
      </c>
      <c r="F55" s="79" t="s">
        <v>83</v>
      </c>
      <c r="G55" s="373">
        <v>10.6</v>
      </c>
      <c r="H55" s="59"/>
      <c r="I55" s="27"/>
    </row>
    <row r="56" spans="1:9" ht="17.25" customHeight="1">
      <c r="A56" s="22" t="s">
        <v>379</v>
      </c>
      <c r="B56" s="112" t="s">
        <v>351</v>
      </c>
      <c r="C56" s="113" t="s">
        <v>352</v>
      </c>
      <c r="D56" s="117">
        <v>40031</v>
      </c>
      <c r="E56" s="44" t="s">
        <v>9</v>
      </c>
      <c r="F56" s="43" t="s">
        <v>83</v>
      </c>
      <c r="G56" s="373">
        <v>10.98</v>
      </c>
      <c r="H56" s="59"/>
      <c r="I56" s="27"/>
    </row>
    <row r="57" spans="1:9" ht="17.25" customHeight="1">
      <c r="A57" s="22" t="s">
        <v>379</v>
      </c>
      <c r="B57" s="101" t="s">
        <v>23</v>
      </c>
      <c r="C57" s="185" t="s">
        <v>314</v>
      </c>
      <c r="D57" s="41">
        <v>39791</v>
      </c>
      <c r="E57" s="44" t="s">
        <v>24</v>
      </c>
      <c r="F57" s="43" t="s">
        <v>182</v>
      </c>
      <c r="G57" s="373">
        <v>11.04</v>
      </c>
      <c r="H57" s="59"/>
      <c r="I57" s="27"/>
    </row>
    <row r="58" spans="1:9" ht="17.25" customHeight="1">
      <c r="A58" s="22"/>
      <c r="B58" s="103" t="s">
        <v>10</v>
      </c>
      <c r="C58" s="104" t="s">
        <v>81</v>
      </c>
      <c r="D58" s="115" t="s">
        <v>82</v>
      </c>
      <c r="E58" s="49" t="s">
        <v>9</v>
      </c>
      <c r="F58" s="81" t="s">
        <v>83</v>
      </c>
      <c r="G58" s="373" t="s">
        <v>377</v>
      </c>
      <c r="H58" s="59"/>
      <c r="I58" s="27"/>
    </row>
    <row r="59" spans="1:9" ht="17.25" customHeight="1">
      <c r="A59" s="22"/>
      <c r="B59" s="103" t="s">
        <v>48</v>
      </c>
      <c r="C59" s="104" t="s">
        <v>337</v>
      </c>
      <c r="D59" s="23">
        <v>39662</v>
      </c>
      <c r="E59" s="23" t="s">
        <v>27</v>
      </c>
      <c r="F59" s="24" t="s">
        <v>41</v>
      </c>
      <c r="G59" s="373" t="s">
        <v>377</v>
      </c>
      <c r="H59" s="26"/>
      <c r="I59" s="27"/>
    </row>
    <row r="60" spans="1:9" ht="17.25" customHeight="1">
      <c r="A60" s="22"/>
      <c r="B60" s="103" t="s">
        <v>48</v>
      </c>
      <c r="C60" s="104" t="s">
        <v>228</v>
      </c>
      <c r="D60" s="23">
        <v>39079</v>
      </c>
      <c r="E60" s="23" t="s">
        <v>27</v>
      </c>
      <c r="F60" s="24" t="s">
        <v>38</v>
      </c>
      <c r="G60" s="373" t="s">
        <v>377</v>
      </c>
      <c r="H60" s="26"/>
      <c r="I60" s="27"/>
    </row>
    <row r="61" spans="1:9" ht="17.25" customHeight="1">
      <c r="A61" s="22"/>
      <c r="B61" s="103" t="s">
        <v>76</v>
      </c>
      <c r="C61" s="205" t="s">
        <v>99</v>
      </c>
      <c r="D61" s="23">
        <v>38855</v>
      </c>
      <c r="E61" s="23" t="s">
        <v>27</v>
      </c>
      <c r="F61" s="43" t="s">
        <v>35</v>
      </c>
      <c r="G61" s="373" t="s">
        <v>377</v>
      </c>
      <c r="H61" s="26"/>
      <c r="I61" s="27"/>
    </row>
    <row r="62" spans="1:9" ht="17.25" customHeight="1">
      <c r="A62" s="22"/>
      <c r="B62" s="103" t="s">
        <v>333</v>
      </c>
      <c r="C62" s="104" t="s">
        <v>334</v>
      </c>
      <c r="D62" s="23">
        <v>38856</v>
      </c>
      <c r="E62" s="23" t="s">
        <v>27</v>
      </c>
      <c r="F62" s="94" t="s">
        <v>240</v>
      </c>
      <c r="G62" s="373" t="s">
        <v>377</v>
      </c>
      <c r="H62" s="26"/>
      <c r="I62" s="27"/>
    </row>
    <row r="63" spans="1:9" ht="17.25" customHeight="1">
      <c r="A63" s="22"/>
      <c r="B63" s="103" t="s">
        <v>282</v>
      </c>
      <c r="C63" s="104" t="s">
        <v>227</v>
      </c>
      <c r="D63" s="23">
        <v>39844</v>
      </c>
      <c r="E63" s="23" t="s">
        <v>24</v>
      </c>
      <c r="F63" s="24" t="s">
        <v>142</v>
      </c>
      <c r="G63" s="373" t="s">
        <v>377</v>
      </c>
      <c r="H63" s="59"/>
      <c r="I63" s="27"/>
    </row>
    <row r="64" spans="1:9" ht="17.25" customHeight="1">
      <c r="A64" s="22"/>
      <c r="B64" s="103" t="s">
        <v>342</v>
      </c>
      <c r="C64" s="104" t="s">
        <v>343</v>
      </c>
      <c r="D64" s="23">
        <v>40173</v>
      </c>
      <c r="E64" s="23" t="s">
        <v>27</v>
      </c>
      <c r="F64" s="24" t="s">
        <v>92</v>
      </c>
      <c r="G64" s="373" t="s">
        <v>377</v>
      </c>
      <c r="H64" s="59"/>
      <c r="I64" s="27"/>
    </row>
  </sheetData>
  <sheetProtection/>
  <mergeCells count="1">
    <mergeCell ref="A2:B2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"/>
  <sheetViews>
    <sheetView zoomScale="110" zoomScaleNormal="110" zoomScalePageLayoutView="0" workbookViewId="0" topLeftCell="A1">
      <selection activeCell="I21" sqref="I21"/>
    </sheetView>
  </sheetViews>
  <sheetFormatPr defaultColWidth="0" defaultRowHeight="12.75"/>
  <cols>
    <col min="1" max="1" width="5.28125" style="216" customWidth="1"/>
    <col min="2" max="2" width="14.140625" style="353" customWidth="1"/>
    <col min="3" max="3" width="13.421875" style="353" customWidth="1"/>
    <col min="4" max="4" width="10.7109375" style="312" customWidth="1"/>
    <col min="5" max="5" width="12.8515625" style="311" customWidth="1"/>
    <col min="6" max="6" width="20.7109375" style="310" customWidth="1"/>
    <col min="7" max="9" width="5.28125" style="309" customWidth="1"/>
    <col min="10" max="10" width="5.28125" style="309" hidden="1" customWidth="1"/>
    <col min="11" max="13" width="5.28125" style="309" customWidth="1"/>
    <col min="14" max="14" width="8.7109375" style="308" customWidth="1"/>
    <col min="15" max="15" width="7.00390625" style="307" customWidth="1"/>
    <col min="16" max="252" width="9.140625" style="216" customWidth="1"/>
    <col min="253" max="253" width="5.28125" style="216" customWidth="1"/>
    <col min="254" max="16384" width="0" style="216" hidden="1" customWidth="1"/>
  </cols>
  <sheetData>
    <row r="1" spans="1:4" s="345" customFormat="1" ht="18">
      <c r="A1" s="352" t="s">
        <v>368</v>
      </c>
      <c r="B1" s="348"/>
      <c r="D1" s="351"/>
    </row>
    <row r="2" spans="1:4" s="345" customFormat="1" ht="15">
      <c r="A2" s="381">
        <v>43547</v>
      </c>
      <c r="B2" s="381"/>
      <c r="D2" s="350" t="s">
        <v>49</v>
      </c>
    </row>
    <row r="3" spans="2:3" s="349" customFormat="1" ht="3.75">
      <c r="B3" s="369"/>
      <c r="C3" s="369"/>
    </row>
    <row r="4" spans="2:3" s="349" customFormat="1" ht="3.75">
      <c r="B4" s="369"/>
      <c r="C4" s="369"/>
    </row>
    <row r="5" spans="1:7" s="345" customFormat="1" ht="13.5">
      <c r="A5" s="348"/>
      <c r="B5" s="385" t="s">
        <v>538</v>
      </c>
      <c r="C5" s="385"/>
      <c r="D5" s="385"/>
      <c r="G5" s="346"/>
    </row>
    <row r="6" spans="2:7" s="343" customFormat="1" ht="4.5" thickBot="1">
      <c r="B6" s="368"/>
      <c r="C6" s="368"/>
      <c r="G6" s="344"/>
    </row>
    <row r="7" spans="2:15" s="340" customFormat="1" ht="14.25" thickBot="1">
      <c r="B7" s="353"/>
      <c r="C7" s="353"/>
      <c r="D7" s="312"/>
      <c r="F7" s="310"/>
      <c r="G7" s="382" t="s">
        <v>474</v>
      </c>
      <c r="H7" s="383"/>
      <c r="I7" s="383"/>
      <c r="J7" s="383"/>
      <c r="K7" s="383"/>
      <c r="L7" s="383"/>
      <c r="M7" s="384"/>
      <c r="N7" s="342"/>
      <c r="O7" s="341"/>
    </row>
    <row r="8" spans="1:15" s="329" customFormat="1" ht="21" customHeight="1" thickBot="1">
      <c r="A8" s="36" t="s">
        <v>537</v>
      </c>
      <c r="B8" s="367" t="s">
        <v>0</v>
      </c>
      <c r="C8" s="366" t="s">
        <v>1</v>
      </c>
      <c r="D8" s="337" t="s">
        <v>422</v>
      </c>
      <c r="E8" s="336" t="s">
        <v>3</v>
      </c>
      <c r="F8" s="335" t="s">
        <v>4</v>
      </c>
      <c r="G8" s="334">
        <v>1</v>
      </c>
      <c r="H8" s="333">
        <v>2</v>
      </c>
      <c r="I8" s="333">
        <v>3</v>
      </c>
      <c r="J8" s="333" t="s">
        <v>63</v>
      </c>
      <c r="K8" s="333">
        <v>4</v>
      </c>
      <c r="L8" s="333">
        <v>5</v>
      </c>
      <c r="M8" s="332">
        <v>6</v>
      </c>
      <c r="N8" s="365" t="s">
        <v>501</v>
      </c>
      <c r="O8" s="330" t="s">
        <v>52</v>
      </c>
    </row>
    <row r="9" spans="1:15" ht="18" customHeight="1">
      <c r="A9" s="223">
        <v>1</v>
      </c>
      <c r="B9" s="222" t="s">
        <v>536</v>
      </c>
      <c r="C9" s="324" t="s">
        <v>535</v>
      </c>
      <c r="D9" s="37">
        <v>38773</v>
      </c>
      <c r="E9" s="40" t="s">
        <v>13</v>
      </c>
      <c r="F9" s="39" t="s">
        <v>171</v>
      </c>
      <c r="G9" s="316">
        <v>13.3</v>
      </c>
      <c r="H9" s="316">
        <v>13.65</v>
      </c>
      <c r="I9" s="316">
        <v>13.86</v>
      </c>
      <c r="J9" s="316"/>
      <c r="K9" s="316">
        <v>14.42</v>
      </c>
      <c r="L9" s="316">
        <v>14.34</v>
      </c>
      <c r="M9" s="316">
        <v>13.04</v>
      </c>
      <c r="N9" s="360">
        <f aca="true" t="shared" si="0" ref="N9:N16">MAX(G9:I9,K9:M9)</f>
        <v>14.42</v>
      </c>
      <c r="O9" s="370" t="str">
        <f aca="true" t="shared" si="1" ref="O9:O16">IF(ISBLANK(N9),"",IF(N9&lt;9.5,"",IF(N9&gt;=14.3,"III A",IF(N9&gt;=12.2,"I JA",IF(N9&gt;=10.5,"II JA",IF(N9&gt;=9.5,"III JA"))))))</f>
        <v>III A</v>
      </c>
    </row>
    <row r="10" spans="1:15" ht="18" customHeight="1">
      <c r="A10" s="223">
        <v>2</v>
      </c>
      <c r="B10" s="222" t="s">
        <v>7</v>
      </c>
      <c r="C10" s="324" t="s">
        <v>534</v>
      </c>
      <c r="D10" s="37">
        <v>39109</v>
      </c>
      <c r="E10" s="40" t="s">
        <v>5</v>
      </c>
      <c r="F10" s="39" t="s">
        <v>6</v>
      </c>
      <c r="G10" s="316">
        <v>11.7</v>
      </c>
      <c r="H10" s="316">
        <v>11.05</v>
      </c>
      <c r="I10" s="316">
        <v>11.03</v>
      </c>
      <c r="J10" s="316"/>
      <c r="K10" s="316">
        <v>11.34</v>
      </c>
      <c r="L10" s="316" t="s">
        <v>532</v>
      </c>
      <c r="M10" s="316">
        <v>11.82</v>
      </c>
      <c r="N10" s="360">
        <f t="shared" si="0"/>
        <v>11.82</v>
      </c>
      <c r="O10" s="370" t="str">
        <f t="shared" si="1"/>
        <v>II JA</v>
      </c>
    </row>
    <row r="11" spans="1:15" ht="18" customHeight="1">
      <c r="A11" s="223">
        <v>3</v>
      </c>
      <c r="B11" s="222" t="s">
        <v>137</v>
      </c>
      <c r="C11" s="324" t="s">
        <v>533</v>
      </c>
      <c r="D11" s="37">
        <v>38840</v>
      </c>
      <c r="E11" s="40" t="s">
        <v>9</v>
      </c>
      <c r="F11" s="39" t="s">
        <v>12</v>
      </c>
      <c r="G11" s="316">
        <v>10.35</v>
      </c>
      <c r="H11" s="316">
        <v>9.5</v>
      </c>
      <c r="I11" s="316">
        <v>10.5</v>
      </c>
      <c r="J11" s="316"/>
      <c r="K11" s="316">
        <v>10.68</v>
      </c>
      <c r="L11" s="316" t="s">
        <v>532</v>
      </c>
      <c r="M11" s="316">
        <v>11.37</v>
      </c>
      <c r="N11" s="360">
        <f t="shared" si="0"/>
        <v>11.37</v>
      </c>
      <c r="O11" s="370" t="str">
        <f t="shared" si="1"/>
        <v>II JA</v>
      </c>
    </row>
    <row r="12" spans="1:15" ht="18" customHeight="1">
      <c r="A12" s="223">
        <v>4</v>
      </c>
      <c r="B12" s="222" t="s">
        <v>160</v>
      </c>
      <c r="C12" s="324" t="s">
        <v>209</v>
      </c>
      <c r="D12" s="37">
        <v>38756</v>
      </c>
      <c r="E12" s="40" t="s">
        <v>27</v>
      </c>
      <c r="F12" s="39" t="s">
        <v>37</v>
      </c>
      <c r="G12" s="316">
        <v>8.33</v>
      </c>
      <c r="H12" s="316">
        <v>8.06</v>
      </c>
      <c r="I12" s="316">
        <v>7.8</v>
      </c>
      <c r="J12" s="316"/>
      <c r="K12" s="316">
        <v>8.17</v>
      </c>
      <c r="L12" s="316">
        <v>8.63</v>
      </c>
      <c r="M12" s="316">
        <v>8.22</v>
      </c>
      <c r="N12" s="360">
        <f t="shared" si="0"/>
        <v>8.63</v>
      </c>
      <c r="O12" s="370">
        <f t="shared" si="1"/>
      </c>
    </row>
    <row r="13" spans="1:15" ht="18" customHeight="1">
      <c r="A13" s="223">
        <v>5</v>
      </c>
      <c r="B13" s="222" t="s">
        <v>531</v>
      </c>
      <c r="C13" s="324" t="s">
        <v>530</v>
      </c>
      <c r="D13" s="37">
        <v>39257</v>
      </c>
      <c r="E13" s="40" t="s">
        <v>79</v>
      </c>
      <c r="F13" s="39" t="s">
        <v>80</v>
      </c>
      <c r="G13" s="316">
        <v>6.87</v>
      </c>
      <c r="H13" s="316">
        <v>6.66</v>
      </c>
      <c r="I13" s="316">
        <v>7.89</v>
      </c>
      <c r="J13" s="316"/>
      <c r="K13" s="316">
        <v>6.8</v>
      </c>
      <c r="L13" s="316">
        <v>7.2</v>
      </c>
      <c r="M13" s="316">
        <v>6.55</v>
      </c>
      <c r="N13" s="360">
        <f t="shared" si="0"/>
        <v>7.89</v>
      </c>
      <c r="O13" s="370">
        <f t="shared" si="1"/>
      </c>
    </row>
    <row r="14" spans="1:15" ht="18" customHeight="1">
      <c r="A14" s="223">
        <v>6</v>
      </c>
      <c r="B14" s="222" t="s">
        <v>7</v>
      </c>
      <c r="C14" s="324" t="s">
        <v>529</v>
      </c>
      <c r="D14" s="323">
        <v>2007</v>
      </c>
      <c r="E14" s="320" t="s">
        <v>77</v>
      </c>
      <c r="F14" s="318" t="s">
        <v>78</v>
      </c>
      <c r="G14" s="316">
        <v>7.23</v>
      </c>
      <c r="H14" s="316">
        <v>7.75</v>
      </c>
      <c r="I14" s="316">
        <v>7.17</v>
      </c>
      <c r="J14" s="316"/>
      <c r="K14" s="316">
        <v>7.33</v>
      </c>
      <c r="L14" s="316">
        <v>7.27</v>
      </c>
      <c r="M14" s="316">
        <v>7.1</v>
      </c>
      <c r="N14" s="360">
        <f t="shared" si="0"/>
        <v>7.75</v>
      </c>
      <c r="O14" s="370">
        <f t="shared" si="1"/>
      </c>
    </row>
    <row r="15" spans="1:15" ht="18" customHeight="1">
      <c r="A15" s="223">
        <v>7</v>
      </c>
      <c r="B15" s="222" t="s">
        <v>528</v>
      </c>
      <c r="C15" s="324" t="s">
        <v>527</v>
      </c>
      <c r="D15" s="37">
        <v>39226</v>
      </c>
      <c r="E15" s="40" t="s">
        <v>79</v>
      </c>
      <c r="F15" s="39" t="s">
        <v>80</v>
      </c>
      <c r="G15" s="316">
        <v>7.2</v>
      </c>
      <c r="H15" s="316">
        <v>6.72</v>
      </c>
      <c r="I15" s="316">
        <v>7.15</v>
      </c>
      <c r="J15" s="316"/>
      <c r="K15" s="316">
        <v>7.45</v>
      </c>
      <c r="L15" s="316">
        <v>6.86</v>
      </c>
      <c r="M15" s="316">
        <v>6.94</v>
      </c>
      <c r="N15" s="360">
        <f t="shared" si="0"/>
        <v>7.45</v>
      </c>
      <c r="O15" s="370">
        <f t="shared" si="1"/>
      </c>
    </row>
    <row r="16" spans="1:15" ht="18" customHeight="1">
      <c r="A16" s="223">
        <v>8</v>
      </c>
      <c r="B16" s="222" t="s">
        <v>526</v>
      </c>
      <c r="C16" s="324" t="s">
        <v>525</v>
      </c>
      <c r="D16" s="220">
        <v>39795</v>
      </c>
      <c r="E16" s="38" t="s">
        <v>79</v>
      </c>
      <c r="F16" s="39" t="s">
        <v>291</v>
      </c>
      <c r="G16" s="316">
        <v>6</v>
      </c>
      <c r="H16" s="316">
        <v>5.08</v>
      </c>
      <c r="I16" s="316">
        <v>5.2</v>
      </c>
      <c r="J16" s="316"/>
      <c r="K16" s="316">
        <v>4.23</v>
      </c>
      <c r="L16" s="316">
        <v>5.92</v>
      </c>
      <c r="M16" s="316">
        <v>6.87</v>
      </c>
      <c r="N16" s="360">
        <f t="shared" si="0"/>
        <v>6.87</v>
      </c>
      <c r="O16" s="370">
        <f t="shared" si="1"/>
      </c>
    </row>
    <row r="17" spans="7:15" ht="13.5">
      <c r="G17" s="216"/>
      <c r="H17" s="216"/>
      <c r="I17" s="216"/>
      <c r="J17" s="216"/>
      <c r="K17" s="216"/>
      <c r="L17" s="216"/>
      <c r="M17" s="216"/>
      <c r="N17" s="216"/>
      <c r="O17" s="216"/>
    </row>
    <row r="18" spans="2:15" ht="12.75">
      <c r="B18" s="354"/>
      <c r="C18" s="354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</row>
    <row r="19" spans="2:15" ht="12.75">
      <c r="B19" s="354"/>
      <c r="C19" s="354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</row>
    <row r="20" spans="2:15" ht="12.75">
      <c r="B20" s="354"/>
      <c r="C20" s="354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</row>
    <row r="21" spans="2:15" ht="12.75">
      <c r="B21" s="354"/>
      <c r="C21" s="354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7:15" ht="13.5">
      <c r="G22" s="216"/>
      <c r="H22" s="216"/>
      <c r="I22" s="216"/>
      <c r="J22" s="216"/>
      <c r="K22" s="216"/>
      <c r="L22" s="216"/>
      <c r="M22" s="216"/>
      <c r="N22" s="216"/>
      <c r="O22" s="216"/>
    </row>
    <row r="23" spans="7:15" ht="13.5">
      <c r="G23" s="216"/>
      <c r="H23" s="216"/>
      <c r="I23" s="216"/>
      <c r="J23" s="216"/>
      <c r="K23" s="216"/>
      <c r="L23" s="216"/>
      <c r="M23" s="216"/>
      <c r="N23" s="216"/>
      <c r="O23" s="216"/>
    </row>
    <row r="24" spans="7:15" ht="13.5">
      <c r="G24" s="216"/>
      <c r="H24" s="216"/>
      <c r="I24" s="216"/>
      <c r="J24" s="216"/>
      <c r="K24" s="216"/>
      <c r="L24" s="216"/>
      <c r="M24" s="216"/>
      <c r="N24" s="216"/>
      <c r="O24" s="216"/>
    </row>
    <row r="25" spans="7:15" ht="13.5">
      <c r="G25" s="216"/>
      <c r="H25" s="216"/>
      <c r="I25" s="216"/>
      <c r="J25" s="216"/>
      <c r="K25" s="216"/>
      <c r="L25" s="216"/>
      <c r="M25" s="216"/>
      <c r="N25" s="216"/>
      <c r="O25" s="216"/>
    </row>
    <row r="26" spans="7:15" ht="13.5">
      <c r="G26" s="216"/>
      <c r="H26" s="216"/>
      <c r="I26" s="216"/>
      <c r="J26" s="216"/>
      <c r="K26" s="216"/>
      <c r="L26" s="216"/>
      <c r="M26" s="216"/>
      <c r="N26" s="216"/>
      <c r="O26" s="216"/>
    </row>
    <row r="27" spans="7:15" ht="13.5">
      <c r="G27" s="216"/>
      <c r="H27" s="216"/>
      <c r="I27" s="216"/>
      <c r="J27" s="216"/>
      <c r="K27" s="216"/>
      <c r="L27" s="216"/>
      <c r="M27" s="216"/>
      <c r="N27" s="216"/>
      <c r="O27" s="216"/>
    </row>
    <row r="28" spans="7:15" ht="13.5">
      <c r="G28" s="216"/>
      <c r="H28" s="216"/>
      <c r="I28" s="216"/>
      <c r="J28" s="216"/>
      <c r="K28" s="216"/>
      <c r="L28" s="216"/>
      <c r="M28" s="216"/>
      <c r="N28" s="216"/>
      <c r="O28" s="216"/>
    </row>
    <row r="29" spans="7:15" ht="13.5">
      <c r="G29" s="216"/>
      <c r="H29" s="216"/>
      <c r="I29" s="216"/>
      <c r="J29" s="216"/>
      <c r="K29" s="216"/>
      <c r="L29" s="216"/>
      <c r="M29" s="216"/>
      <c r="N29" s="216"/>
      <c r="O29" s="216"/>
    </row>
    <row r="30" spans="7:15" ht="13.5">
      <c r="G30" s="216"/>
      <c r="H30" s="216"/>
      <c r="I30" s="216"/>
      <c r="J30" s="216"/>
      <c r="K30" s="216"/>
      <c r="L30" s="216"/>
      <c r="M30" s="216"/>
      <c r="N30" s="216"/>
      <c r="O30" s="216"/>
    </row>
    <row r="31" spans="7:15" ht="13.5">
      <c r="G31" s="216"/>
      <c r="H31" s="216"/>
      <c r="I31" s="216"/>
      <c r="J31" s="216"/>
      <c r="K31" s="216"/>
      <c r="L31" s="216"/>
      <c r="M31" s="216"/>
      <c r="N31" s="216"/>
      <c r="O31" s="216"/>
    </row>
    <row r="32" spans="7:15" ht="13.5">
      <c r="G32" s="216"/>
      <c r="H32" s="216"/>
      <c r="I32" s="216"/>
      <c r="J32" s="216"/>
      <c r="K32" s="216"/>
      <c r="L32" s="216"/>
      <c r="M32" s="216"/>
      <c r="N32" s="216"/>
      <c r="O32" s="216"/>
    </row>
    <row r="33" spans="7:15" ht="13.5">
      <c r="G33" s="216"/>
      <c r="H33" s="216"/>
      <c r="I33" s="216"/>
      <c r="J33" s="216"/>
      <c r="K33" s="216"/>
      <c r="L33" s="216"/>
      <c r="M33" s="216"/>
      <c r="N33" s="216"/>
      <c r="O33" s="216"/>
    </row>
    <row r="34" spans="7:15" ht="13.5">
      <c r="G34" s="216"/>
      <c r="H34" s="216"/>
      <c r="I34" s="216"/>
      <c r="J34" s="216"/>
      <c r="K34" s="216"/>
      <c r="L34" s="216"/>
      <c r="M34" s="216"/>
      <c r="N34" s="216"/>
      <c r="O34" s="216"/>
    </row>
    <row r="35" spans="7:15" ht="13.5">
      <c r="G35" s="216"/>
      <c r="H35" s="216"/>
      <c r="I35" s="216"/>
      <c r="J35" s="216"/>
      <c r="K35" s="216"/>
      <c r="L35" s="216"/>
      <c r="M35" s="216"/>
      <c r="N35" s="216"/>
      <c r="O35" s="216"/>
    </row>
    <row r="36" spans="7:15" ht="13.5">
      <c r="G36" s="216"/>
      <c r="H36" s="216"/>
      <c r="I36" s="216"/>
      <c r="J36" s="216"/>
      <c r="K36" s="216"/>
      <c r="L36" s="216"/>
      <c r="M36" s="216"/>
      <c r="N36" s="216"/>
      <c r="O36" s="216"/>
    </row>
    <row r="37" spans="7:15" ht="13.5">
      <c r="G37" s="216"/>
      <c r="H37" s="216"/>
      <c r="I37" s="216"/>
      <c r="J37" s="216"/>
      <c r="K37" s="216"/>
      <c r="L37" s="216"/>
      <c r="M37" s="216"/>
      <c r="N37" s="216"/>
      <c r="O37" s="216"/>
    </row>
    <row r="38" spans="7:15" ht="13.5">
      <c r="G38" s="216"/>
      <c r="H38" s="216"/>
      <c r="I38" s="216"/>
      <c r="J38" s="216"/>
      <c r="K38" s="216"/>
      <c r="L38" s="216"/>
      <c r="M38" s="216"/>
      <c r="N38" s="216"/>
      <c r="O38" s="216"/>
    </row>
    <row r="39" spans="7:15" ht="13.5">
      <c r="G39" s="216"/>
      <c r="H39" s="216"/>
      <c r="I39" s="216"/>
      <c r="J39" s="216"/>
      <c r="K39" s="216"/>
      <c r="L39" s="216"/>
      <c r="M39" s="216"/>
      <c r="N39" s="216"/>
      <c r="O39" s="216"/>
    </row>
    <row r="40" spans="7:15" ht="13.5">
      <c r="G40" s="216"/>
      <c r="H40" s="216"/>
      <c r="I40" s="216"/>
      <c r="J40" s="216"/>
      <c r="K40" s="216"/>
      <c r="L40" s="216"/>
      <c r="M40" s="216"/>
      <c r="N40" s="216"/>
      <c r="O40" s="216"/>
    </row>
  </sheetData>
  <sheetProtection/>
  <mergeCells count="3">
    <mergeCell ref="A2:B2"/>
    <mergeCell ref="B5:D5"/>
    <mergeCell ref="G7:M7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61"/>
  <sheetViews>
    <sheetView zoomScale="110" zoomScaleNormal="110" zoomScalePageLayoutView="0" workbookViewId="0" topLeftCell="A1">
      <selection activeCell="M23" sqref="M23"/>
    </sheetView>
  </sheetViews>
  <sheetFormatPr defaultColWidth="9.140625" defaultRowHeight="12.75"/>
  <cols>
    <col min="1" max="1" width="5.8515625" style="21" customWidth="1"/>
    <col min="2" max="2" width="12.00390625" style="135" customWidth="1"/>
    <col min="3" max="3" width="17.28125" style="135" customWidth="1"/>
    <col min="4" max="4" width="10.28125" style="21" customWidth="1"/>
    <col min="5" max="5" width="11.140625" style="21" bestFit="1" customWidth="1"/>
    <col min="6" max="6" width="22.57421875" style="128" bestFit="1" customWidth="1"/>
    <col min="7" max="7" width="5.7109375" style="21" customWidth="1"/>
    <col min="8" max="8" width="5.7109375" style="29" customWidth="1"/>
    <col min="9" max="9" width="6.57421875" style="21" customWidth="1"/>
    <col min="10" max="16384" width="9.140625" style="21" customWidth="1"/>
  </cols>
  <sheetData>
    <row r="1" spans="1:8" s="10" customFormat="1" ht="18">
      <c r="A1" s="8" t="s">
        <v>368</v>
      </c>
      <c r="B1" s="199"/>
      <c r="C1" s="119"/>
      <c r="D1" s="85"/>
      <c r="E1" s="86"/>
      <c r="F1" s="123"/>
      <c r="H1" s="9"/>
    </row>
    <row r="2" spans="1:8" s="10" customFormat="1" ht="13.5">
      <c r="A2" s="376">
        <v>43547</v>
      </c>
      <c r="B2" s="376"/>
      <c r="C2" s="119"/>
      <c r="D2" s="85"/>
      <c r="E2" s="120" t="s">
        <v>49</v>
      </c>
      <c r="F2" s="123"/>
      <c r="H2" s="9"/>
    </row>
    <row r="3" spans="2:6" s="13" customFormat="1" ht="13.5">
      <c r="B3" s="132"/>
      <c r="C3" s="132"/>
      <c r="D3" s="87"/>
      <c r="E3" s="87"/>
      <c r="F3" s="124"/>
    </row>
    <row r="4" spans="1:8" s="10" customFormat="1" ht="13.5">
      <c r="A4" s="9"/>
      <c r="B4" s="133" t="s">
        <v>65</v>
      </c>
      <c r="D4" s="85"/>
      <c r="E4" s="99">
        <v>1</v>
      </c>
      <c r="F4" s="125" t="s">
        <v>60</v>
      </c>
      <c r="H4" s="9"/>
    </row>
    <row r="5" spans="2:8" s="17" customFormat="1" ht="10.5" customHeight="1" thickBot="1">
      <c r="B5" s="134"/>
      <c r="C5" s="135"/>
      <c r="D5" s="21"/>
      <c r="E5" s="21"/>
      <c r="F5" s="126"/>
      <c r="H5" s="20"/>
    </row>
    <row r="6" spans="1:9" ht="14.25" thickBot="1">
      <c r="A6" s="76" t="s">
        <v>61</v>
      </c>
      <c r="B6" s="136" t="s">
        <v>0</v>
      </c>
      <c r="C6" s="137" t="s">
        <v>1</v>
      </c>
      <c r="D6" s="68" t="s">
        <v>2</v>
      </c>
      <c r="E6" s="68" t="s">
        <v>3</v>
      </c>
      <c r="F6" s="69" t="s">
        <v>4</v>
      </c>
      <c r="G6" s="69" t="s">
        <v>50</v>
      </c>
      <c r="H6" s="77" t="s">
        <v>51</v>
      </c>
      <c r="I6" s="70" t="s">
        <v>52</v>
      </c>
    </row>
    <row r="7" spans="1:9" ht="17.25" customHeight="1">
      <c r="A7" s="71" t="s">
        <v>53</v>
      </c>
      <c r="B7" s="103" t="s">
        <v>115</v>
      </c>
      <c r="C7" s="104" t="s">
        <v>158</v>
      </c>
      <c r="D7" s="23">
        <v>40154</v>
      </c>
      <c r="E7" s="23" t="s">
        <v>27</v>
      </c>
      <c r="F7" s="24" t="s">
        <v>35</v>
      </c>
      <c r="G7" s="74" t="s">
        <v>377</v>
      </c>
      <c r="H7" s="75"/>
      <c r="I7" s="65"/>
    </row>
    <row r="8" spans="1:9" ht="17.25" customHeight="1">
      <c r="A8" s="22" t="s">
        <v>54</v>
      </c>
      <c r="B8" s="53" t="s">
        <v>169</v>
      </c>
      <c r="C8" s="184" t="s">
        <v>270</v>
      </c>
      <c r="D8" s="89">
        <v>40193</v>
      </c>
      <c r="E8" s="83" t="s">
        <v>24</v>
      </c>
      <c r="F8" s="127" t="s">
        <v>26</v>
      </c>
      <c r="G8" s="25">
        <v>10.03</v>
      </c>
      <c r="H8" s="26"/>
      <c r="I8" s="27"/>
    </row>
    <row r="9" spans="1:9" ht="17.25" customHeight="1">
      <c r="A9" s="22" t="s">
        <v>55</v>
      </c>
      <c r="B9" s="103" t="s">
        <v>186</v>
      </c>
      <c r="C9" s="104" t="s">
        <v>187</v>
      </c>
      <c r="D9" s="23">
        <v>39908</v>
      </c>
      <c r="E9" s="23" t="s">
        <v>47</v>
      </c>
      <c r="F9" s="24" t="s">
        <v>183</v>
      </c>
      <c r="G9" s="25">
        <v>9.71</v>
      </c>
      <c r="H9" s="26"/>
      <c r="I9" s="27"/>
    </row>
    <row r="10" spans="1:9" ht="17.25" customHeight="1">
      <c r="A10" s="22" t="s">
        <v>56</v>
      </c>
      <c r="B10" s="103" t="s">
        <v>222</v>
      </c>
      <c r="C10" s="104" t="s">
        <v>224</v>
      </c>
      <c r="D10" s="23">
        <v>40143</v>
      </c>
      <c r="E10" s="23" t="s">
        <v>27</v>
      </c>
      <c r="F10" s="24" t="s">
        <v>92</v>
      </c>
      <c r="G10" s="25">
        <v>10.39</v>
      </c>
      <c r="H10" s="26"/>
      <c r="I10" s="27"/>
    </row>
    <row r="11" spans="1:9" ht="17.25" customHeight="1">
      <c r="A11" s="22" t="s">
        <v>57</v>
      </c>
      <c r="B11" s="191" t="s">
        <v>138</v>
      </c>
      <c r="C11" s="192" t="s">
        <v>270</v>
      </c>
      <c r="D11" s="72">
        <v>40683</v>
      </c>
      <c r="E11" s="72" t="s">
        <v>24</v>
      </c>
      <c r="F11" s="73" t="s">
        <v>26</v>
      </c>
      <c r="G11" s="25">
        <v>10.98</v>
      </c>
      <c r="H11" s="26"/>
      <c r="I11" s="27"/>
    </row>
    <row r="12" spans="1:9" ht="17.25" customHeight="1">
      <c r="A12" s="22" t="s">
        <v>58</v>
      </c>
      <c r="B12" s="191" t="s">
        <v>331</v>
      </c>
      <c r="C12" s="192" t="s">
        <v>332</v>
      </c>
      <c r="D12" s="72">
        <v>40127</v>
      </c>
      <c r="E12" s="72" t="s">
        <v>27</v>
      </c>
      <c r="F12" s="73" t="s">
        <v>240</v>
      </c>
      <c r="G12" s="25" t="s">
        <v>377</v>
      </c>
      <c r="H12" s="26"/>
      <c r="I12" s="27"/>
    </row>
    <row r="13" spans="1:8" s="10" customFormat="1" ht="13.5">
      <c r="A13" s="9"/>
      <c r="B13" s="138"/>
      <c r="D13" s="85"/>
      <c r="E13" s="99" t="s">
        <v>54</v>
      </c>
      <c r="F13" s="125" t="s">
        <v>60</v>
      </c>
      <c r="H13" s="9"/>
    </row>
    <row r="14" spans="1:9" ht="17.25" customHeight="1">
      <c r="A14" s="22" t="s">
        <v>53</v>
      </c>
      <c r="B14" s="103" t="s">
        <v>200</v>
      </c>
      <c r="C14" s="104" t="s">
        <v>198</v>
      </c>
      <c r="D14" s="23">
        <v>39462</v>
      </c>
      <c r="E14" s="23" t="s">
        <v>43</v>
      </c>
      <c r="F14" s="24" t="s">
        <v>46</v>
      </c>
      <c r="G14" s="25">
        <v>10.42</v>
      </c>
      <c r="H14" s="26"/>
      <c r="I14" s="27"/>
    </row>
    <row r="15" spans="1:9" ht="17.25" customHeight="1">
      <c r="A15" s="22" t="s">
        <v>54</v>
      </c>
      <c r="B15" s="191" t="s">
        <v>356</v>
      </c>
      <c r="C15" s="192" t="s">
        <v>357</v>
      </c>
      <c r="D15" s="72">
        <v>39647</v>
      </c>
      <c r="E15" s="72" t="s">
        <v>259</v>
      </c>
      <c r="F15" s="73" t="s">
        <v>260</v>
      </c>
      <c r="G15" s="25" t="s">
        <v>377</v>
      </c>
      <c r="H15" s="26"/>
      <c r="I15" s="27"/>
    </row>
    <row r="16" spans="1:9" ht="17.25" customHeight="1">
      <c r="A16" s="22" t="s">
        <v>55</v>
      </c>
      <c r="B16" s="103" t="s">
        <v>151</v>
      </c>
      <c r="C16" s="104" t="s">
        <v>307</v>
      </c>
      <c r="D16" s="23">
        <v>39487</v>
      </c>
      <c r="E16" s="23" t="s">
        <v>27</v>
      </c>
      <c r="F16" s="24" t="s">
        <v>35</v>
      </c>
      <c r="G16" s="25" t="s">
        <v>377</v>
      </c>
      <c r="H16" s="26"/>
      <c r="I16" s="27"/>
    </row>
    <row r="17" spans="1:9" ht="17.25" customHeight="1">
      <c r="A17" s="22" t="s">
        <v>56</v>
      </c>
      <c r="B17" s="103" t="s">
        <v>36</v>
      </c>
      <c r="C17" s="104" t="s">
        <v>192</v>
      </c>
      <c r="D17" s="23">
        <v>39519</v>
      </c>
      <c r="E17" s="23" t="s">
        <v>27</v>
      </c>
      <c r="F17" s="24" t="s">
        <v>119</v>
      </c>
      <c r="G17" s="25">
        <v>9.91</v>
      </c>
      <c r="H17" s="26"/>
      <c r="I17" s="27"/>
    </row>
    <row r="18" spans="1:9" ht="17.25" customHeight="1">
      <c r="A18" s="22" t="s">
        <v>57</v>
      </c>
      <c r="B18" s="103" t="s">
        <v>177</v>
      </c>
      <c r="C18" s="104" t="s">
        <v>328</v>
      </c>
      <c r="D18" s="23">
        <v>39763</v>
      </c>
      <c r="E18" s="23" t="s">
        <v>43</v>
      </c>
      <c r="F18" s="24" t="s">
        <v>46</v>
      </c>
      <c r="G18" s="25">
        <v>10.87</v>
      </c>
      <c r="H18" s="26"/>
      <c r="I18" s="27"/>
    </row>
    <row r="19" spans="1:9" ht="17.25" customHeight="1">
      <c r="A19" s="22" t="s">
        <v>58</v>
      </c>
      <c r="B19" s="103" t="s">
        <v>203</v>
      </c>
      <c r="C19" s="104" t="s">
        <v>204</v>
      </c>
      <c r="D19" s="23">
        <v>39504</v>
      </c>
      <c r="E19" s="23" t="s">
        <v>43</v>
      </c>
      <c r="F19" s="24" t="s">
        <v>46</v>
      </c>
      <c r="G19" s="25">
        <v>9.05</v>
      </c>
      <c r="H19" s="26"/>
      <c r="I19" s="27" t="str">
        <f>IF(ISBLANK(G19),"",IF(G19&lt;=7,"KSM",IF(G19&lt;=7.24,"I A",IF(G19&lt;=7.54,"II A",IF(G19&lt;=7.94,"III A",IF(G19&lt;=8.44,"I JA",IF(G19&lt;=8.84,"II JA",IF(G19&lt;=9.14,"III JA"))))))))</f>
        <v>III JA</v>
      </c>
    </row>
    <row r="20" spans="1:8" s="10" customFormat="1" ht="13.5">
      <c r="A20" s="9"/>
      <c r="B20" s="138"/>
      <c r="D20" s="85"/>
      <c r="E20" s="99" t="s">
        <v>55</v>
      </c>
      <c r="F20" s="125" t="s">
        <v>60</v>
      </c>
      <c r="H20" s="9"/>
    </row>
    <row r="21" spans="1:9" ht="17.25" customHeight="1">
      <c r="A21" s="22" t="s">
        <v>53</v>
      </c>
      <c r="B21" s="103" t="s">
        <v>279</v>
      </c>
      <c r="C21" s="104" t="s">
        <v>180</v>
      </c>
      <c r="D21" s="144">
        <v>2007</v>
      </c>
      <c r="E21" s="23" t="s">
        <v>77</v>
      </c>
      <c r="F21" s="24" t="s">
        <v>78</v>
      </c>
      <c r="G21" s="25" t="s">
        <v>377</v>
      </c>
      <c r="H21" s="26"/>
      <c r="I21" s="27"/>
    </row>
    <row r="22" spans="1:9" ht="17.25" customHeight="1">
      <c r="A22" s="22" t="s">
        <v>54</v>
      </c>
      <c r="B22" s="103" t="s">
        <v>103</v>
      </c>
      <c r="C22" s="104" t="s">
        <v>223</v>
      </c>
      <c r="D22" s="23">
        <v>39244</v>
      </c>
      <c r="E22" s="23" t="s">
        <v>27</v>
      </c>
      <c r="F22" s="24" t="s">
        <v>92</v>
      </c>
      <c r="G22" s="25">
        <v>9.92</v>
      </c>
      <c r="H22" s="26"/>
      <c r="I22" s="27"/>
    </row>
    <row r="23" spans="1:9" ht="17.25" customHeight="1">
      <c r="A23" s="22" t="s">
        <v>55</v>
      </c>
      <c r="B23" s="103" t="s">
        <v>20</v>
      </c>
      <c r="C23" s="104" t="s">
        <v>101</v>
      </c>
      <c r="D23" s="23" t="s">
        <v>102</v>
      </c>
      <c r="E23" s="23" t="s">
        <v>79</v>
      </c>
      <c r="F23" s="24" t="s">
        <v>80</v>
      </c>
      <c r="G23" s="25">
        <v>9.86</v>
      </c>
      <c r="H23" s="26"/>
      <c r="I23" s="27"/>
    </row>
    <row r="24" spans="1:9" ht="17.25" customHeight="1">
      <c r="A24" s="22" t="s">
        <v>56</v>
      </c>
      <c r="B24" s="103" t="s">
        <v>152</v>
      </c>
      <c r="C24" s="104" t="s">
        <v>153</v>
      </c>
      <c r="D24" s="23">
        <v>39147</v>
      </c>
      <c r="E24" s="23" t="s">
        <v>27</v>
      </c>
      <c r="F24" s="24" t="s">
        <v>31</v>
      </c>
      <c r="G24" s="25" t="s">
        <v>377</v>
      </c>
      <c r="H24" s="26"/>
      <c r="I24" s="27"/>
    </row>
    <row r="25" spans="1:9" ht="17.25" customHeight="1">
      <c r="A25" s="22" t="s">
        <v>57</v>
      </c>
      <c r="B25" s="103" t="s">
        <v>238</v>
      </c>
      <c r="C25" s="104" t="s">
        <v>239</v>
      </c>
      <c r="D25" s="23">
        <v>38769</v>
      </c>
      <c r="E25" s="72" t="s">
        <v>27</v>
      </c>
      <c r="F25" s="73" t="s">
        <v>240</v>
      </c>
      <c r="G25" s="25" t="s">
        <v>377</v>
      </c>
      <c r="H25" s="59"/>
      <c r="I25" s="27"/>
    </row>
    <row r="26" spans="1:9" ht="17.25" customHeight="1">
      <c r="A26" s="22" t="s">
        <v>58</v>
      </c>
      <c r="B26" s="103" t="s">
        <v>254</v>
      </c>
      <c r="C26" s="104" t="s">
        <v>340</v>
      </c>
      <c r="D26" s="23">
        <v>39296</v>
      </c>
      <c r="E26" s="23" t="s">
        <v>47</v>
      </c>
      <c r="F26" s="24" t="s">
        <v>183</v>
      </c>
      <c r="G26" s="25" t="s">
        <v>377</v>
      </c>
      <c r="H26" s="26"/>
      <c r="I26" s="27"/>
    </row>
    <row r="27" spans="1:8" s="10" customFormat="1" ht="13.5">
      <c r="A27" s="9"/>
      <c r="B27" s="138"/>
      <c r="D27" s="85"/>
      <c r="E27" s="99" t="s">
        <v>56</v>
      </c>
      <c r="F27" s="125" t="s">
        <v>60</v>
      </c>
      <c r="H27" s="9"/>
    </row>
    <row r="28" spans="1:9" ht="17.25" customHeight="1">
      <c r="A28" s="22" t="s">
        <v>53</v>
      </c>
      <c r="B28" s="103" t="s">
        <v>301</v>
      </c>
      <c r="C28" s="104" t="s">
        <v>302</v>
      </c>
      <c r="D28" s="23">
        <v>39637</v>
      </c>
      <c r="E28" s="23" t="s">
        <v>13</v>
      </c>
      <c r="F28" s="24" t="s">
        <v>195</v>
      </c>
      <c r="G28" s="25">
        <v>9.14</v>
      </c>
      <c r="H28" s="59"/>
      <c r="I28" s="27" t="str">
        <f>IF(ISBLANK(G28),"",IF(G28&lt;=7,"KSM",IF(G28&lt;=7.24,"I A",IF(G28&lt;=7.54,"II A",IF(G28&lt;=7.94,"III A",IF(G28&lt;=8.44,"I JA",IF(G28&lt;=8.84,"II JA",IF(G28&lt;=9.14,"III JA"))))))))</f>
        <v>III JA</v>
      </c>
    </row>
    <row r="29" spans="1:9" ht="17.25" customHeight="1">
      <c r="A29" s="22" t="s">
        <v>54</v>
      </c>
      <c r="B29" s="103" t="s">
        <v>17</v>
      </c>
      <c r="C29" s="104" t="s">
        <v>287</v>
      </c>
      <c r="D29" s="23">
        <v>40124</v>
      </c>
      <c r="E29" s="23" t="s">
        <v>27</v>
      </c>
      <c r="F29" s="24" t="s">
        <v>92</v>
      </c>
      <c r="G29" s="25">
        <v>10.63</v>
      </c>
      <c r="H29" s="59"/>
      <c r="I29" s="27"/>
    </row>
    <row r="30" spans="1:9" ht="17.25" customHeight="1">
      <c r="A30" s="22" t="s">
        <v>55</v>
      </c>
      <c r="B30" s="103" t="s">
        <v>246</v>
      </c>
      <c r="C30" s="104" t="s">
        <v>247</v>
      </c>
      <c r="D30" s="23">
        <v>39209</v>
      </c>
      <c r="E30" s="23" t="s">
        <v>27</v>
      </c>
      <c r="F30" s="24" t="s">
        <v>240</v>
      </c>
      <c r="G30" s="25">
        <v>9.63</v>
      </c>
      <c r="H30" s="59"/>
      <c r="I30" s="27"/>
    </row>
    <row r="31" spans="1:9" ht="17.25" customHeight="1">
      <c r="A31" s="22" t="s">
        <v>56</v>
      </c>
      <c r="B31" s="189" t="s">
        <v>7</v>
      </c>
      <c r="C31" s="190" t="s">
        <v>315</v>
      </c>
      <c r="D31" s="88">
        <v>39278</v>
      </c>
      <c r="E31" s="83" t="s">
        <v>24</v>
      </c>
      <c r="F31" s="127" t="s">
        <v>182</v>
      </c>
      <c r="G31" s="25">
        <v>9.43</v>
      </c>
      <c r="H31" s="59"/>
      <c r="I31" s="27"/>
    </row>
    <row r="32" spans="1:9" ht="17.25" customHeight="1">
      <c r="A32" s="22" t="s">
        <v>57</v>
      </c>
      <c r="B32" s="103" t="s">
        <v>369</v>
      </c>
      <c r="C32" s="104" t="s">
        <v>370</v>
      </c>
      <c r="D32" s="23">
        <v>40111</v>
      </c>
      <c r="E32" s="23" t="s">
        <v>79</v>
      </c>
      <c r="F32" s="24" t="s">
        <v>371</v>
      </c>
      <c r="G32" s="25">
        <v>9.53</v>
      </c>
      <c r="H32" s="59"/>
      <c r="I32" s="27"/>
    </row>
    <row r="33" spans="1:9" ht="17.25" customHeight="1">
      <c r="A33" s="22" t="s">
        <v>58</v>
      </c>
      <c r="B33" s="112" t="s">
        <v>15</v>
      </c>
      <c r="C33" s="113" t="s">
        <v>180</v>
      </c>
      <c r="D33" s="33">
        <v>38969</v>
      </c>
      <c r="E33" s="44" t="s">
        <v>178</v>
      </c>
      <c r="F33" s="43" t="s">
        <v>275</v>
      </c>
      <c r="G33" s="25" t="s">
        <v>377</v>
      </c>
      <c r="H33" s="59"/>
      <c r="I33" s="27"/>
    </row>
    <row r="34" spans="1:8" s="10" customFormat="1" ht="13.5">
      <c r="A34" s="50"/>
      <c r="B34" s="138"/>
      <c r="D34" s="85"/>
      <c r="E34" s="99" t="s">
        <v>57</v>
      </c>
      <c r="F34" s="125" t="s">
        <v>60</v>
      </c>
      <c r="H34" s="50"/>
    </row>
    <row r="35" spans="1:9" ht="17.25" customHeight="1">
      <c r="A35" s="22" t="s">
        <v>53</v>
      </c>
      <c r="B35" s="103" t="s">
        <v>196</v>
      </c>
      <c r="C35" s="104" t="s">
        <v>249</v>
      </c>
      <c r="D35" s="23">
        <v>40187</v>
      </c>
      <c r="E35" s="23" t="s">
        <v>27</v>
      </c>
      <c r="F35" s="24" t="s">
        <v>240</v>
      </c>
      <c r="G35" s="25" t="s">
        <v>377</v>
      </c>
      <c r="H35" s="59"/>
      <c r="I35" s="27"/>
    </row>
    <row r="36" spans="1:9" ht="17.25" customHeight="1">
      <c r="A36" s="22" t="s">
        <v>54</v>
      </c>
      <c r="B36" s="53" t="s">
        <v>159</v>
      </c>
      <c r="C36" s="168" t="s">
        <v>194</v>
      </c>
      <c r="D36" s="84" t="s">
        <v>226</v>
      </c>
      <c r="E36" s="83" t="s">
        <v>27</v>
      </c>
      <c r="F36" s="127" t="s">
        <v>92</v>
      </c>
      <c r="G36" s="25">
        <v>10.74</v>
      </c>
      <c r="H36" s="59"/>
      <c r="I36" s="27"/>
    </row>
    <row r="37" spans="1:9" ht="17.25" customHeight="1">
      <c r="A37" s="22" t="s">
        <v>55</v>
      </c>
      <c r="B37" s="53" t="s">
        <v>213</v>
      </c>
      <c r="C37" s="168" t="s">
        <v>214</v>
      </c>
      <c r="D37" s="84" t="s">
        <v>215</v>
      </c>
      <c r="E37" s="83" t="s">
        <v>18</v>
      </c>
      <c r="F37" s="127" t="s">
        <v>212</v>
      </c>
      <c r="G37" s="25" t="s">
        <v>377</v>
      </c>
      <c r="H37" s="59"/>
      <c r="I37" s="27"/>
    </row>
    <row r="38" spans="1:9" ht="17.25" customHeight="1">
      <c r="A38" s="22" t="s">
        <v>56</v>
      </c>
      <c r="B38" s="103" t="s">
        <v>169</v>
      </c>
      <c r="C38" s="104" t="s">
        <v>194</v>
      </c>
      <c r="D38" s="23">
        <v>40301</v>
      </c>
      <c r="E38" s="23" t="s">
        <v>27</v>
      </c>
      <c r="F38" s="24" t="s">
        <v>92</v>
      </c>
      <c r="G38" s="25">
        <v>11.03</v>
      </c>
      <c r="H38" s="59"/>
      <c r="I38" s="27"/>
    </row>
    <row r="39" spans="1:9" ht="17.25" customHeight="1">
      <c r="A39" s="22" t="s">
        <v>57</v>
      </c>
      <c r="B39" s="103" t="s">
        <v>329</v>
      </c>
      <c r="C39" s="104" t="s">
        <v>330</v>
      </c>
      <c r="D39" s="23">
        <v>40448</v>
      </c>
      <c r="E39" s="23" t="s">
        <v>43</v>
      </c>
      <c r="F39" s="24" t="s">
        <v>46</v>
      </c>
      <c r="G39" s="25">
        <v>10.53</v>
      </c>
      <c r="H39" s="59"/>
      <c r="I39" s="27"/>
    </row>
    <row r="40" spans="1:9" ht="17.25" customHeight="1">
      <c r="A40" s="22" t="s">
        <v>58</v>
      </c>
      <c r="B40" s="103" t="s">
        <v>125</v>
      </c>
      <c r="C40" s="104" t="s">
        <v>274</v>
      </c>
      <c r="D40" s="23">
        <v>40204</v>
      </c>
      <c r="E40" s="23" t="s">
        <v>27</v>
      </c>
      <c r="F40" s="24" t="s">
        <v>240</v>
      </c>
      <c r="G40" s="25" t="s">
        <v>377</v>
      </c>
      <c r="H40" s="59"/>
      <c r="I40" s="27"/>
    </row>
    <row r="41" spans="1:8" s="10" customFormat="1" ht="13.5">
      <c r="A41" s="118"/>
      <c r="B41" s="138"/>
      <c r="D41" s="85"/>
      <c r="E41" s="99" t="s">
        <v>58</v>
      </c>
      <c r="F41" s="125" t="s">
        <v>60</v>
      </c>
      <c r="H41" s="118"/>
    </row>
    <row r="42" spans="1:9" ht="17.25" customHeight="1">
      <c r="A42" s="22" t="s">
        <v>53</v>
      </c>
      <c r="B42" s="103" t="s">
        <v>138</v>
      </c>
      <c r="C42" s="104" t="s">
        <v>280</v>
      </c>
      <c r="D42" s="144" t="s">
        <v>347</v>
      </c>
      <c r="E42" s="23" t="s">
        <v>77</v>
      </c>
      <c r="F42" s="24" t="s">
        <v>78</v>
      </c>
      <c r="G42" s="25">
        <v>10.43</v>
      </c>
      <c r="H42" s="59"/>
      <c r="I42" s="27"/>
    </row>
    <row r="43" spans="1:9" ht="17.25" customHeight="1">
      <c r="A43" s="22" t="s">
        <v>54</v>
      </c>
      <c r="B43" s="53" t="s">
        <v>234</v>
      </c>
      <c r="C43" s="168" t="s">
        <v>235</v>
      </c>
      <c r="D43" s="84" t="s">
        <v>236</v>
      </c>
      <c r="E43" s="83" t="s">
        <v>27</v>
      </c>
      <c r="F43" s="127" t="s">
        <v>41</v>
      </c>
      <c r="G43" s="25">
        <v>9.28</v>
      </c>
      <c r="H43" s="59"/>
      <c r="I43" s="27"/>
    </row>
    <row r="44" spans="1:9" ht="17.25" customHeight="1">
      <c r="A44" s="22" t="s">
        <v>55</v>
      </c>
      <c r="B44" s="103" t="s">
        <v>310</v>
      </c>
      <c r="C44" s="104" t="s">
        <v>311</v>
      </c>
      <c r="D44" s="23">
        <v>39058</v>
      </c>
      <c r="E44" s="23" t="s">
        <v>13</v>
      </c>
      <c r="F44" s="24" t="s">
        <v>195</v>
      </c>
      <c r="G44" s="25" t="s">
        <v>377</v>
      </c>
      <c r="H44" s="59"/>
      <c r="I44" s="27"/>
    </row>
    <row r="45" spans="1:9" ht="17.25" customHeight="1">
      <c r="A45" s="22" t="s">
        <v>56</v>
      </c>
      <c r="B45" s="103" t="s">
        <v>173</v>
      </c>
      <c r="C45" s="104" t="s">
        <v>107</v>
      </c>
      <c r="D45" s="23" t="s">
        <v>108</v>
      </c>
      <c r="E45" s="23" t="s">
        <v>9</v>
      </c>
      <c r="F45" s="24" t="s">
        <v>231</v>
      </c>
      <c r="G45" s="25">
        <v>9.07</v>
      </c>
      <c r="H45" s="59"/>
      <c r="I45" s="27" t="str">
        <f>IF(ISBLANK(G45),"",IF(G45&lt;=7,"KSM",IF(G45&lt;=7.24,"I A",IF(G45&lt;=7.54,"II A",IF(G45&lt;=7.94,"III A",IF(G45&lt;=8.44,"I JA",IF(G45&lt;=8.84,"II JA",IF(G45&lt;=9.14,"III JA"))))))))</f>
        <v>III JA</v>
      </c>
    </row>
    <row r="46" spans="1:9" ht="17.25" customHeight="1">
      <c r="A46" s="22" t="s">
        <v>57</v>
      </c>
      <c r="B46" s="103" t="s">
        <v>134</v>
      </c>
      <c r="C46" s="104" t="s">
        <v>161</v>
      </c>
      <c r="D46" s="23">
        <v>39002</v>
      </c>
      <c r="E46" s="23" t="s">
        <v>27</v>
      </c>
      <c r="F46" s="24" t="s">
        <v>38</v>
      </c>
      <c r="G46" s="25" t="s">
        <v>377</v>
      </c>
      <c r="H46" s="59"/>
      <c r="I46" s="27" t="str">
        <f>IF(ISBLANK(G47),"",IF(G47&lt;=7,"KSM",IF(G47&lt;=7.24,"I A",IF(G47&lt;=7.54,"II A",IF(G47&lt;=7.94,"III A",IF(G47&lt;=8.44,"I JA",IF(G47&lt;=8.84,"II JA",IF(G47&lt;=9.14,"III JA"))))))))</f>
        <v>II JA</v>
      </c>
    </row>
    <row r="47" spans="1:9" ht="17.25" customHeight="1">
      <c r="A47" s="22" t="s">
        <v>58</v>
      </c>
      <c r="B47" s="103" t="s">
        <v>16</v>
      </c>
      <c r="C47" s="104" t="s">
        <v>100</v>
      </c>
      <c r="D47" s="23">
        <v>39017</v>
      </c>
      <c r="E47" s="23" t="s">
        <v>24</v>
      </c>
      <c r="F47" s="24" t="s">
        <v>26</v>
      </c>
      <c r="G47" s="25">
        <v>8.83</v>
      </c>
      <c r="H47" s="59"/>
      <c r="I47" s="27"/>
    </row>
    <row r="48" spans="1:8" s="10" customFormat="1" ht="13.5">
      <c r="A48" s="119"/>
      <c r="B48" s="138"/>
      <c r="D48" s="85"/>
      <c r="E48" s="99" t="s">
        <v>59</v>
      </c>
      <c r="F48" s="125" t="s">
        <v>60</v>
      </c>
      <c r="H48" s="119"/>
    </row>
    <row r="49" spans="1:9" ht="17.25" customHeight="1">
      <c r="A49" s="22" t="s">
        <v>53</v>
      </c>
      <c r="B49" s="103" t="s">
        <v>245</v>
      </c>
      <c r="C49" s="104" t="s">
        <v>244</v>
      </c>
      <c r="D49" s="23">
        <v>38936</v>
      </c>
      <c r="E49" s="44" t="s">
        <v>27</v>
      </c>
      <c r="F49" s="43" t="s">
        <v>240</v>
      </c>
      <c r="G49" s="25" t="s">
        <v>377</v>
      </c>
      <c r="H49" s="59"/>
      <c r="I49" s="27"/>
    </row>
    <row r="50" spans="1:9" ht="17.25" customHeight="1">
      <c r="A50" s="22" t="s">
        <v>54</v>
      </c>
      <c r="B50" s="101" t="s">
        <v>277</v>
      </c>
      <c r="C50" s="102" t="s">
        <v>278</v>
      </c>
      <c r="D50" s="144">
        <v>2007</v>
      </c>
      <c r="E50" s="23" t="s">
        <v>77</v>
      </c>
      <c r="F50" s="24" t="s">
        <v>78</v>
      </c>
      <c r="G50" s="25">
        <v>9.54</v>
      </c>
      <c r="H50" s="59"/>
      <c r="I50" s="27"/>
    </row>
    <row r="51" spans="1:9" ht="17.25" customHeight="1">
      <c r="A51" s="22" t="s">
        <v>55</v>
      </c>
      <c r="B51" s="103" t="s">
        <v>164</v>
      </c>
      <c r="C51" s="104" t="s">
        <v>263</v>
      </c>
      <c r="D51" s="23">
        <v>39249</v>
      </c>
      <c r="E51" s="23" t="s">
        <v>259</v>
      </c>
      <c r="F51" s="24" t="s">
        <v>260</v>
      </c>
      <c r="G51" s="25">
        <v>9.94</v>
      </c>
      <c r="H51" s="59"/>
      <c r="I51" s="27"/>
    </row>
    <row r="52" spans="1:9" ht="17.25" customHeight="1">
      <c r="A52" s="22" t="s">
        <v>56</v>
      </c>
      <c r="B52" s="101" t="s">
        <v>113</v>
      </c>
      <c r="C52" s="185" t="s">
        <v>376</v>
      </c>
      <c r="D52" s="41">
        <v>38941</v>
      </c>
      <c r="E52" s="23" t="s">
        <v>47</v>
      </c>
      <c r="F52" s="24" t="s">
        <v>183</v>
      </c>
      <c r="G52" s="25">
        <v>9.21</v>
      </c>
      <c r="H52" s="59"/>
      <c r="I52" s="27"/>
    </row>
    <row r="53" spans="1:9" ht="17.25" customHeight="1">
      <c r="A53" s="22" t="s">
        <v>57</v>
      </c>
      <c r="B53" s="103" t="s">
        <v>164</v>
      </c>
      <c r="C53" s="104" t="s">
        <v>181</v>
      </c>
      <c r="D53" s="23">
        <v>39022</v>
      </c>
      <c r="E53" s="23" t="s">
        <v>178</v>
      </c>
      <c r="F53" s="24" t="s">
        <v>179</v>
      </c>
      <c r="G53" s="25" t="s">
        <v>377</v>
      </c>
      <c r="H53" s="59"/>
      <c r="I53" s="27" t="str">
        <f>IF(ISBLANK(G54),"",IF(G54&lt;=7,"KSM",IF(G54&lt;=7.24,"I A",IF(G54&lt;=7.54,"II A",IF(G54&lt;=7.94,"III A",IF(G54&lt;=8.44,"I JA",IF(G54&lt;=8.84,"II JA",IF(G54&lt;=9.14,"III JA"))))))))</f>
        <v>III JA</v>
      </c>
    </row>
    <row r="54" spans="1:9" ht="17.25" customHeight="1">
      <c r="A54" s="22" t="s">
        <v>58</v>
      </c>
      <c r="B54" s="103" t="s">
        <v>17</v>
      </c>
      <c r="C54" s="104" t="s">
        <v>191</v>
      </c>
      <c r="D54" s="23">
        <v>38956</v>
      </c>
      <c r="E54" s="23" t="s">
        <v>27</v>
      </c>
      <c r="F54" s="24" t="s">
        <v>119</v>
      </c>
      <c r="G54" s="25">
        <v>8.89</v>
      </c>
      <c r="H54" s="59"/>
      <c r="I54" s="27"/>
    </row>
    <row r="55" spans="1:8" s="10" customFormat="1" ht="13.5">
      <c r="A55" s="129"/>
      <c r="B55" s="138"/>
      <c r="D55" s="85"/>
      <c r="E55" s="99" t="s">
        <v>116</v>
      </c>
      <c r="F55" s="125" t="s">
        <v>60</v>
      </c>
      <c r="H55" s="129"/>
    </row>
    <row r="56" spans="1:9" ht="17.25" customHeight="1">
      <c r="A56" s="22" t="s">
        <v>53</v>
      </c>
      <c r="B56" s="150" t="s">
        <v>285</v>
      </c>
      <c r="C56" s="151" t="s">
        <v>286</v>
      </c>
      <c r="D56" s="23">
        <v>39069</v>
      </c>
      <c r="E56" s="42" t="s">
        <v>27</v>
      </c>
      <c r="F56" s="43" t="s">
        <v>37</v>
      </c>
      <c r="G56" s="25">
        <v>9.85</v>
      </c>
      <c r="H56" s="28" t="s">
        <v>62</v>
      </c>
      <c r="I56" s="27"/>
    </row>
    <row r="57" spans="1:9" ht="17.25" customHeight="1">
      <c r="A57" s="22" t="s">
        <v>54</v>
      </c>
      <c r="B57" s="101" t="s">
        <v>160</v>
      </c>
      <c r="C57" s="102" t="s">
        <v>209</v>
      </c>
      <c r="D57" s="41">
        <v>38756</v>
      </c>
      <c r="E57" s="44" t="s">
        <v>27</v>
      </c>
      <c r="F57" s="43" t="s">
        <v>37</v>
      </c>
      <c r="G57" s="25" t="s">
        <v>377</v>
      </c>
      <c r="H57" s="28" t="s">
        <v>62</v>
      </c>
      <c r="I57" s="27"/>
    </row>
    <row r="58" spans="1:9" ht="17.25" customHeight="1">
      <c r="A58" s="22" t="s">
        <v>55</v>
      </c>
      <c r="B58" s="103" t="s">
        <v>105</v>
      </c>
      <c r="C58" s="104" t="s">
        <v>106</v>
      </c>
      <c r="D58" s="23">
        <v>39719</v>
      </c>
      <c r="E58" s="44" t="s">
        <v>27</v>
      </c>
      <c r="F58" s="43" t="s">
        <v>38</v>
      </c>
      <c r="G58" s="25">
        <v>8.83</v>
      </c>
      <c r="H58" s="28" t="s">
        <v>62</v>
      </c>
      <c r="I58" s="27" t="str">
        <f>IF(ISBLANK(G58),"",IF(G58&lt;=7,"KSM",IF(G58&lt;=7.24,"I A",IF(G58&lt;=7.54,"II A",IF(G58&lt;=7.94,"III A",IF(G58&lt;=8.44,"I JA",IF(G58&lt;=8.84,"II JA",IF(G58&lt;=9.14,"III JA"))))))))</f>
        <v>II JA</v>
      </c>
    </row>
    <row r="59" spans="1:9" ht="17.25" customHeight="1">
      <c r="A59" s="22" t="s">
        <v>56</v>
      </c>
      <c r="B59" s="103" t="s">
        <v>114</v>
      </c>
      <c r="C59" s="104" t="s">
        <v>158</v>
      </c>
      <c r="D59" s="23">
        <v>39183</v>
      </c>
      <c r="E59" s="23" t="s">
        <v>27</v>
      </c>
      <c r="F59" s="24" t="s">
        <v>35</v>
      </c>
      <c r="G59" s="25" t="s">
        <v>377</v>
      </c>
      <c r="H59" s="28" t="s">
        <v>62</v>
      </c>
      <c r="I59" s="27"/>
    </row>
    <row r="60" spans="1:9" ht="17.25" customHeight="1">
      <c r="A60" s="22" t="s">
        <v>57</v>
      </c>
      <c r="B60" s="101" t="s">
        <v>159</v>
      </c>
      <c r="C60" s="185" t="s">
        <v>306</v>
      </c>
      <c r="D60" s="41">
        <v>40092</v>
      </c>
      <c r="E60" s="83" t="s">
        <v>27</v>
      </c>
      <c r="F60" s="47" t="s">
        <v>35</v>
      </c>
      <c r="G60" s="25" t="s">
        <v>377</v>
      </c>
      <c r="H60" s="28" t="s">
        <v>62</v>
      </c>
      <c r="I60" s="27"/>
    </row>
    <row r="61" spans="1:9" ht="17.25" customHeight="1">
      <c r="A61" s="22" t="s">
        <v>58</v>
      </c>
      <c r="B61" s="189" t="s">
        <v>196</v>
      </c>
      <c r="C61" s="190" t="s">
        <v>176</v>
      </c>
      <c r="D61" s="88">
        <v>39457</v>
      </c>
      <c r="E61" s="83" t="s">
        <v>24</v>
      </c>
      <c r="F61" s="127" t="s">
        <v>26</v>
      </c>
      <c r="G61" s="25">
        <v>9.86</v>
      </c>
      <c r="H61" s="28" t="s">
        <v>62</v>
      </c>
      <c r="I61" s="27"/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I54"/>
  <sheetViews>
    <sheetView zoomScale="110" zoomScaleNormal="110" zoomScalePageLayoutView="0" workbookViewId="0" topLeftCell="A1">
      <selection activeCell="N30" sqref="N30"/>
    </sheetView>
  </sheetViews>
  <sheetFormatPr defaultColWidth="9.140625" defaultRowHeight="12.75"/>
  <cols>
    <col min="1" max="1" width="5.8515625" style="21" customWidth="1"/>
    <col min="2" max="2" width="13.57421875" style="135" customWidth="1"/>
    <col min="3" max="3" width="17.28125" style="135" customWidth="1"/>
    <col min="4" max="4" width="10.28125" style="21" customWidth="1"/>
    <col min="5" max="5" width="11.140625" style="21" bestFit="1" customWidth="1"/>
    <col min="6" max="6" width="22.57421875" style="128" bestFit="1" customWidth="1"/>
    <col min="7" max="7" width="5.7109375" style="58" customWidth="1"/>
    <col min="8" max="8" width="5.7109375" style="29" customWidth="1"/>
    <col min="9" max="9" width="6.57421875" style="21" customWidth="1"/>
    <col min="10" max="16384" width="9.140625" style="21" customWidth="1"/>
  </cols>
  <sheetData>
    <row r="1" spans="1:8" s="10" customFormat="1" ht="18">
      <c r="A1" s="8" t="s">
        <v>368</v>
      </c>
      <c r="B1" s="199"/>
      <c r="C1" s="199"/>
      <c r="D1" s="85"/>
      <c r="E1" s="86"/>
      <c r="F1" s="123"/>
      <c r="G1" s="16"/>
      <c r="H1" s="199"/>
    </row>
    <row r="2" spans="1:8" s="10" customFormat="1" ht="13.5">
      <c r="A2" s="376">
        <v>43547</v>
      </c>
      <c r="B2" s="376"/>
      <c r="C2" s="199"/>
      <c r="D2" s="85"/>
      <c r="E2" s="120" t="s">
        <v>49</v>
      </c>
      <c r="F2" s="123"/>
      <c r="G2" s="16"/>
      <c r="H2" s="199"/>
    </row>
    <row r="3" spans="2:7" s="13" customFormat="1" ht="13.5">
      <c r="B3" s="132"/>
      <c r="C3" s="132"/>
      <c r="D3" s="87"/>
      <c r="E3" s="87"/>
      <c r="F3" s="124"/>
      <c r="G3" s="56"/>
    </row>
    <row r="4" spans="1:8" s="10" customFormat="1" ht="13.5">
      <c r="A4" s="199"/>
      <c r="B4" s="133" t="s">
        <v>65</v>
      </c>
      <c r="D4" s="85"/>
      <c r="E4" s="99"/>
      <c r="F4" s="125"/>
      <c r="G4" s="16"/>
      <c r="H4" s="199"/>
    </row>
    <row r="5" spans="2:8" s="17" customFormat="1" ht="10.5" customHeight="1" thickBot="1">
      <c r="B5" s="134"/>
      <c r="C5" s="135"/>
      <c r="D5" s="21"/>
      <c r="E5" s="21"/>
      <c r="F5" s="126"/>
      <c r="G5" s="57"/>
      <c r="H5" s="20"/>
    </row>
    <row r="6" spans="1:9" ht="14.25" thickBot="1">
      <c r="A6" s="76" t="s">
        <v>378</v>
      </c>
      <c r="B6" s="136" t="s">
        <v>0</v>
      </c>
      <c r="C6" s="137" t="s">
        <v>1</v>
      </c>
      <c r="D6" s="68" t="s">
        <v>2</v>
      </c>
      <c r="E6" s="68" t="s">
        <v>3</v>
      </c>
      <c r="F6" s="69" t="s">
        <v>4</v>
      </c>
      <c r="G6" s="69" t="s">
        <v>50</v>
      </c>
      <c r="H6" s="77" t="s">
        <v>51</v>
      </c>
      <c r="I6" s="70" t="s">
        <v>52</v>
      </c>
    </row>
    <row r="7" spans="1:9" ht="17.25" customHeight="1">
      <c r="A7" s="200">
        <v>1</v>
      </c>
      <c r="B7" s="103" t="s">
        <v>16</v>
      </c>
      <c r="C7" s="104" t="s">
        <v>100</v>
      </c>
      <c r="D7" s="23">
        <v>39017</v>
      </c>
      <c r="E7" s="23" t="s">
        <v>24</v>
      </c>
      <c r="F7" s="24" t="s">
        <v>26</v>
      </c>
      <c r="G7" s="374">
        <v>8.83</v>
      </c>
      <c r="H7" s="206" t="s">
        <v>388</v>
      </c>
      <c r="I7" s="65" t="s">
        <v>438</v>
      </c>
    </row>
    <row r="8" spans="1:9" ht="17.25" customHeight="1">
      <c r="A8" s="201">
        <v>2</v>
      </c>
      <c r="B8" s="103" t="s">
        <v>17</v>
      </c>
      <c r="C8" s="104" t="s">
        <v>191</v>
      </c>
      <c r="D8" s="23">
        <v>38956</v>
      </c>
      <c r="E8" s="23" t="s">
        <v>27</v>
      </c>
      <c r="F8" s="24" t="s">
        <v>119</v>
      </c>
      <c r="G8" s="25">
        <v>8.89</v>
      </c>
      <c r="H8" s="375" t="s">
        <v>388</v>
      </c>
      <c r="I8" s="27" t="str">
        <f>IF(ISBLANK(G7),"",IF(G7&lt;=7,"KSM",IF(G7&lt;=7.24,"I A",IF(G7&lt;=7.54,"II A",IF(G7&lt;=7.94,"III A",IF(G7&lt;=8.44,"I JA",IF(G7&lt;=8.84,"II JA",IF(G7&lt;=9.14,"III JA"))))))))</f>
        <v>II JA</v>
      </c>
    </row>
    <row r="9" spans="1:9" ht="17.25" customHeight="1">
      <c r="A9" s="201">
        <v>3</v>
      </c>
      <c r="B9" s="103" t="s">
        <v>173</v>
      </c>
      <c r="C9" s="104" t="s">
        <v>107</v>
      </c>
      <c r="D9" s="23" t="s">
        <v>108</v>
      </c>
      <c r="E9" s="23" t="s">
        <v>9</v>
      </c>
      <c r="F9" s="24" t="s">
        <v>231</v>
      </c>
      <c r="G9" s="25">
        <v>9.07</v>
      </c>
      <c r="H9" s="375" t="s">
        <v>389</v>
      </c>
      <c r="I9" s="27" t="s">
        <v>438</v>
      </c>
    </row>
    <row r="10" spans="1:9" ht="17.25" customHeight="1">
      <c r="A10" s="201">
        <v>4</v>
      </c>
      <c r="B10" s="103" t="s">
        <v>203</v>
      </c>
      <c r="C10" s="104" t="s">
        <v>204</v>
      </c>
      <c r="D10" s="23">
        <v>39504</v>
      </c>
      <c r="E10" s="23" t="s">
        <v>43</v>
      </c>
      <c r="F10" s="24" t="s">
        <v>46</v>
      </c>
      <c r="G10" s="25">
        <v>9.05</v>
      </c>
      <c r="H10" s="372" t="s">
        <v>390</v>
      </c>
      <c r="I10" s="27" t="s">
        <v>438</v>
      </c>
    </row>
    <row r="11" spans="1:9" ht="17.25" customHeight="1">
      <c r="A11" s="201">
        <v>5</v>
      </c>
      <c r="B11" s="202" t="s">
        <v>113</v>
      </c>
      <c r="C11" s="203" t="s">
        <v>376</v>
      </c>
      <c r="D11" s="204">
        <v>38941</v>
      </c>
      <c r="E11" s="72" t="s">
        <v>47</v>
      </c>
      <c r="F11" s="73" t="s">
        <v>183</v>
      </c>
      <c r="G11" s="373">
        <v>9.21</v>
      </c>
      <c r="H11" s="59" t="s">
        <v>539</v>
      </c>
      <c r="I11" s="27" t="s">
        <v>540</v>
      </c>
    </row>
    <row r="12" spans="1:9" ht="17.25" customHeight="1">
      <c r="A12" s="201">
        <v>6</v>
      </c>
      <c r="B12" s="191" t="s">
        <v>301</v>
      </c>
      <c r="C12" s="192" t="s">
        <v>302</v>
      </c>
      <c r="D12" s="72">
        <v>39637</v>
      </c>
      <c r="E12" s="72" t="s">
        <v>13</v>
      </c>
      <c r="F12" s="73" t="s">
        <v>195</v>
      </c>
      <c r="G12" s="373">
        <v>9.14</v>
      </c>
      <c r="H12" s="59" t="s">
        <v>391</v>
      </c>
      <c r="I12" s="27" t="s">
        <v>540</v>
      </c>
    </row>
    <row r="13" spans="1:9" ht="17.25" customHeight="1">
      <c r="A13" s="201">
        <v>7</v>
      </c>
      <c r="B13" s="53" t="s">
        <v>234</v>
      </c>
      <c r="C13" s="168" t="s">
        <v>235</v>
      </c>
      <c r="D13" s="84" t="s">
        <v>236</v>
      </c>
      <c r="E13" s="83" t="s">
        <v>27</v>
      </c>
      <c r="F13" s="127" t="s">
        <v>41</v>
      </c>
      <c r="G13" s="373">
        <v>9.28</v>
      </c>
      <c r="H13" s="59"/>
      <c r="I13" s="27" t="s">
        <v>540</v>
      </c>
    </row>
    <row r="14" spans="1:9" ht="17.25" customHeight="1">
      <c r="A14" s="201">
        <v>8</v>
      </c>
      <c r="B14" s="189" t="s">
        <v>7</v>
      </c>
      <c r="C14" s="190" t="s">
        <v>315</v>
      </c>
      <c r="D14" s="88">
        <v>39278</v>
      </c>
      <c r="E14" s="208" t="s">
        <v>24</v>
      </c>
      <c r="F14" s="209" t="s">
        <v>182</v>
      </c>
      <c r="G14" s="373">
        <v>9.43</v>
      </c>
      <c r="H14" s="59"/>
      <c r="I14" s="27" t="s">
        <v>540</v>
      </c>
    </row>
    <row r="15" spans="1:9" ht="17.25" customHeight="1">
      <c r="A15" s="201">
        <v>9</v>
      </c>
      <c r="B15" s="103" t="s">
        <v>369</v>
      </c>
      <c r="C15" s="104" t="s">
        <v>370</v>
      </c>
      <c r="D15" s="23">
        <v>40111</v>
      </c>
      <c r="E15" s="23" t="s">
        <v>79</v>
      </c>
      <c r="F15" s="24" t="s">
        <v>371</v>
      </c>
      <c r="G15" s="373">
        <v>9.53</v>
      </c>
      <c r="H15" s="59"/>
      <c r="I15" s="27"/>
    </row>
    <row r="16" spans="1:9" ht="17.25" customHeight="1">
      <c r="A16" s="201">
        <v>10</v>
      </c>
      <c r="B16" s="101" t="s">
        <v>277</v>
      </c>
      <c r="C16" s="185" t="s">
        <v>278</v>
      </c>
      <c r="D16" s="144">
        <v>2007</v>
      </c>
      <c r="E16" s="23" t="s">
        <v>77</v>
      </c>
      <c r="F16" s="24" t="s">
        <v>78</v>
      </c>
      <c r="G16" s="373">
        <v>9.54</v>
      </c>
      <c r="H16" s="59"/>
      <c r="I16" s="27"/>
    </row>
    <row r="17" spans="1:9" ht="17.25" customHeight="1">
      <c r="A17" s="201">
        <v>11</v>
      </c>
      <c r="B17" s="103" t="s">
        <v>246</v>
      </c>
      <c r="C17" s="104" t="s">
        <v>247</v>
      </c>
      <c r="D17" s="23">
        <v>39209</v>
      </c>
      <c r="E17" s="23" t="s">
        <v>27</v>
      </c>
      <c r="F17" s="24" t="s">
        <v>240</v>
      </c>
      <c r="G17" s="373">
        <v>9.63</v>
      </c>
      <c r="H17" s="59"/>
      <c r="I17" s="27"/>
    </row>
    <row r="18" spans="1:9" ht="17.25" customHeight="1">
      <c r="A18" s="201">
        <v>12</v>
      </c>
      <c r="B18" s="103" t="s">
        <v>186</v>
      </c>
      <c r="C18" s="104" t="s">
        <v>187</v>
      </c>
      <c r="D18" s="23">
        <v>39908</v>
      </c>
      <c r="E18" s="23" t="s">
        <v>47</v>
      </c>
      <c r="F18" s="24" t="s">
        <v>183</v>
      </c>
      <c r="G18" s="373">
        <v>9.71</v>
      </c>
      <c r="H18" s="26"/>
      <c r="I18" s="27"/>
    </row>
    <row r="19" spans="1:9" ht="17.25" customHeight="1">
      <c r="A19" s="201">
        <v>13</v>
      </c>
      <c r="B19" s="103" t="s">
        <v>20</v>
      </c>
      <c r="C19" s="104" t="s">
        <v>101</v>
      </c>
      <c r="D19" s="23" t="s">
        <v>102</v>
      </c>
      <c r="E19" s="23" t="s">
        <v>79</v>
      </c>
      <c r="F19" s="24" t="s">
        <v>80</v>
      </c>
      <c r="G19" s="373">
        <v>9.86</v>
      </c>
      <c r="H19" s="26"/>
      <c r="I19" s="27"/>
    </row>
    <row r="20" spans="1:9" ht="17.25" customHeight="1">
      <c r="A20" s="201">
        <v>14</v>
      </c>
      <c r="B20" s="103" t="s">
        <v>36</v>
      </c>
      <c r="C20" s="104" t="s">
        <v>192</v>
      </c>
      <c r="D20" s="23">
        <v>39519</v>
      </c>
      <c r="E20" s="23" t="s">
        <v>27</v>
      </c>
      <c r="F20" s="24" t="s">
        <v>119</v>
      </c>
      <c r="G20" s="373">
        <v>9.91</v>
      </c>
      <c r="H20" s="26"/>
      <c r="I20" s="27"/>
    </row>
    <row r="21" spans="1:9" ht="17.25" customHeight="1">
      <c r="A21" s="201">
        <v>15</v>
      </c>
      <c r="B21" s="103" t="s">
        <v>103</v>
      </c>
      <c r="C21" s="104" t="s">
        <v>223</v>
      </c>
      <c r="D21" s="23">
        <v>39244</v>
      </c>
      <c r="E21" s="23" t="s">
        <v>27</v>
      </c>
      <c r="F21" s="24" t="s">
        <v>92</v>
      </c>
      <c r="G21" s="373">
        <v>9.92</v>
      </c>
      <c r="H21" s="26"/>
      <c r="I21" s="27"/>
    </row>
    <row r="22" spans="1:9" ht="17.25" customHeight="1">
      <c r="A22" s="201">
        <v>16</v>
      </c>
      <c r="B22" s="103" t="s">
        <v>164</v>
      </c>
      <c r="C22" s="104" t="s">
        <v>263</v>
      </c>
      <c r="D22" s="23">
        <v>39249</v>
      </c>
      <c r="E22" s="23" t="s">
        <v>259</v>
      </c>
      <c r="F22" s="24" t="s">
        <v>260</v>
      </c>
      <c r="G22" s="373">
        <v>9.94</v>
      </c>
      <c r="H22" s="59"/>
      <c r="I22" s="27"/>
    </row>
    <row r="23" spans="1:9" ht="17.25" customHeight="1">
      <c r="A23" s="201">
        <v>17</v>
      </c>
      <c r="B23" s="53" t="s">
        <v>169</v>
      </c>
      <c r="C23" s="184" t="s">
        <v>270</v>
      </c>
      <c r="D23" s="89">
        <v>40193</v>
      </c>
      <c r="E23" s="208" t="s">
        <v>24</v>
      </c>
      <c r="F23" s="209" t="s">
        <v>26</v>
      </c>
      <c r="G23" s="373">
        <v>10.03</v>
      </c>
      <c r="H23" s="26"/>
      <c r="I23" s="27"/>
    </row>
    <row r="24" spans="1:9" ht="17.25" customHeight="1">
      <c r="A24" s="201">
        <v>18</v>
      </c>
      <c r="B24" s="103" t="s">
        <v>222</v>
      </c>
      <c r="C24" s="104" t="s">
        <v>224</v>
      </c>
      <c r="D24" s="23">
        <v>40143</v>
      </c>
      <c r="E24" s="23" t="s">
        <v>27</v>
      </c>
      <c r="F24" s="24" t="s">
        <v>92</v>
      </c>
      <c r="G24" s="373">
        <v>10.39</v>
      </c>
      <c r="H24" s="26"/>
      <c r="I24" s="27"/>
    </row>
    <row r="25" spans="1:9" ht="17.25" customHeight="1">
      <c r="A25" s="201">
        <v>19</v>
      </c>
      <c r="B25" s="103" t="s">
        <v>200</v>
      </c>
      <c r="C25" s="104" t="s">
        <v>198</v>
      </c>
      <c r="D25" s="23">
        <v>39462</v>
      </c>
      <c r="E25" s="23" t="s">
        <v>43</v>
      </c>
      <c r="F25" s="24" t="s">
        <v>46</v>
      </c>
      <c r="G25" s="373">
        <v>10.42</v>
      </c>
      <c r="H25" s="26"/>
      <c r="I25" s="27"/>
    </row>
    <row r="26" spans="1:9" ht="17.25" customHeight="1">
      <c r="A26" s="201">
        <v>20</v>
      </c>
      <c r="B26" s="103" t="s">
        <v>138</v>
      </c>
      <c r="C26" s="104" t="s">
        <v>280</v>
      </c>
      <c r="D26" s="144" t="s">
        <v>347</v>
      </c>
      <c r="E26" s="23" t="s">
        <v>77</v>
      </c>
      <c r="F26" s="24" t="s">
        <v>78</v>
      </c>
      <c r="G26" s="373">
        <v>10.43</v>
      </c>
      <c r="H26" s="59"/>
      <c r="I26" s="27"/>
    </row>
    <row r="27" spans="1:9" ht="17.25" customHeight="1">
      <c r="A27" s="201">
        <v>21</v>
      </c>
      <c r="B27" s="103" t="s">
        <v>329</v>
      </c>
      <c r="C27" s="104" t="s">
        <v>330</v>
      </c>
      <c r="D27" s="23">
        <v>40448</v>
      </c>
      <c r="E27" s="23" t="s">
        <v>43</v>
      </c>
      <c r="F27" s="24" t="s">
        <v>46</v>
      </c>
      <c r="G27" s="373">
        <v>10.53</v>
      </c>
      <c r="H27" s="59"/>
      <c r="I27" s="27"/>
    </row>
    <row r="28" spans="1:9" ht="17.25" customHeight="1">
      <c r="A28" s="201">
        <v>22</v>
      </c>
      <c r="B28" s="191" t="s">
        <v>17</v>
      </c>
      <c r="C28" s="192" t="s">
        <v>287</v>
      </c>
      <c r="D28" s="72">
        <v>40124</v>
      </c>
      <c r="E28" s="23" t="s">
        <v>27</v>
      </c>
      <c r="F28" s="24" t="s">
        <v>92</v>
      </c>
      <c r="G28" s="373">
        <v>10.63</v>
      </c>
      <c r="H28" s="59"/>
      <c r="I28" s="27"/>
    </row>
    <row r="29" spans="1:9" ht="17.25" customHeight="1">
      <c r="A29" s="201">
        <v>23</v>
      </c>
      <c r="B29" s="53" t="s">
        <v>159</v>
      </c>
      <c r="C29" s="168" t="s">
        <v>194</v>
      </c>
      <c r="D29" s="84" t="s">
        <v>226</v>
      </c>
      <c r="E29" s="83" t="s">
        <v>27</v>
      </c>
      <c r="F29" s="127" t="s">
        <v>92</v>
      </c>
      <c r="G29" s="373">
        <v>10.74</v>
      </c>
      <c r="H29" s="59"/>
      <c r="I29" s="27"/>
    </row>
    <row r="30" spans="1:9" ht="17.25" customHeight="1">
      <c r="A30" s="201">
        <v>24</v>
      </c>
      <c r="B30" s="103" t="s">
        <v>177</v>
      </c>
      <c r="C30" s="104" t="s">
        <v>328</v>
      </c>
      <c r="D30" s="23">
        <v>39763</v>
      </c>
      <c r="E30" s="23" t="s">
        <v>43</v>
      </c>
      <c r="F30" s="24" t="s">
        <v>46</v>
      </c>
      <c r="G30" s="373">
        <v>10.87</v>
      </c>
      <c r="H30" s="26"/>
      <c r="I30" s="27"/>
    </row>
    <row r="31" spans="1:9" ht="17.25" customHeight="1">
      <c r="A31" s="201">
        <v>25</v>
      </c>
      <c r="B31" s="103" t="s">
        <v>138</v>
      </c>
      <c r="C31" s="104" t="s">
        <v>270</v>
      </c>
      <c r="D31" s="23">
        <v>40683</v>
      </c>
      <c r="E31" s="23" t="s">
        <v>24</v>
      </c>
      <c r="F31" s="24" t="s">
        <v>26</v>
      </c>
      <c r="G31" s="373">
        <v>10.98</v>
      </c>
      <c r="H31" s="26"/>
      <c r="I31" s="27"/>
    </row>
    <row r="32" spans="1:9" ht="17.25" customHeight="1">
      <c r="A32" s="201">
        <v>26</v>
      </c>
      <c r="B32" s="103" t="s">
        <v>169</v>
      </c>
      <c r="C32" s="104" t="s">
        <v>194</v>
      </c>
      <c r="D32" s="23">
        <v>40301</v>
      </c>
      <c r="E32" s="23" t="s">
        <v>27</v>
      </c>
      <c r="F32" s="24" t="s">
        <v>92</v>
      </c>
      <c r="G32" s="373">
        <v>11.03</v>
      </c>
      <c r="H32" s="59"/>
      <c r="I32" s="27"/>
    </row>
    <row r="33" spans="1:9" ht="17.25" customHeight="1">
      <c r="A33" s="28" t="s">
        <v>62</v>
      </c>
      <c r="B33" s="103" t="s">
        <v>105</v>
      </c>
      <c r="C33" s="104" t="s">
        <v>106</v>
      </c>
      <c r="D33" s="23">
        <v>39719</v>
      </c>
      <c r="E33" s="44" t="s">
        <v>27</v>
      </c>
      <c r="F33" s="43" t="s">
        <v>38</v>
      </c>
      <c r="G33" s="373">
        <v>8.83</v>
      </c>
      <c r="H33" s="59"/>
      <c r="I33" s="27" t="str">
        <f>IF(ISBLANK(G33),"",IF(G33&lt;=7,"KSM",IF(G33&lt;=7.24,"I A",IF(G33&lt;=7.54,"II A",IF(G33&lt;=7.94,"III A",IF(G33&lt;=8.44,"I JA",IF(G33&lt;=8.84,"II JA",IF(G33&lt;=9.14,"III JA"))))))))</f>
        <v>II JA</v>
      </c>
    </row>
    <row r="34" spans="1:9" ht="17.25" customHeight="1">
      <c r="A34" s="28" t="s">
        <v>62</v>
      </c>
      <c r="B34" s="150" t="s">
        <v>285</v>
      </c>
      <c r="C34" s="151" t="s">
        <v>286</v>
      </c>
      <c r="D34" s="23">
        <v>39069</v>
      </c>
      <c r="E34" s="42" t="s">
        <v>27</v>
      </c>
      <c r="F34" s="43" t="s">
        <v>37</v>
      </c>
      <c r="G34" s="373">
        <v>9.85</v>
      </c>
      <c r="H34" s="59"/>
      <c r="I34" s="27"/>
    </row>
    <row r="35" spans="1:9" ht="17.25" customHeight="1">
      <c r="A35" s="28" t="s">
        <v>62</v>
      </c>
      <c r="B35" s="53" t="s">
        <v>196</v>
      </c>
      <c r="C35" s="184" t="s">
        <v>176</v>
      </c>
      <c r="D35" s="89">
        <v>39457</v>
      </c>
      <c r="E35" s="83" t="s">
        <v>24</v>
      </c>
      <c r="F35" s="127" t="s">
        <v>26</v>
      </c>
      <c r="G35" s="373">
        <v>9.86</v>
      </c>
      <c r="H35" s="59"/>
      <c r="I35" s="27"/>
    </row>
    <row r="36" spans="1:9" ht="17.25" customHeight="1">
      <c r="A36" s="22"/>
      <c r="B36" s="103" t="s">
        <v>115</v>
      </c>
      <c r="C36" s="104" t="s">
        <v>158</v>
      </c>
      <c r="D36" s="23">
        <v>40154</v>
      </c>
      <c r="E36" s="23" t="s">
        <v>27</v>
      </c>
      <c r="F36" s="24" t="s">
        <v>35</v>
      </c>
      <c r="G36" s="373" t="s">
        <v>377</v>
      </c>
      <c r="H36" s="26"/>
      <c r="I36" s="27"/>
    </row>
    <row r="37" spans="1:9" ht="17.25" customHeight="1">
      <c r="A37" s="22"/>
      <c r="B37" s="103" t="s">
        <v>331</v>
      </c>
      <c r="C37" s="104" t="s">
        <v>332</v>
      </c>
      <c r="D37" s="23">
        <v>40127</v>
      </c>
      <c r="E37" s="23" t="s">
        <v>27</v>
      </c>
      <c r="F37" s="24" t="s">
        <v>240</v>
      </c>
      <c r="G37" s="373" t="s">
        <v>377</v>
      </c>
      <c r="H37" s="26"/>
      <c r="I37" s="27"/>
    </row>
    <row r="38" spans="1:9" ht="17.25" customHeight="1">
      <c r="A38" s="22"/>
      <c r="B38" s="103" t="s">
        <v>356</v>
      </c>
      <c r="C38" s="104" t="s">
        <v>357</v>
      </c>
      <c r="D38" s="23">
        <v>39647</v>
      </c>
      <c r="E38" s="23" t="s">
        <v>259</v>
      </c>
      <c r="F38" s="24" t="s">
        <v>260</v>
      </c>
      <c r="G38" s="373" t="s">
        <v>377</v>
      </c>
      <c r="H38" s="26"/>
      <c r="I38" s="27"/>
    </row>
    <row r="39" spans="1:9" ht="17.25" customHeight="1">
      <c r="A39" s="22"/>
      <c r="B39" s="103" t="s">
        <v>151</v>
      </c>
      <c r="C39" s="104" t="s">
        <v>307</v>
      </c>
      <c r="D39" s="23">
        <v>39487</v>
      </c>
      <c r="E39" s="23" t="s">
        <v>27</v>
      </c>
      <c r="F39" s="24" t="s">
        <v>35</v>
      </c>
      <c r="G39" s="373" t="s">
        <v>377</v>
      </c>
      <c r="H39" s="26"/>
      <c r="I39" s="27"/>
    </row>
    <row r="40" spans="1:9" ht="17.25" customHeight="1">
      <c r="A40" s="22"/>
      <c r="B40" s="103" t="s">
        <v>279</v>
      </c>
      <c r="C40" s="104" t="s">
        <v>180</v>
      </c>
      <c r="D40" s="144">
        <v>2007</v>
      </c>
      <c r="E40" s="23" t="s">
        <v>77</v>
      </c>
      <c r="F40" s="24" t="s">
        <v>78</v>
      </c>
      <c r="G40" s="373" t="s">
        <v>377</v>
      </c>
      <c r="H40" s="26"/>
      <c r="I40" s="27"/>
    </row>
    <row r="41" spans="1:9" ht="17.25" customHeight="1">
      <c r="A41" s="22"/>
      <c r="B41" s="103" t="s">
        <v>152</v>
      </c>
      <c r="C41" s="104" t="s">
        <v>153</v>
      </c>
      <c r="D41" s="23">
        <v>39147</v>
      </c>
      <c r="E41" s="23" t="s">
        <v>27</v>
      </c>
      <c r="F41" s="24" t="s">
        <v>31</v>
      </c>
      <c r="G41" s="373" t="s">
        <v>377</v>
      </c>
      <c r="H41" s="26"/>
      <c r="I41" s="27"/>
    </row>
    <row r="42" spans="1:9" ht="17.25" customHeight="1">
      <c r="A42" s="22"/>
      <c r="B42" s="103" t="s">
        <v>238</v>
      </c>
      <c r="C42" s="104" t="s">
        <v>239</v>
      </c>
      <c r="D42" s="23">
        <v>38769</v>
      </c>
      <c r="E42" s="23" t="s">
        <v>27</v>
      </c>
      <c r="F42" s="24" t="s">
        <v>240</v>
      </c>
      <c r="G42" s="373" t="s">
        <v>377</v>
      </c>
      <c r="H42" s="59"/>
      <c r="I42" s="27"/>
    </row>
    <row r="43" spans="1:9" ht="17.25" customHeight="1">
      <c r="A43" s="22"/>
      <c r="B43" s="103" t="s">
        <v>254</v>
      </c>
      <c r="C43" s="104" t="s">
        <v>340</v>
      </c>
      <c r="D43" s="23">
        <v>39296</v>
      </c>
      <c r="E43" s="23" t="s">
        <v>47</v>
      </c>
      <c r="F43" s="24" t="s">
        <v>183</v>
      </c>
      <c r="G43" s="373" t="s">
        <v>377</v>
      </c>
      <c r="H43" s="26"/>
      <c r="I43" s="27"/>
    </row>
    <row r="44" spans="1:9" ht="17.25" customHeight="1">
      <c r="A44" s="22"/>
      <c r="B44" s="112" t="s">
        <v>15</v>
      </c>
      <c r="C44" s="207" t="s">
        <v>180</v>
      </c>
      <c r="D44" s="33">
        <v>38969</v>
      </c>
      <c r="E44" s="44" t="s">
        <v>178</v>
      </c>
      <c r="F44" s="43" t="s">
        <v>275</v>
      </c>
      <c r="G44" s="373" t="s">
        <v>377</v>
      </c>
      <c r="H44" s="59"/>
      <c r="I44" s="27"/>
    </row>
    <row r="45" spans="1:9" ht="17.25" customHeight="1">
      <c r="A45" s="22"/>
      <c r="B45" s="103" t="s">
        <v>196</v>
      </c>
      <c r="C45" s="104" t="s">
        <v>249</v>
      </c>
      <c r="D45" s="23">
        <v>40187</v>
      </c>
      <c r="E45" s="23" t="s">
        <v>27</v>
      </c>
      <c r="F45" s="24" t="s">
        <v>240</v>
      </c>
      <c r="G45" s="373" t="s">
        <v>377</v>
      </c>
      <c r="H45" s="59"/>
      <c r="I45" s="27"/>
    </row>
    <row r="46" spans="1:9" ht="17.25" customHeight="1">
      <c r="A46" s="22"/>
      <c r="B46" s="53" t="s">
        <v>213</v>
      </c>
      <c r="C46" s="168" t="s">
        <v>214</v>
      </c>
      <c r="D46" s="84" t="s">
        <v>215</v>
      </c>
      <c r="E46" s="83" t="s">
        <v>18</v>
      </c>
      <c r="F46" s="127" t="s">
        <v>212</v>
      </c>
      <c r="G46" s="373" t="s">
        <v>377</v>
      </c>
      <c r="H46" s="59"/>
      <c r="I46" s="27"/>
    </row>
    <row r="47" spans="1:9" ht="17.25" customHeight="1">
      <c r="A47" s="22"/>
      <c r="B47" s="103" t="s">
        <v>125</v>
      </c>
      <c r="C47" s="104" t="s">
        <v>274</v>
      </c>
      <c r="D47" s="23">
        <v>40204</v>
      </c>
      <c r="E47" s="23" t="s">
        <v>27</v>
      </c>
      <c r="F47" s="24" t="s">
        <v>240</v>
      </c>
      <c r="G47" s="373" t="s">
        <v>377</v>
      </c>
      <c r="H47" s="59"/>
      <c r="I47" s="27"/>
    </row>
    <row r="48" spans="1:9" ht="17.25" customHeight="1">
      <c r="A48" s="22"/>
      <c r="B48" s="103" t="s">
        <v>310</v>
      </c>
      <c r="C48" s="104" t="s">
        <v>311</v>
      </c>
      <c r="D48" s="23">
        <v>39058</v>
      </c>
      <c r="E48" s="23" t="s">
        <v>13</v>
      </c>
      <c r="F48" s="24" t="s">
        <v>195</v>
      </c>
      <c r="G48" s="373" t="s">
        <v>377</v>
      </c>
      <c r="H48" s="59"/>
      <c r="I48" s="27"/>
    </row>
    <row r="49" spans="1:9" ht="17.25" customHeight="1">
      <c r="A49" s="22"/>
      <c r="B49" s="103" t="s">
        <v>134</v>
      </c>
      <c r="C49" s="104" t="s">
        <v>161</v>
      </c>
      <c r="D49" s="23">
        <v>39002</v>
      </c>
      <c r="E49" s="23" t="s">
        <v>27</v>
      </c>
      <c r="F49" s="24" t="s">
        <v>38</v>
      </c>
      <c r="G49" s="373" t="s">
        <v>377</v>
      </c>
      <c r="H49" s="59"/>
      <c r="I49" s="27"/>
    </row>
    <row r="50" spans="1:9" ht="17.25" customHeight="1">
      <c r="A50" s="22"/>
      <c r="B50" s="103" t="s">
        <v>245</v>
      </c>
      <c r="C50" s="205" t="s">
        <v>244</v>
      </c>
      <c r="D50" s="23">
        <v>38936</v>
      </c>
      <c r="E50" s="44" t="s">
        <v>27</v>
      </c>
      <c r="F50" s="43" t="s">
        <v>240</v>
      </c>
      <c r="G50" s="373" t="s">
        <v>377</v>
      </c>
      <c r="H50" s="59"/>
      <c r="I50" s="27"/>
    </row>
    <row r="51" spans="1:9" ht="17.25" customHeight="1">
      <c r="A51" s="22"/>
      <c r="B51" s="103" t="s">
        <v>164</v>
      </c>
      <c r="C51" s="104" t="s">
        <v>181</v>
      </c>
      <c r="D51" s="23">
        <v>39022</v>
      </c>
      <c r="E51" s="23" t="s">
        <v>178</v>
      </c>
      <c r="F51" s="24" t="s">
        <v>179</v>
      </c>
      <c r="G51" s="373" t="s">
        <v>377</v>
      </c>
      <c r="H51" s="59"/>
      <c r="I51" s="27"/>
    </row>
    <row r="52" spans="1:9" ht="17.25" customHeight="1">
      <c r="A52" s="28" t="s">
        <v>62</v>
      </c>
      <c r="B52" s="101" t="s">
        <v>160</v>
      </c>
      <c r="C52" s="185" t="s">
        <v>209</v>
      </c>
      <c r="D52" s="41">
        <v>38756</v>
      </c>
      <c r="E52" s="44" t="s">
        <v>27</v>
      </c>
      <c r="F52" s="43" t="s">
        <v>37</v>
      </c>
      <c r="G52" s="373" t="s">
        <v>377</v>
      </c>
      <c r="H52" s="59"/>
      <c r="I52" s="27"/>
    </row>
    <row r="53" spans="1:9" ht="17.25" customHeight="1">
      <c r="A53" s="28" t="s">
        <v>62</v>
      </c>
      <c r="B53" s="103" t="s">
        <v>114</v>
      </c>
      <c r="C53" s="104" t="s">
        <v>158</v>
      </c>
      <c r="D53" s="23">
        <v>39183</v>
      </c>
      <c r="E53" s="23" t="s">
        <v>27</v>
      </c>
      <c r="F53" s="24" t="s">
        <v>35</v>
      </c>
      <c r="G53" s="373" t="s">
        <v>377</v>
      </c>
      <c r="H53" s="59"/>
      <c r="I53" s="27"/>
    </row>
    <row r="54" spans="1:9" ht="17.25" customHeight="1">
      <c r="A54" s="28" t="s">
        <v>62</v>
      </c>
      <c r="B54" s="202" t="s">
        <v>159</v>
      </c>
      <c r="C54" s="203" t="s">
        <v>306</v>
      </c>
      <c r="D54" s="204">
        <v>40092</v>
      </c>
      <c r="E54" s="83" t="s">
        <v>27</v>
      </c>
      <c r="F54" s="47" t="s">
        <v>35</v>
      </c>
      <c r="G54" s="373" t="s">
        <v>377</v>
      </c>
      <c r="H54" s="59"/>
      <c r="I54" s="27">
        <f>IF(ISBLANK(G55),"",IF(G55&lt;=7,"KSM",IF(G55&lt;=7.24,"I A",IF(G55&lt;=7.54,"II A",IF(G55&lt;=7.94,"III A",IF(G55&lt;=8.44,"I JA",IF(G55&lt;=8.84,"II JA",IF(G55&lt;=9.14,"III JA"))))))))</f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2"/>
  <sheetViews>
    <sheetView zoomScale="110" zoomScaleNormal="110" zoomScalePageLayoutView="0" workbookViewId="0" topLeftCell="A1">
      <selection activeCell="H27" sqref="H27"/>
    </sheetView>
  </sheetViews>
  <sheetFormatPr defaultColWidth="9.140625" defaultRowHeight="12.75"/>
  <cols>
    <col min="1" max="1" width="5.8515625" style="21" customWidth="1"/>
    <col min="2" max="2" width="10.421875" style="21" customWidth="1"/>
    <col min="3" max="3" width="17.28125" style="21" customWidth="1"/>
    <col min="4" max="4" width="10.28125" style="21" customWidth="1"/>
    <col min="5" max="5" width="11.140625" style="21" bestFit="1" customWidth="1"/>
    <col min="6" max="6" width="22.57421875" style="21" bestFit="1" customWidth="1"/>
    <col min="7" max="7" width="5.7109375" style="21" customWidth="1"/>
    <col min="8" max="8" width="6.57421875" style="21" customWidth="1"/>
    <col min="9" max="9" width="3.140625" style="21" customWidth="1"/>
    <col min="10" max="16384" width="9.140625" style="21" customWidth="1"/>
  </cols>
  <sheetData>
    <row r="1" spans="1:10" s="10" customFormat="1" ht="18">
      <c r="A1" s="8" t="s">
        <v>368</v>
      </c>
      <c r="B1" s="199"/>
      <c r="C1" s="9"/>
      <c r="E1" s="11"/>
      <c r="J1" s="10">
        <v>2</v>
      </c>
    </row>
    <row r="2" spans="1:5" s="10" customFormat="1" ht="15">
      <c r="A2" s="376">
        <v>43547</v>
      </c>
      <c r="B2" s="376"/>
      <c r="C2" s="9"/>
      <c r="E2" s="12" t="s">
        <v>49</v>
      </c>
    </row>
    <row r="3" s="13" customFormat="1" ht="3.75"/>
    <row r="4" spans="1:7" s="10" customFormat="1" ht="18">
      <c r="A4" s="9"/>
      <c r="B4" s="14" t="s">
        <v>117</v>
      </c>
      <c r="E4" s="15" t="s">
        <v>53</v>
      </c>
      <c r="F4" s="16" t="s">
        <v>60</v>
      </c>
      <c r="G4" s="10" t="s">
        <v>66</v>
      </c>
    </row>
    <row r="5" spans="2:6" s="17" customFormat="1" ht="4.5" thickBot="1">
      <c r="B5" s="18"/>
      <c r="F5" s="19"/>
    </row>
    <row r="6" spans="1:8" ht="13.5" thickBot="1">
      <c r="A6" s="76" t="s">
        <v>61</v>
      </c>
      <c r="B6" s="66" t="s">
        <v>0</v>
      </c>
      <c r="C6" s="67" t="s">
        <v>1</v>
      </c>
      <c r="D6" s="68" t="s">
        <v>2</v>
      </c>
      <c r="E6" s="68" t="s">
        <v>3</v>
      </c>
      <c r="F6" s="68" t="s">
        <v>4</v>
      </c>
      <c r="G6" s="69" t="s">
        <v>50</v>
      </c>
      <c r="H6" s="70" t="s">
        <v>52</v>
      </c>
    </row>
    <row r="7" spans="1:9" ht="17.25" customHeight="1">
      <c r="A7" s="71" t="s">
        <v>53</v>
      </c>
      <c r="B7" s="105" t="s">
        <v>89</v>
      </c>
      <c r="C7" s="106" t="s">
        <v>321</v>
      </c>
      <c r="D7" s="37">
        <v>39327</v>
      </c>
      <c r="E7" s="38" t="s">
        <v>27</v>
      </c>
      <c r="F7" s="39" t="s">
        <v>37</v>
      </c>
      <c r="G7" s="74">
        <v>12.03</v>
      </c>
      <c r="H7" s="65" t="s">
        <v>404</v>
      </c>
      <c r="I7" s="60"/>
    </row>
    <row r="8" spans="1:9" ht="17.25" customHeight="1">
      <c r="A8" s="22" t="s">
        <v>54</v>
      </c>
      <c r="B8" s="103" t="s">
        <v>10</v>
      </c>
      <c r="C8" s="104" t="s">
        <v>149</v>
      </c>
      <c r="D8" s="23">
        <v>38897</v>
      </c>
      <c r="E8" s="23" t="s">
        <v>27</v>
      </c>
      <c r="F8" s="24" t="s">
        <v>31</v>
      </c>
      <c r="G8" s="25">
        <v>10.25</v>
      </c>
      <c r="H8" s="27" t="s">
        <v>410</v>
      </c>
      <c r="I8" s="60"/>
    </row>
    <row r="9" spans="1:9" ht="17.25" customHeight="1">
      <c r="A9" s="22" t="s">
        <v>55</v>
      </c>
      <c r="B9" s="101" t="s">
        <v>44</v>
      </c>
      <c r="C9" s="185" t="s">
        <v>73</v>
      </c>
      <c r="D9" s="41">
        <v>39659</v>
      </c>
      <c r="E9" s="44" t="s">
        <v>43</v>
      </c>
      <c r="F9" s="43" t="s">
        <v>46</v>
      </c>
      <c r="G9" s="25">
        <v>12.26</v>
      </c>
      <c r="H9" s="27" t="s">
        <v>404</v>
      </c>
      <c r="I9" s="60"/>
    </row>
    <row r="10" spans="1:9" ht="17.25" customHeight="1">
      <c r="A10" s="22" t="s">
        <v>56</v>
      </c>
      <c r="B10" s="103" t="s">
        <v>45</v>
      </c>
      <c r="C10" s="104" t="s">
        <v>305</v>
      </c>
      <c r="D10" s="23">
        <v>38755</v>
      </c>
      <c r="E10" s="38" t="s">
        <v>27</v>
      </c>
      <c r="F10" s="39" t="s">
        <v>35</v>
      </c>
      <c r="G10" s="25" t="s">
        <v>377</v>
      </c>
      <c r="H10" s="27"/>
      <c r="I10" s="60"/>
    </row>
    <row r="11" spans="1:9" ht="17.25" customHeight="1">
      <c r="A11" s="22" t="s">
        <v>57</v>
      </c>
      <c r="B11" s="112" t="s">
        <v>210</v>
      </c>
      <c r="C11" s="113" t="s">
        <v>271</v>
      </c>
      <c r="D11" s="117">
        <v>38833</v>
      </c>
      <c r="E11" s="44" t="s">
        <v>24</v>
      </c>
      <c r="F11" s="43" t="s">
        <v>264</v>
      </c>
      <c r="G11" s="25">
        <v>11.55</v>
      </c>
      <c r="H11" s="27" t="s">
        <v>404</v>
      </c>
      <c r="I11" s="60"/>
    </row>
    <row r="12" spans="1:9" ht="17.25" customHeight="1">
      <c r="A12" s="22" t="s">
        <v>58</v>
      </c>
      <c r="B12" s="112"/>
      <c r="C12" s="113"/>
      <c r="D12" s="117"/>
      <c r="E12" s="44"/>
      <c r="F12" s="43"/>
      <c r="G12" s="25"/>
      <c r="H12" s="27">
        <f>IF(ISBLANK(G12),"",IF(G12&lt;=7.7,"KSM",IF(G12&lt;=8,"I A",IF(G12&lt;=8.44,"II A",IF(G12&lt;=9.04,"III A",IF(G12&lt;=9.64,"I JA",IF(G12&lt;=10.04,"II JA",IF(G12&lt;=10.34,"III JA"))))))))</f>
      </c>
      <c r="I12" s="60"/>
    </row>
    <row r="14" spans="5:6" ht="13.5">
      <c r="E14" s="15" t="s">
        <v>54</v>
      </c>
      <c r="F14" s="16" t="s">
        <v>60</v>
      </c>
    </row>
    <row r="15" ht="7.5" customHeight="1" thickBot="1"/>
    <row r="16" spans="1:8" ht="13.5" thickBot="1">
      <c r="A16" s="76" t="s">
        <v>61</v>
      </c>
      <c r="B16" s="66" t="s">
        <v>0</v>
      </c>
      <c r="C16" s="67" t="s">
        <v>1</v>
      </c>
      <c r="D16" s="68" t="s">
        <v>2</v>
      </c>
      <c r="E16" s="68" t="s">
        <v>3</v>
      </c>
      <c r="F16" s="68" t="s">
        <v>4</v>
      </c>
      <c r="G16" s="69" t="s">
        <v>50</v>
      </c>
      <c r="H16" s="70" t="s">
        <v>52</v>
      </c>
    </row>
    <row r="17" spans="1:9" ht="17.25" customHeight="1">
      <c r="A17" s="71" t="s">
        <v>53</v>
      </c>
      <c r="B17" s="146"/>
      <c r="C17" s="147"/>
      <c r="D17" s="122"/>
      <c r="E17" s="140"/>
      <c r="F17" s="95"/>
      <c r="G17" s="74"/>
      <c r="H17" s="65"/>
      <c r="I17" s="60"/>
    </row>
    <row r="18" spans="1:9" ht="17.25" customHeight="1">
      <c r="A18" s="22" t="s">
        <v>54</v>
      </c>
      <c r="B18" s="146" t="s">
        <v>120</v>
      </c>
      <c r="C18" s="147" t="s">
        <v>132</v>
      </c>
      <c r="D18" s="122" t="s">
        <v>133</v>
      </c>
      <c r="E18" s="140" t="s">
        <v>9</v>
      </c>
      <c r="F18" s="95" t="s">
        <v>11</v>
      </c>
      <c r="G18" s="74">
        <v>10.26</v>
      </c>
      <c r="H18" s="65" t="str">
        <f>IF(ISBLANK(G18),"",IF(G18&lt;=7.7,"KSM",IF(G18&lt;=8,"I A",IF(G18&lt;=8.44,"II A",IF(G18&lt;=9.04,"III A",IF(G18&lt;=9.64,"I JA",IF(G18&lt;=10.04,"II JA",IF(G18&lt;=10.34,"III JA"))))))))</f>
        <v>III JA</v>
      </c>
      <c r="I18" s="60"/>
    </row>
    <row r="19" spans="1:9" ht="17.25" customHeight="1">
      <c r="A19" s="22" t="s">
        <v>55</v>
      </c>
      <c r="B19" s="112" t="s">
        <v>97</v>
      </c>
      <c r="C19" s="113" t="s">
        <v>98</v>
      </c>
      <c r="D19" s="33">
        <v>38777</v>
      </c>
      <c r="E19" s="139" t="s">
        <v>24</v>
      </c>
      <c r="F19" s="35" t="s">
        <v>26</v>
      </c>
      <c r="G19" s="25">
        <v>11.35</v>
      </c>
      <c r="H19" s="27" t="s">
        <v>404</v>
      </c>
      <c r="I19" s="32" t="s">
        <v>62</v>
      </c>
    </row>
    <row r="20" spans="1:9" ht="17.25" customHeight="1">
      <c r="A20" s="22" t="s">
        <v>56</v>
      </c>
      <c r="B20" s="103" t="s">
        <v>21</v>
      </c>
      <c r="C20" s="104" t="s">
        <v>72</v>
      </c>
      <c r="D20" s="23">
        <v>39061</v>
      </c>
      <c r="E20" s="23" t="s">
        <v>24</v>
      </c>
      <c r="F20" s="24" t="s">
        <v>264</v>
      </c>
      <c r="G20" s="25">
        <v>11.42</v>
      </c>
      <c r="H20" s="27" t="s">
        <v>410</v>
      </c>
      <c r="I20" s="60"/>
    </row>
    <row r="21" spans="1:9" ht="17.25" customHeight="1">
      <c r="A21" s="22" t="s">
        <v>57</v>
      </c>
      <c r="B21" s="103" t="s">
        <v>283</v>
      </c>
      <c r="C21" s="104" t="s">
        <v>284</v>
      </c>
      <c r="D21" s="23">
        <v>39074</v>
      </c>
      <c r="E21" s="38" t="s">
        <v>27</v>
      </c>
      <c r="F21" s="39" t="s">
        <v>37</v>
      </c>
      <c r="G21" s="25">
        <v>10.95</v>
      </c>
      <c r="H21" s="27" t="s">
        <v>410</v>
      </c>
      <c r="I21" s="60"/>
    </row>
    <row r="22" spans="1:9" ht="17.25" customHeight="1">
      <c r="A22" s="22" t="s">
        <v>58</v>
      </c>
      <c r="B22" s="150"/>
      <c r="C22" s="151"/>
      <c r="D22" s="23"/>
      <c r="E22" s="23"/>
      <c r="F22" s="24"/>
      <c r="G22" s="25"/>
      <c r="H22" s="27">
        <f>IF(ISBLANK(G22),"",IF(G22&lt;=7.7,"KSM",IF(G22&lt;=8,"I A",IF(G22&lt;=8.44,"II A",IF(G22&lt;=9.04,"III A",IF(G22&lt;=9.64,"I JA",IF(G22&lt;=10.04,"II JA",IF(G22&lt;=10.34,"III JA"))))))))</f>
      </c>
      <c r="I22" s="60"/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5"/>
  <sheetViews>
    <sheetView zoomScale="120" zoomScaleNormal="120" zoomScalePageLayoutView="0" workbookViewId="0" topLeftCell="A1">
      <selection activeCell="F24" sqref="F24"/>
    </sheetView>
  </sheetViews>
  <sheetFormatPr defaultColWidth="9.140625" defaultRowHeight="12.75"/>
  <cols>
    <col min="1" max="1" width="5.8515625" style="21" customWidth="1"/>
    <col min="2" max="2" width="10.421875" style="21" customWidth="1"/>
    <col min="3" max="3" width="17.28125" style="21" customWidth="1"/>
    <col min="4" max="4" width="10.28125" style="21" customWidth="1"/>
    <col min="5" max="5" width="11.140625" style="21" bestFit="1" customWidth="1"/>
    <col min="6" max="6" width="22.57421875" style="21" bestFit="1" customWidth="1"/>
    <col min="7" max="7" width="5.7109375" style="21" customWidth="1"/>
    <col min="8" max="8" width="6.57421875" style="21" customWidth="1"/>
    <col min="9" max="16384" width="9.140625" style="21" customWidth="1"/>
  </cols>
  <sheetData>
    <row r="1" spans="1:5" s="10" customFormat="1" ht="18">
      <c r="A1" s="8" t="s">
        <v>368</v>
      </c>
      <c r="B1" s="199"/>
      <c r="C1" s="199"/>
      <c r="E1" s="11"/>
    </row>
    <row r="2" spans="1:5" s="10" customFormat="1" ht="15">
      <c r="A2" s="376">
        <v>43547</v>
      </c>
      <c r="B2" s="376"/>
      <c r="C2" s="199"/>
      <c r="E2" s="12" t="s">
        <v>49</v>
      </c>
    </row>
    <row r="3" s="13" customFormat="1" ht="3.75"/>
    <row r="4" spans="1:7" s="10" customFormat="1" ht="18">
      <c r="A4" s="199"/>
      <c r="B4" s="14" t="s">
        <v>117</v>
      </c>
      <c r="E4" s="15"/>
      <c r="F4" s="16"/>
      <c r="G4" s="10" t="s">
        <v>66</v>
      </c>
    </row>
    <row r="5" spans="2:6" s="17" customFormat="1" ht="4.5" thickBot="1">
      <c r="B5" s="18"/>
      <c r="F5" s="19"/>
    </row>
    <row r="6" spans="1:8" ht="13.5" thickBot="1">
      <c r="A6" s="76" t="s">
        <v>378</v>
      </c>
      <c r="B6" s="66" t="s">
        <v>0</v>
      </c>
      <c r="C6" s="67" t="s">
        <v>1</v>
      </c>
      <c r="D6" s="68" t="s">
        <v>2</v>
      </c>
      <c r="E6" s="68" t="s">
        <v>3</v>
      </c>
      <c r="F6" s="68" t="s">
        <v>4</v>
      </c>
      <c r="G6" s="69" t="s">
        <v>50</v>
      </c>
      <c r="H6" s="70" t="s">
        <v>52</v>
      </c>
    </row>
    <row r="7" spans="1:8" ht="17.25" customHeight="1">
      <c r="A7" s="200">
        <v>1</v>
      </c>
      <c r="B7" s="103" t="s">
        <v>10</v>
      </c>
      <c r="C7" s="104" t="s">
        <v>149</v>
      </c>
      <c r="D7" s="23">
        <v>38897</v>
      </c>
      <c r="E7" s="23" t="s">
        <v>27</v>
      </c>
      <c r="F7" s="24" t="s">
        <v>31</v>
      </c>
      <c r="G7" s="74">
        <v>10.25</v>
      </c>
      <c r="H7" s="65" t="s">
        <v>410</v>
      </c>
    </row>
    <row r="8" spans="1:8" ht="17.25" customHeight="1">
      <c r="A8" s="201">
        <v>2</v>
      </c>
      <c r="B8" s="146" t="s">
        <v>120</v>
      </c>
      <c r="C8" s="147" t="s">
        <v>132</v>
      </c>
      <c r="D8" s="122" t="s">
        <v>133</v>
      </c>
      <c r="E8" s="140" t="s">
        <v>9</v>
      </c>
      <c r="F8" s="95" t="s">
        <v>11</v>
      </c>
      <c r="G8" s="25">
        <v>10.26</v>
      </c>
      <c r="H8" s="65" t="s">
        <v>410</v>
      </c>
    </row>
    <row r="9" spans="1:8" ht="17.25" customHeight="1">
      <c r="A9" s="201">
        <v>3</v>
      </c>
      <c r="B9" s="103" t="s">
        <v>283</v>
      </c>
      <c r="C9" s="104" t="s">
        <v>284</v>
      </c>
      <c r="D9" s="23">
        <v>39074</v>
      </c>
      <c r="E9" s="38" t="s">
        <v>27</v>
      </c>
      <c r="F9" s="39" t="s">
        <v>37</v>
      </c>
      <c r="G9" s="25">
        <v>10.95</v>
      </c>
      <c r="H9" s="65" t="s">
        <v>410</v>
      </c>
    </row>
    <row r="10" spans="1:8" ht="17.25" customHeight="1">
      <c r="A10" s="201">
        <v>4</v>
      </c>
      <c r="B10" s="103" t="s">
        <v>21</v>
      </c>
      <c r="C10" s="104" t="s">
        <v>72</v>
      </c>
      <c r="D10" s="23">
        <v>39061</v>
      </c>
      <c r="E10" s="23" t="s">
        <v>24</v>
      </c>
      <c r="F10" s="24" t="s">
        <v>264</v>
      </c>
      <c r="G10" s="25">
        <v>11.42</v>
      </c>
      <c r="H10" s="65" t="s">
        <v>410</v>
      </c>
    </row>
    <row r="11" spans="1:8" ht="15" customHeight="1">
      <c r="A11" s="201">
        <v>5</v>
      </c>
      <c r="B11" s="112" t="s">
        <v>210</v>
      </c>
      <c r="C11" s="113" t="s">
        <v>271</v>
      </c>
      <c r="D11" s="117">
        <v>38833</v>
      </c>
      <c r="E11" s="44" t="s">
        <v>24</v>
      </c>
      <c r="F11" s="43" t="s">
        <v>264</v>
      </c>
      <c r="G11" s="25">
        <v>11.55</v>
      </c>
      <c r="H11" s="27" t="s">
        <v>404</v>
      </c>
    </row>
    <row r="12" spans="1:8" ht="17.25" customHeight="1">
      <c r="A12" s="201">
        <v>6</v>
      </c>
      <c r="B12" s="105" t="s">
        <v>89</v>
      </c>
      <c r="C12" s="106" t="s">
        <v>321</v>
      </c>
      <c r="D12" s="37">
        <v>39327</v>
      </c>
      <c r="E12" s="38" t="s">
        <v>27</v>
      </c>
      <c r="F12" s="39" t="s">
        <v>37</v>
      </c>
      <c r="G12" s="74">
        <v>12.03</v>
      </c>
      <c r="H12" s="27" t="s">
        <v>404</v>
      </c>
    </row>
    <row r="13" spans="1:8" ht="17.25" customHeight="1">
      <c r="A13" s="201">
        <v>7</v>
      </c>
      <c r="B13" s="101" t="s">
        <v>44</v>
      </c>
      <c r="C13" s="185" t="s">
        <v>73</v>
      </c>
      <c r="D13" s="41">
        <v>39659</v>
      </c>
      <c r="E13" s="44" t="s">
        <v>43</v>
      </c>
      <c r="F13" s="43" t="s">
        <v>46</v>
      </c>
      <c r="G13" s="25">
        <v>12.26</v>
      </c>
      <c r="H13" s="27" t="s">
        <v>404</v>
      </c>
    </row>
    <row r="14" spans="1:8" ht="17.25" customHeight="1">
      <c r="A14" s="201" t="s">
        <v>379</v>
      </c>
      <c r="B14" s="112" t="s">
        <v>97</v>
      </c>
      <c r="C14" s="113" t="s">
        <v>98</v>
      </c>
      <c r="D14" s="33">
        <v>38777</v>
      </c>
      <c r="E14" s="139" t="s">
        <v>24</v>
      </c>
      <c r="F14" s="35" t="s">
        <v>26</v>
      </c>
      <c r="G14" s="25">
        <v>11.35</v>
      </c>
      <c r="H14" s="27" t="s">
        <v>404</v>
      </c>
    </row>
    <row r="15" spans="1:8" ht="17.25" customHeight="1">
      <c r="A15" s="201" t="s">
        <v>377</v>
      </c>
      <c r="B15" s="103" t="s">
        <v>45</v>
      </c>
      <c r="C15" s="104" t="s">
        <v>305</v>
      </c>
      <c r="D15" s="23">
        <v>38755</v>
      </c>
      <c r="E15" s="38" t="s">
        <v>27</v>
      </c>
      <c r="F15" s="39" t="s">
        <v>35</v>
      </c>
      <c r="G15" s="25" t="s">
        <v>377</v>
      </c>
      <c r="H15" s="27"/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0"/>
  <sheetViews>
    <sheetView zoomScale="120" zoomScaleNormal="120" zoomScalePageLayoutView="0" workbookViewId="0" topLeftCell="A1">
      <selection activeCell="J23" sqref="J23"/>
    </sheetView>
  </sheetViews>
  <sheetFormatPr defaultColWidth="9.140625" defaultRowHeight="12.75"/>
  <cols>
    <col min="1" max="1" width="5.8515625" style="21" customWidth="1"/>
    <col min="2" max="2" width="10.421875" style="21" customWidth="1"/>
    <col min="3" max="3" width="17.28125" style="21" customWidth="1"/>
    <col min="4" max="4" width="10.28125" style="21" customWidth="1"/>
    <col min="5" max="5" width="11.140625" style="21" bestFit="1" customWidth="1"/>
    <col min="6" max="6" width="22.57421875" style="21" bestFit="1" customWidth="1"/>
    <col min="7" max="8" width="5.421875" style="21" customWidth="1"/>
    <col min="9" max="16384" width="9.140625" style="21" customWidth="1"/>
  </cols>
  <sheetData>
    <row r="1" spans="1:5" s="10" customFormat="1" ht="18">
      <c r="A1" s="8" t="s">
        <v>368</v>
      </c>
      <c r="B1" s="199"/>
      <c r="C1" s="9"/>
      <c r="E1" s="11"/>
    </row>
    <row r="2" spans="1:5" s="10" customFormat="1" ht="15">
      <c r="A2" s="376">
        <v>43547</v>
      </c>
      <c r="B2" s="376"/>
      <c r="C2" s="9"/>
      <c r="E2" s="12" t="s">
        <v>49</v>
      </c>
    </row>
    <row r="3" s="13" customFormat="1" ht="3.75"/>
    <row r="4" spans="1:6" s="10" customFormat="1" ht="18">
      <c r="A4" s="9"/>
      <c r="B4" s="14" t="s">
        <v>118</v>
      </c>
      <c r="E4" s="15"/>
      <c r="F4" s="16"/>
    </row>
    <row r="5" spans="2:6" s="17" customFormat="1" ht="4.5" thickBot="1">
      <c r="B5" s="18"/>
      <c r="F5" s="19"/>
    </row>
    <row r="6" spans="1:8" ht="13.5" thickBot="1">
      <c r="A6" s="76" t="s">
        <v>378</v>
      </c>
      <c r="B6" s="66" t="s">
        <v>0</v>
      </c>
      <c r="C6" s="67" t="s">
        <v>1</v>
      </c>
      <c r="D6" s="68" t="s">
        <v>2</v>
      </c>
      <c r="E6" s="68" t="s">
        <v>3</v>
      </c>
      <c r="F6" s="68" t="s">
        <v>4</v>
      </c>
      <c r="G6" s="69" t="s">
        <v>50</v>
      </c>
      <c r="H6" s="70" t="s">
        <v>52</v>
      </c>
    </row>
    <row r="7" spans="1:8" ht="17.25" customHeight="1">
      <c r="A7" s="201">
        <v>1</v>
      </c>
      <c r="B7" s="189" t="s">
        <v>232</v>
      </c>
      <c r="C7" s="190" t="s">
        <v>233</v>
      </c>
      <c r="D7" s="88">
        <v>39259</v>
      </c>
      <c r="E7" s="83" t="s">
        <v>9</v>
      </c>
      <c r="F7" s="48" t="s">
        <v>12</v>
      </c>
      <c r="G7" s="25">
        <v>12.66</v>
      </c>
      <c r="H7" s="27">
        <f>IF(ISBLANK(G7),"",IF(G7&gt;11.44,"",IF(G7&lt;=0,"I A",IF(G7&lt;=0,"II A",IF(G7&lt;=0,"III A",IF(G7&lt;=10.04,"I JA",IF(G7&lt;=10.84,"II JA",IF(G7&lt;=11.44,"III JA"))))))))</f>
      </c>
    </row>
    <row r="8" spans="1:8" ht="17.25" customHeight="1">
      <c r="A8" s="201">
        <v>2</v>
      </c>
      <c r="B8" s="194" t="s">
        <v>285</v>
      </c>
      <c r="C8" s="195" t="s">
        <v>286</v>
      </c>
      <c r="D8" s="72">
        <v>39069</v>
      </c>
      <c r="E8" s="42" t="s">
        <v>27</v>
      </c>
      <c r="F8" s="43" t="s">
        <v>37</v>
      </c>
      <c r="G8" s="74">
        <v>12.77</v>
      </c>
      <c r="H8" s="65">
        <f>IF(ISBLANK(G8),"",IF(G8&gt;11.44,"",IF(G8&lt;=0,"I A",IF(G8&lt;=0,"II A",IF(G8&lt;=0,"III A",IF(G8&lt;=10.04,"I JA",IF(G8&lt;=10.84,"II JA",IF(G8&lt;=11.44,"III JA"))))))))</f>
      </c>
    </row>
    <row r="9" spans="1:8" ht="17.25" customHeight="1">
      <c r="A9" s="22" t="s">
        <v>379</v>
      </c>
      <c r="B9" s="101" t="s">
        <v>111</v>
      </c>
      <c r="C9" s="185" t="s">
        <v>112</v>
      </c>
      <c r="D9" s="41">
        <v>39126</v>
      </c>
      <c r="E9" s="42" t="s">
        <v>27</v>
      </c>
      <c r="F9" s="43" t="s">
        <v>37</v>
      </c>
      <c r="G9" s="25">
        <v>10.93</v>
      </c>
      <c r="H9" s="27" t="str">
        <f>IF(ISBLANK(G9),"",IF(G9&gt;11.44,"",IF(G9&lt;=0,"I A",IF(G9&lt;=0,"II A",IF(G9&lt;=0,"III A",IF(G9&lt;=10.04,"I JA",IF(G9&lt;=10.84,"II JA",IF(G9&lt;=11.44,"III JA"))))))))</f>
        <v>III JA</v>
      </c>
    </row>
    <row r="10" spans="1:8" ht="17.25" customHeight="1">
      <c r="A10" s="22" t="s">
        <v>379</v>
      </c>
      <c r="B10" s="103" t="s">
        <v>109</v>
      </c>
      <c r="C10" s="104" t="s">
        <v>110</v>
      </c>
      <c r="D10" s="23">
        <v>39632</v>
      </c>
      <c r="E10" s="23" t="s">
        <v>27</v>
      </c>
      <c r="F10" s="24" t="s">
        <v>35</v>
      </c>
      <c r="G10" s="25">
        <v>11.14</v>
      </c>
      <c r="H10" s="27" t="str">
        <f>IF(ISBLANK(G10),"",IF(G10&gt;11.44,"",IF(G10&lt;=0,"I A",IF(G10&lt;=0,"II A",IF(G10&lt;=0,"III A",IF(G10&lt;=10.04,"I JA",IF(G10&lt;=10.84,"II JA",IF(G10&lt;=11.44,"III JA"))))))))</f>
        <v>III JA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0"/>
  <sheetViews>
    <sheetView zoomScale="110" zoomScaleNormal="110" zoomScalePageLayoutView="0" workbookViewId="0" topLeftCell="A1">
      <selection activeCell="H50" sqref="H50"/>
    </sheetView>
  </sheetViews>
  <sheetFormatPr defaultColWidth="9.140625" defaultRowHeight="12.75"/>
  <cols>
    <col min="1" max="1" width="6.00390625" style="0" customWidth="1"/>
    <col min="2" max="2" width="10.421875" style="174" customWidth="1"/>
    <col min="3" max="3" width="15.28125" style="174" customWidth="1"/>
    <col min="4" max="4" width="11.28125" style="0" customWidth="1"/>
    <col min="5" max="5" width="12.28125" style="131" customWidth="1"/>
    <col min="6" max="6" width="20.8515625" style="130" customWidth="1"/>
    <col min="7" max="8" width="7.00390625" style="0" customWidth="1"/>
    <col min="9" max="9" width="3.8515625" style="0" customWidth="1"/>
  </cols>
  <sheetData>
    <row r="1" spans="1:9" ht="18">
      <c r="A1" s="8" t="s">
        <v>368</v>
      </c>
      <c r="B1" s="199"/>
      <c r="C1" s="129"/>
      <c r="D1" s="10"/>
      <c r="E1" s="86"/>
      <c r="F1" s="123"/>
      <c r="G1" s="10"/>
      <c r="H1" s="10"/>
      <c r="I1" s="10"/>
    </row>
    <row r="2" spans="1:9" ht="13.5">
      <c r="A2" s="376">
        <v>43547</v>
      </c>
      <c r="B2" s="376"/>
      <c r="C2" s="129"/>
      <c r="D2" s="10"/>
      <c r="E2" s="120" t="s">
        <v>49</v>
      </c>
      <c r="F2" s="123"/>
      <c r="G2" s="10"/>
      <c r="H2" s="10"/>
      <c r="I2" s="10"/>
    </row>
    <row r="3" spans="1:9" ht="13.5">
      <c r="A3" s="13"/>
      <c r="B3" s="169"/>
      <c r="C3" s="169"/>
      <c r="D3" s="13"/>
      <c r="E3" s="87"/>
      <c r="F3" s="124"/>
      <c r="G3" s="13"/>
      <c r="H3" s="13"/>
      <c r="I3" s="13"/>
    </row>
    <row r="4" spans="1:9" ht="13.5">
      <c r="A4" s="45"/>
      <c r="B4" s="138" t="s">
        <v>67</v>
      </c>
      <c r="C4" s="10"/>
      <c r="D4" s="10"/>
      <c r="E4" s="99">
        <v>1</v>
      </c>
      <c r="F4" s="125" t="s">
        <v>60</v>
      </c>
      <c r="G4" s="10"/>
      <c r="H4" s="10"/>
      <c r="I4" s="10"/>
    </row>
    <row r="5" spans="1:9" ht="14.25" thickBot="1">
      <c r="A5" s="17"/>
      <c r="B5" s="170"/>
      <c r="C5" s="171"/>
      <c r="D5" s="17"/>
      <c r="E5" s="21"/>
      <c r="F5" s="126"/>
      <c r="G5" s="17"/>
      <c r="H5" s="17"/>
      <c r="I5" s="17"/>
    </row>
    <row r="6" spans="1:9" ht="14.25" thickBot="1">
      <c r="A6" s="76" t="s">
        <v>61</v>
      </c>
      <c r="B6" s="172" t="s">
        <v>0</v>
      </c>
      <c r="C6" s="173" t="s">
        <v>1</v>
      </c>
      <c r="D6" s="68" t="s">
        <v>2</v>
      </c>
      <c r="E6" s="68" t="s">
        <v>3</v>
      </c>
      <c r="F6" s="69" t="s">
        <v>4</v>
      </c>
      <c r="G6" s="69" t="s">
        <v>50</v>
      </c>
      <c r="H6" s="78" t="s">
        <v>52</v>
      </c>
      <c r="I6" s="21"/>
    </row>
    <row r="7" spans="1:9" ht="13.5">
      <c r="A7" s="114" t="s">
        <v>53</v>
      </c>
      <c r="B7" s="103" t="s">
        <v>91</v>
      </c>
      <c r="C7" s="104" t="s">
        <v>358</v>
      </c>
      <c r="D7" s="115">
        <v>40388</v>
      </c>
      <c r="E7" s="23" t="s">
        <v>18</v>
      </c>
      <c r="F7" s="24" t="s">
        <v>212</v>
      </c>
      <c r="G7" s="74">
        <v>37.63</v>
      </c>
      <c r="H7" s="65"/>
      <c r="I7" s="21"/>
    </row>
    <row r="8" spans="1:9" ht="13.5">
      <c r="A8" s="116" t="s">
        <v>54</v>
      </c>
      <c r="B8" s="103" t="s">
        <v>349</v>
      </c>
      <c r="C8" s="104" t="s">
        <v>350</v>
      </c>
      <c r="D8" s="115">
        <v>39840</v>
      </c>
      <c r="E8" s="23" t="s">
        <v>9</v>
      </c>
      <c r="F8" s="24" t="s">
        <v>83</v>
      </c>
      <c r="G8" s="25">
        <v>39.78</v>
      </c>
      <c r="H8" s="27"/>
      <c r="I8" s="21"/>
    </row>
    <row r="9" spans="1:9" ht="13.5">
      <c r="A9" s="116" t="s">
        <v>55</v>
      </c>
      <c r="B9" s="103" t="s">
        <v>218</v>
      </c>
      <c r="C9" s="104" t="s">
        <v>219</v>
      </c>
      <c r="D9" s="115">
        <v>40175</v>
      </c>
      <c r="E9" s="23" t="s">
        <v>18</v>
      </c>
      <c r="F9" s="24" t="s">
        <v>212</v>
      </c>
      <c r="G9" s="25" t="s">
        <v>377</v>
      </c>
      <c r="H9" s="27"/>
      <c r="I9" s="21"/>
    </row>
    <row r="10" spans="1:9" ht="13.5">
      <c r="A10" s="116" t="s">
        <v>56</v>
      </c>
      <c r="B10" s="103" t="s">
        <v>250</v>
      </c>
      <c r="C10" s="104" t="s">
        <v>251</v>
      </c>
      <c r="D10" s="115">
        <v>40003</v>
      </c>
      <c r="E10" s="23" t="s">
        <v>27</v>
      </c>
      <c r="F10" s="24" t="s">
        <v>240</v>
      </c>
      <c r="G10" s="25">
        <v>33.56</v>
      </c>
      <c r="H10" s="27"/>
      <c r="I10" s="21"/>
    </row>
    <row r="11" spans="1:9" ht="13.5">
      <c r="A11" s="100"/>
      <c r="B11" s="138"/>
      <c r="C11" s="10"/>
      <c r="D11" s="85"/>
      <c r="E11" s="99" t="s">
        <v>54</v>
      </c>
      <c r="F11" s="125" t="s">
        <v>60</v>
      </c>
      <c r="G11" s="10"/>
      <c r="H11" s="10"/>
      <c r="I11" s="10"/>
    </row>
    <row r="12" spans="1:9" ht="13.5">
      <c r="A12" s="116" t="s">
        <v>53</v>
      </c>
      <c r="B12" s="103"/>
      <c r="C12" s="104"/>
      <c r="D12" s="115"/>
      <c r="E12" s="23"/>
      <c r="F12" s="24"/>
      <c r="G12" s="25"/>
      <c r="H12" s="27">
        <f>IF(ISBLANK(G12),"",IF(G12&lt;=25.95,"KSM",IF(G12&lt;=27.35,"I A",IF(G12&lt;=29.24,"II A",IF(G12&lt;=31.74,"III A",IF(G12&lt;=33.74,"I JA",IF(G12&lt;=35.44,"II JA",IF(G12&lt;=36.74,"III JA"))))))))</f>
      </c>
      <c r="I12" s="21"/>
    </row>
    <row r="13" spans="1:9" ht="13.5">
      <c r="A13" s="116" t="s">
        <v>54</v>
      </c>
      <c r="B13" s="103" t="s">
        <v>155</v>
      </c>
      <c r="C13" s="104" t="s">
        <v>156</v>
      </c>
      <c r="D13" s="115">
        <v>38979</v>
      </c>
      <c r="E13" s="23" t="s">
        <v>27</v>
      </c>
      <c r="F13" s="24" t="s">
        <v>32</v>
      </c>
      <c r="G13" s="25">
        <v>32.03</v>
      </c>
      <c r="H13" s="27" t="str">
        <f>IF(ISBLANK(G13),"",IF(G13&lt;=25.95,"KSM",IF(G13&lt;=27.35,"I A",IF(G13&lt;=29.24,"II A",IF(G13&lt;=31.74,"III A",IF(G13&lt;=33.74,"I JA",IF(G13&lt;=35.44,"II JA",IF(G13&lt;=36.74,"III JA"))))))))</f>
        <v>I JA</v>
      </c>
      <c r="I13" s="21"/>
    </row>
    <row r="14" spans="1:9" ht="13.5">
      <c r="A14" s="116" t="s">
        <v>55</v>
      </c>
      <c r="B14" s="103" t="s">
        <v>345</v>
      </c>
      <c r="C14" s="104" t="s">
        <v>346</v>
      </c>
      <c r="D14" s="115">
        <v>39078</v>
      </c>
      <c r="E14" s="23" t="s">
        <v>18</v>
      </c>
      <c r="F14" s="24" t="s">
        <v>212</v>
      </c>
      <c r="G14" s="25">
        <v>37.36</v>
      </c>
      <c r="H14" s="27"/>
      <c r="I14" s="21"/>
    </row>
    <row r="15" spans="1:9" ht="13.5">
      <c r="A15" s="116" t="s">
        <v>56</v>
      </c>
      <c r="B15" s="101" t="s">
        <v>268</v>
      </c>
      <c r="C15" s="102" t="s">
        <v>269</v>
      </c>
      <c r="D15" s="41">
        <v>38899</v>
      </c>
      <c r="E15" s="44" t="s">
        <v>24</v>
      </c>
      <c r="F15" s="43" t="s">
        <v>26</v>
      </c>
      <c r="G15" s="25">
        <v>32.75</v>
      </c>
      <c r="H15" s="27" t="str">
        <f>IF(ISBLANK(G15),"",IF(G15&lt;=25.95,"KSM",IF(G15&lt;=27.35,"I A",IF(G15&lt;=29.24,"II A",IF(G15&lt;=31.74,"III A",IF(G15&lt;=33.74,"I JA",IF(G15&lt;=35.44,"II JA",IF(G15&lt;=36.74,"III JA"))))))))</f>
        <v>I JA</v>
      </c>
      <c r="I15" s="21"/>
    </row>
    <row r="16" spans="1:9" ht="13.5">
      <c r="A16" s="100"/>
      <c r="B16" s="138"/>
      <c r="C16" s="10"/>
      <c r="D16" s="85"/>
      <c r="E16" s="99" t="s">
        <v>55</v>
      </c>
      <c r="F16" s="125" t="s">
        <v>60</v>
      </c>
      <c r="G16" s="10"/>
      <c r="H16" s="10"/>
      <c r="I16" s="10"/>
    </row>
    <row r="17" spans="1:9" ht="13.5">
      <c r="A17" s="116" t="s">
        <v>53</v>
      </c>
      <c r="B17" s="103"/>
      <c r="C17" s="104"/>
      <c r="D17" s="115"/>
      <c r="E17" s="23"/>
      <c r="F17" s="24"/>
      <c r="G17" s="25"/>
      <c r="H17" s="27">
        <f>IF(ISBLANK(G17),"",IF(G17&lt;=25.95,"KSM",IF(G17&lt;=27.35,"I A",IF(G17&lt;=29.24,"II A",IF(G17&lt;=31.74,"III A",IF(G17&lt;=33.74,"I JA",IF(G17&lt;=35.44,"II JA",IF(G17&lt;=36.74,"III JA"))))))))</f>
      </c>
      <c r="I17" s="21"/>
    </row>
    <row r="18" spans="1:9" ht="13.5">
      <c r="A18" s="116" t="s">
        <v>54</v>
      </c>
      <c r="B18" s="103"/>
      <c r="C18" s="104"/>
      <c r="D18" s="115"/>
      <c r="E18" s="23"/>
      <c r="F18" s="24"/>
      <c r="G18" s="25"/>
      <c r="H18" s="27"/>
      <c r="I18" s="121"/>
    </row>
    <row r="19" spans="1:9" ht="13.5">
      <c r="A19" s="116" t="s">
        <v>55</v>
      </c>
      <c r="B19" s="103" t="s">
        <v>126</v>
      </c>
      <c r="C19" s="104" t="s">
        <v>221</v>
      </c>
      <c r="D19" s="115">
        <v>39483</v>
      </c>
      <c r="E19" s="23" t="s">
        <v>27</v>
      </c>
      <c r="F19" s="24" t="s">
        <v>38</v>
      </c>
      <c r="G19" s="25" t="s">
        <v>377</v>
      </c>
      <c r="H19" s="27"/>
      <c r="I19" s="21"/>
    </row>
    <row r="20" spans="1:9" ht="13.5">
      <c r="A20" s="116" t="s">
        <v>56</v>
      </c>
      <c r="B20" s="101"/>
      <c r="C20" s="102"/>
      <c r="D20" s="41"/>
      <c r="E20" s="44"/>
      <c r="F20" s="43"/>
      <c r="G20" s="25"/>
      <c r="H20" s="27">
        <f>IF(ISBLANK(G20),"",IF(G20&lt;=25.95,"KSM",IF(G20&lt;=27.35,"I A",IF(G20&lt;=29.24,"II A",IF(G20&lt;=31.74,"III A",IF(G20&lt;=33.74,"I JA",IF(G20&lt;=35.44,"II JA",IF(G20&lt;=36.74,"III JA"))))))))</f>
      </c>
      <c r="I20" s="21"/>
    </row>
    <row r="21" spans="1:9" ht="13.5">
      <c r="A21" s="100"/>
      <c r="B21" s="138"/>
      <c r="C21" s="10"/>
      <c r="D21" s="85"/>
      <c r="E21" s="99" t="s">
        <v>56</v>
      </c>
      <c r="F21" s="125" t="s">
        <v>60</v>
      </c>
      <c r="G21" s="10"/>
      <c r="H21" s="10"/>
      <c r="I21" s="10"/>
    </row>
    <row r="22" spans="1:9" ht="13.5">
      <c r="A22" s="116" t="s">
        <v>53</v>
      </c>
      <c r="B22" s="103" t="s">
        <v>42</v>
      </c>
      <c r="C22" s="104" t="s">
        <v>74</v>
      </c>
      <c r="D22" s="115">
        <v>39471</v>
      </c>
      <c r="E22" s="23" t="s">
        <v>24</v>
      </c>
      <c r="F22" s="24" t="s">
        <v>182</v>
      </c>
      <c r="G22" s="25">
        <v>34.97</v>
      </c>
      <c r="H22" s="27" t="str">
        <f>IF(ISBLANK(G22),"",IF(G22&lt;=25.95,"KSM",IF(G22&lt;=27.35,"I A",IF(G22&lt;=29.24,"II A",IF(G22&lt;=31.74,"III A",IF(G22&lt;=33.74,"I JA",IF(G22&lt;=35.44,"II JA",IF(G22&lt;=36.74,"III JA"))))))))</f>
        <v>II JA</v>
      </c>
      <c r="I22" s="21"/>
    </row>
    <row r="23" spans="1:9" ht="13.5">
      <c r="A23" s="116" t="s">
        <v>54</v>
      </c>
      <c r="B23" s="103" t="s">
        <v>188</v>
      </c>
      <c r="C23" s="104" t="s">
        <v>189</v>
      </c>
      <c r="D23" s="115">
        <v>39143</v>
      </c>
      <c r="E23" s="23" t="s">
        <v>27</v>
      </c>
      <c r="F23" s="24" t="s">
        <v>32</v>
      </c>
      <c r="G23" s="25">
        <v>31.19</v>
      </c>
      <c r="H23" s="27" t="str">
        <f>IF(ISBLANK(G23),"",IF(G23&lt;=25.95,"KSM",IF(G23&lt;=27.35,"I A",IF(G23&lt;=29.24,"II A",IF(G23&lt;=31.74,"III A",IF(G23&lt;=33.74,"I JA",IF(G23&lt;=35.44,"II JA",IF(G23&lt;=36.74,"III JA"))))))))</f>
        <v>III A</v>
      </c>
      <c r="I23" s="21"/>
    </row>
    <row r="24" spans="1:9" ht="13.5">
      <c r="A24" s="116" t="s">
        <v>55</v>
      </c>
      <c r="B24" s="103" t="s">
        <v>372</v>
      </c>
      <c r="C24" s="104" t="s">
        <v>373</v>
      </c>
      <c r="D24" s="115">
        <v>39127</v>
      </c>
      <c r="E24" s="23" t="s">
        <v>27</v>
      </c>
      <c r="F24" s="24" t="s">
        <v>32</v>
      </c>
      <c r="G24" s="25">
        <v>31.27</v>
      </c>
      <c r="H24" s="27" t="str">
        <f>IF(ISBLANK(G24),"",IF(G24&lt;=25.95,"KSM",IF(G24&lt;=27.35,"I A",IF(G24&lt;=29.24,"II A",IF(G24&lt;=31.74,"III A",IF(G24&lt;=33.74,"I JA",IF(G24&lt;=35.44,"II JA",IF(G24&lt;=36.74,"III JA"))))))))</f>
        <v>III A</v>
      </c>
      <c r="I24" s="21"/>
    </row>
    <row r="25" spans="1:9" ht="13.5">
      <c r="A25" s="116" t="s">
        <v>56</v>
      </c>
      <c r="B25" s="103" t="s">
        <v>174</v>
      </c>
      <c r="C25" s="104" t="s">
        <v>175</v>
      </c>
      <c r="D25" s="115">
        <v>39188</v>
      </c>
      <c r="E25" s="23" t="s">
        <v>9</v>
      </c>
      <c r="F25" s="24" t="s">
        <v>83</v>
      </c>
      <c r="G25" s="25">
        <v>32.29</v>
      </c>
      <c r="H25" s="27" t="str">
        <f>IF(ISBLANK(G25),"",IF(G25&lt;=25.95,"KSM",IF(G25&lt;=27.35,"I A",IF(G25&lt;=29.24,"II A",IF(G25&lt;=31.74,"III A",IF(G25&lt;=33.74,"I JA",IF(G25&lt;=35.44,"II JA",IF(G25&lt;=36.74,"III JA"))))))))</f>
        <v>I JA</v>
      </c>
      <c r="I25" s="21"/>
    </row>
    <row r="26" spans="1:9" ht="13.5">
      <c r="A26" s="100"/>
      <c r="B26" s="138"/>
      <c r="C26" s="10"/>
      <c r="D26" s="85"/>
      <c r="E26" s="99" t="s">
        <v>57</v>
      </c>
      <c r="F26" s="125" t="s">
        <v>60</v>
      </c>
      <c r="G26" s="10"/>
      <c r="H26" s="10"/>
      <c r="I26" s="10"/>
    </row>
    <row r="27" spans="1:9" ht="13.5">
      <c r="A27" s="116" t="s">
        <v>53</v>
      </c>
      <c r="B27" s="101" t="s">
        <v>23</v>
      </c>
      <c r="C27" s="102" t="s">
        <v>314</v>
      </c>
      <c r="D27" s="41">
        <v>39791</v>
      </c>
      <c r="E27" s="44" t="s">
        <v>24</v>
      </c>
      <c r="F27" s="43" t="s">
        <v>264</v>
      </c>
      <c r="G27" s="25">
        <v>39.24</v>
      </c>
      <c r="H27" s="27"/>
      <c r="I27" s="21"/>
    </row>
    <row r="28" spans="1:9" ht="13.5">
      <c r="A28" s="116" t="s">
        <v>54</v>
      </c>
      <c r="B28" s="103" t="s">
        <v>10</v>
      </c>
      <c r="C28" s="104" t="s">
        <v>81</v>
      </c>
      <c r="D28" s="115" t="s">
        <v>82</v>
      </c>
      <c r="E28" s="23" t="s">
        <v>9</v>
      </c>
      <c r="F28" s="24" t="s">
        <v>83</v>
      </c>
      <c r="G28" s="25">
        <v>31.15</v>
      </c>
      <c r="H28" s="27" t="str">
        <f>IF(ISBLANK(G28),"",IF(G28&lt;=25.95,"KSM",IF(G28&lt;=27.35,"I A",IF(G28&lt;=29.24,"II A",IF(G28&lt;=31.74,"III A",IF(G28&lt;=33.74,"I JA",IF(G28&lt;=35.44,"II JA",IF(G28&lt;=36.74,"III JA"))))))))</f>
        <v>III A</v>
      </c>
      <c r="I28" s="21"/>
    </row>
    <row r="29" spans="1:9" ht="13.5">
      <c r="A29" s="116" t="s">
        <v>55</v>
      </c>
      <c r="B29" s="103" t="s">
        <v>126</v>
      </c>
      <c r="C29" s="104" t="s">
        <v>199</v>
      </c>
      <c r="D29" s="23">
        <v>38898</v>
      </c>
      <c r="E29" s="23" t="s">
        <v>27</v>
      </c>
      <c r="F29" s="24" t="s">
        <v>40</v>
      </c>
      <c r="G29" s="25">
        <v>29.65</v>
      </c>
      <c r="H29" s="27" t="str">
        <f>IF(ISBLANK(G29),"",IF(G29&lt;=25.95,"KSM",IF(G29&lt;=27.35,"I A",IF(G29&lt;=29.24,"II A",IF(G29&lt;=31.74,"III A",IF(G29&lt;=33.74,"I JA",IF(G29&lt;=35.44,"II JA",IF(G29&lt;=36.74,"III JA"))))))))</f>
        <v>III A</v>
      </c>
      <c r="I29" s="21"/>
    </row>
    <row r="30" spans="1:9" ht="13.5">
      <c r="A30" s="116" t="s">
        <v>56</v>
      </c>
      <c r="B30" s="103" t="s">
        <v>88</v>
      </c>
      <c r="C30" s="104" t="s">
        <v>272</v>
      </c>
      <c r="D30" s="115">
        <v>39170</v>
      </c>
      <c r="E30" s="23" t="s">
        <v>24</v>
      </c>
      <c r="F30" s="24" t="s">
        <v>182</v>
      </c>
      <c r="G30" s="25">
        <v>30.43</v>
      </c>
      <c r="H30" s="27" t="str">
        <f>IF(ISBLANK(G30),"",IF(G30&lt;=25.95,"KSM",IF(G30&lt;=27.35,"I A",IF(G30&lt;=29.24,"II A",IF(G30&lt;=31.74,"III A",IF(G30&lt;=33.74,"I JA",IF(G30&lt;=35.44,"II JA",IF(G30&lt;=36.74,"III JA"))))))))</f>
        <v>III A</v>
      </c>
      <c r="I30" s="21"/>
    </row>
    <row r="31" spans="1:9" ht="13.5">
      <c r="A31" s="100"/>
      <c r="B31" s="138"/>
      <c r="C31" s="10"/>
      <c r="D31" s="85"/>
      <c r="E31" s="99" t="s">
        <v>58</v>
      </c>
      <c r="F31" s="125" t="s">
        <v>60</v>
      </c>
      <c r="G31" s="10"/>
      <c r="H31" s="10"/>
      <c r="I31" s="10"/>
    </row>
    <row r="32" spans="1:9" ht="13.5">
      <c r="A32" s="116" t="s">
        <v>53</v>
      </c>
      <c r="B32" s="103"/>
      <c r="C32" s="104"/>
      <c r="D32" s="115"/>
      <c r="E32" s="23"/>
      <c r="F32" s="24"/>
      <c r="G32" s="25"/>
      <c r="H32" s="27">
        <f>IF(ISBLANK(G32),"",IF(G32&lt;=25.95,"KSM",IF(G32&lt;=27.35,"I A",IF(G32&lt;=29.24,"II A",IF(G32&lt;=31.74,"III A",IF(G32&lt;=33.74,"I JA",IF(G32&lt;=35.44,"II JA",IF(G32&lt;=36.74,"III JA"))))))))</f>
      </c>
      <c r="I32" s="10"/>
    </row>
    <row r="33" spans="1:9" ht="13.5">
      <c r="A33" s="116" t="s">
        <v>54</v>
      </c>
      <c r="B33" s="103" t="s">
        <v>76</v>
      </c>
      <c r="C33" s="104" t="s">
        <v>273</v>
      </c>
      <c r="D33" s="115">
        <v>39330</v>
      </c>
      <c r="E33" s="23" t="s">
        <v>24</v>
      </c>
      <c r="F33" s="24" t="s">
        <v>182</v>
      </c>
      <c r="G33" s="25">
        <v>33.96</v>
      </c>
      <c r="H33" s="27" t="str">
        <f>IF(ISBLANK(G33),"",IF(G33&lt;=25.95,"KSM",IF(G33&lt;=27.35,"I A",IF(G33&lt;=29.24,"II A",IF(G33&lt;=31.74,"III A",IF(G33&lt;=33.74,"I JA",IF(G33&lt;=35.44,"II JA",IF(G33&lt;=36.74,"III JA"))))))))</f>
        <v>II JA</v>
      </c>
      <c r="I33" s="10"/>
    </row>
    <row r="34" spans="1:9" ht="13.5">
      <c r="A34" s="116" t="s">
        <v>55</v>
      </c>
      <c r="B34" s="103" t="s">
        <v>126</v>
      </c>
      <c r="C34" s="104" t="s">
        <v>256</v>
      </c>
      <c r="D34" s="115">
        <v>39013</v>
      </c>
      <c r="E34" s="23" t="s">
        <v>27</v>
      </c>
      <c r="F34" s="24" t="s">
        <v>35</v>
      </c>
      <c r="G34" s="25">
        <v>32.68</v>
      </c>
      <c r="H34" s="27" t="str">
        <f>IF(ISBLANK(G34),"",IF(G34&lt;=25.95,"KSM",IF(G34&lt;=27.35,"I A",IF(G34&lt;=29.24,"II A",IF(G34&lt;=31.74,"III A",IF(G34&lt;=33.74,"I JA",IF(G34&lt;=35.44,"II JA",IF(G34&lt;=36.74,"III JA"))))))))</f>
        <v>I JA</v>
      </c>
      <c r="I34" s="10"/>
    </row>
    <row r="35" spans="1:9" ht="13.5">
      <c r="A35" s="116" t="s">
        <v>56</v>
      </c>
      <c r="B35" s="103" t="s">
        <v>364</v>
      </c>
      <c r="C35" s="104" t="s">
        <v>365</v>
      </c>
      <c r="D35" s="115">
        <v>39417</v>
      </c>
      <c r="E35" s="23" t="s">
        <v>27</v>
      </c>
      <c r="F35" s="24" t="s">
        <v>40</v>
      </c>
      <c r="G35" s="25">
        <v>33.49</v>
      </c>
      <c r="H35" s="27" t="str">
        <f>IF(ISBLANK(G35),"",IF(G35&lt;=25.95,"KSM",IF(G35&lt;=27.35,"I A",IF(G35&lt;=29.24,"II A",IF(G35&lt;=31.74,"III A",IF(G35&lt;=33.74,"I JA",IF(G35&lt;=35.44,"II JA",IF(G35&lt;=36.74,"III JA"))))))))</f>
        <v>I JA</v>
      </c>
      <c r="I35" s="10"/>
    </row>
    <row r="36" spans="1:9" ht="13.5">
      <c r="A36" s="100"/>
      <c r="B36" s="138"/>
      <c r="C36" s="10"/>
      <c r="D36" s="85"/>
      <c r="E36" s="99" t="s">
        <v>59</v>
      </c>
      <c r="F36" s="125" t="s">
        <v>60</v>
      </c>
      <c r="G36" s="10"/>
      <c r="H36" s="10"/>
      <c r="I36" s="10"/>
    </row>
    <row r="37" spans="1:9" ht="13.5">
      <c r="A37" s="116" t="s">
        <v>53</v>
      </c>
      <c r="B37" s="103"/>
      <c r="C37" s="104"/>
      <c r="D37" s="23"/>
      <c r="E37" s="23"/>
      <c r="F37" s="24"/>
      <c r="G37" s="25"/>
      <c r="H37" s="27"/>
      <c r="I37" s="121"/>
    </row>
    <row r="38" spans="1:9" ht="13.5">
      <c r="A38" s="116" t="s">
        <v>54</v>
      </c>
      <c r="B38" s="103" t="s">
        <v>351</v>
      </c>
      <c r="C38" s="104" t="s">
        <v>363</v>
      </c>
      <c r="D38" s="115">
        <v>38801</v>
      </c>
      <c r="E38" s="23" t="s">
        <v>27</v>
      </c>
      <c r="F38" s="24" t="s">
        <v>40</v>
      </c>
      <c r="G38" s="25">
        <v>36.15</v>
      </c>
      <c r="H38" s="27"/>
      <c r="I38" s="10"/>
    </row>
    <row r="39" spans="1:9" ht="13.5">
      <c r="A39" s="116" t="s">
        <v>55</v>
      </c>
      <c r="B39" s="103" t="s">
        <v>154</v>
      </c>
      <c r="C39" s="104" t="s">
        <v>217</v>
      </c>
      <c r="D39" s="115">
        <v>39182</v>
      </c>
      <c r="E39" s="23" t="s">
        <v>18</v>
      </c>
      <c r="F39" s="24" t="s">
        <v>19</v>
      </c>
      <c r="G39" s="25" t="s">
        <v>377</v>
      </c>
      <c r="H39" s="27"/>
      <c r="I39" s="10"/>
    </row>
    <row r="40" spans="1:9" ht="13.5">
      <c r="A40" s="116" t="s">
        <v>56</v>
      </c>
      <c r="B40" s="112" t="s">
        <v>45</v>
      </c>
      <c r="C40" s="113" t="s">
        <v>86</v>
      </c>
      <c r="D40" s="117">
        <v>39262</v>
      </c>
      <c r="E40" s="44" t="s">
        <v>27</v>
      </c>
      <c r="F40" s="43" t="s">
        <v>240</v>
      </c>
      <c r="G40" s="25">
        <v>32.71</v>
      </c>
      <c r="H40" s="27" t="str">
        <f>IF(ISBLANK(G40),"",IF(G40&lt;=25.95,"KSM",IF(G40&lt;=27.35,"I A",IF(G40&lt;=29.24,"II A",IF(G40&lt;=31.74,"III A",IF(G40&lt;=33.74,"I JA",IF(G40&lt;=35.44,"II JA",IF(G40&lt;=36.74,"III JA"))))))))</f>
        <v>I JA</v>
      </c>
      <c r="I40" s="10"/>
    </row>
    <row r="41" spans="1:9" ht="13.5">
      <c r="A41" s="193"/>
      <c r="B41" s="138"/>
      <c r="C41" s="10"/>
      <c r="D41" s="85"/>
      <c r="E41" s="99" t="s">
        <v>116</v>
      </c>
      <c r="F41" s="125" t="s">
        <v>60</v>
      </c>
      <c r="G41" s="10"/>
      <c r="H41" s="10"/>
      <c r="I41" s="10"/>
    </row>
    <row r="42" spans="1:9" ht="13.5">
      <c r="A42" s="116" t="s">
        <v>53</v>
      </c>
      <c r="B42" s="105" t="s">
        <v>207</v>
      </c>
      <c r="C42" s="106" t="s">
        <v>208</v>
      </c>
      <c r="D42" s="37">
        <v>39267</v>
      </c>
      <c r="E42" s="38" t="s">
        <v>145</v>
      </c>
      <c r="F42" s="39" t="s">
        <v>146</v>
      </c>
      <c r="G42" s="25" t="s">
        <v>377</v>
      </c>
      <c r="H42" s="27"/>
      <c r="I42" s="30" t="s">
        <v>62</v>
      </c>
    </row>
    <row r="43" spans="1:9" ht="13.5">
      <c r="A43" s="116" t="s">
        <v>54</v>
      </c>
      <c r="B43" s="146" t="s">
        <v>295</v>
      </c>
      <c r="C43" s="147" t="s">
        <v>296</v>
      </c>
      <c r="D43" s="122">
        <v>39402</v>
      </c>
      <c r="E43" s="42" t="s">
        <v>79</v>
      </c>
      <c r="F43" s="43" t="s">
        <v>291</v>
      </c>
      <c r="G43" s="25">
        <v>34.58</v>
      </c>
      <c r="H43" s="27"/>
      <c r="I43" s="10"/>
    </row>
    <row r="44" spans="1:9" ht="13.5">
      <c r="A44" s="116" t="s">
        <v>55</v>
      </c>
      <c r="B44" s="103" t="s">
        <v>120</v>
      </c>
      <c r="C44" s="104" t="s">
        <v>359</v>
      </c>
      <c r="D44" s="115">
        <v>39020</v>
      </c>
      <c r="E44" s="23" t="s">
        <v>18</v>
      </c>
      <c r="F44" s="24" t="s">
        <v>212</v>
      </c>
      <c r="G44" s="25">
        <v>39.85</v>
      </c>
      <c r="H44" s="27"/>
      <c r="I44" s="10"/>
    </row>
    <row r="45" spans="1:9" ht="13.5">
      <c r="A45" s="116" t="s">
        <v>56</v>
      </c>
      <c r="B45" s="112" t="s">
        <v>44</v>
      </c>
      <c r="C45" s="113" t="s">
        <v>366</v>
      </c>
      <c r="D45" s="117">
        <v>38737</v>
      </c>
      <c r="E45" s="44" t="s">
        <v>27</v>
      </c>
      <c r="F45" s="43" t="s">
        <v>40</v>
      </c>
      <c r="G45" s="25">
        <v>38.75</v>
      </c>
      <c r="H45" s="27"/>
      <c r="I45" s="10"/>
    </row>
    <row r="46" spans="1:9" ht="13.5">
      <c r="A46" s="193"/>
      <c r="B46" s="138"/>
      <c r="C46" s="10"/>
      <c r="D46" s="85"/>
      <c r="E46" s="99" t="s">
        <v>168</v>
      </c>
      <c r="F46" s="125" t="s">
        <v>60</v>
      </c>
      <c r="G46" s="10"/>
      <c r="H46" s="10"/>
      <c r="I46" s="10"/>
    </row>
    <row r="47" spans="1:9" ht="13.5">
      <c r="A47" s="22" t="s">
        <v>53</v>
      </c>
      <c r="B47" s="146" t="s">
        <v>48</v>
      </c>
      <c r="C47" s="147" t="s">
        <v>205</v>
      </c>
      <c r="D47" s="122">
        <v>38828</v>
      </c>
      <c r="E47" s="98" t="s">
        <v>145</v>
      </c>
      <c r="F47" s="94" t="s">
        <v>206</v>
      </c>
      <c r="G47" s="25" t="s">
        <v>377</v>
      </c>
      <c r="H47" s="27"/>
      <c r="I47" s="30" t="s">
        <v>62</v>
      </c>
    </row>
    <row r="48" spans="1:9" ht="13.5">
      <c r="A48" s="22" t="s">
        <v>54</v>
      </c>
      <c r="B48" s="103" t="s">
        <v>193</v>
      </c>
      <c r="C48" s="104" t="s">
        <v>255</v>
      </c>
      <c r="D48" s="23">
        <v>39996</v>
      </c>
      <c r="E48" s="23" t="s">
        <v>27</v>
      </c>
      <c r="F48" s="24" t="s">
        <v>35</v>
      </c>
      <c r="G48" s="25">
        <v>32.55</v>
      </c>
      <c r="H48" s="27" t="str">
        <f>IF(ISBLANK(G48),"",IF(G48&lt;=25.95,"KSM",IF(G48&lt;=27.35,"I A",IF(G48&lt;=29.24,"II A",IF(G48&lt;=31.74,"III A",IF(G48&lt;=33.74,"I JA",IF(G48&lt;=35.44,"II JA",IF(G48&lt;=36.74,"III JA"))))))))</f>
        <v>I JA</v>
      </c>
      <c r="I48" s="30" t="s">
        <v>62</v>
      </c>
    </row>
    <row r="49" spans="1:9" ht="13.5">
      <c r="A49" s="22" t="s">
        <v>55</v>
      </c>
      <c r="B49" s="105" t="s">
        <v>48</v>
      </c>
      <c r="C49" s="106" t="s">
        <v>292</v>
      </c>
      <c r="D49" s="37">
        <v>38758</v>
      </c>
      <c r="E49" s="42" t="s">
        <v>79</v>
      </c>
      <c r="F49" s="43" t="s">
        <v>291</v>
      </c>
      <c r="G49" s="25">
        <v>34.96</v>
      </c>
      <c r="H49" s="27" t="str">
        <f>IF(ISBLANK(G49),"",IF(G49&lt;=25.95,"KSM",IF(G49&lt;=27.35,"I A",IF(G49&lt;=29.24,"II A",IF(G49&lt;=31.74,"III A",IF(G49&lt;=33.74,"I JA",IF(G49&lt;=35.44,"II JA",IF(G49&lt;=36.74,"III JA"))))))))</f>
        <v>II JA</v>
      </c>
      <c r="I49" s="30" t="s">
        <v>62</v>
      </c>
    </row>
    <row r="50" spans="1:9" ht="13.5">
      <c r="A50" s="22" t="s">
        <v>56</v>
      </c>
      <c r="B50" s="103" t="s">
        <v>266</v>
      </c>
      <c r="C50" s="104" t="s">
        <v>205</v>
      </c>
      <c r="D50" s="23">
        <v>39430</v>
      </c>
      <c r="E50" s="23" t="s">
        <v>24</v>
      </c>
      <c r="F50" s="24" t="s">
        <v>264</v>
      </c>
      <c r="G50" s="25">
        <v>39.52</v>
      </c>
      <c r="H50" s="27"/>
      <c r="I50" s="30" t="s">
        <v>62</v>
      </c>
    </row>
  </sheetData>
  <sheetProtection/>
  <mergeCells count="1">
    <mergeCell ref="A2:B2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portrait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6"/>
  <sheetViews>
    <sheetView zoomScale="110" zoomScaleNormal="110" zoomScalePageLayoutView="0" workbookViewId="0" topLeftCell="A1">
      <selection activeCell="M30" sqref="M30"/>
    </sheetView>
  </sheetViews>
  <sheetFormatPr defaultColWidth="9.140625" defaultRowHeight="12.75"/>
  <cols>
    <col min="1" max="1" width="6.00390625" style="0" customWidth="1"/>
    <col min="2" max="2" width="10.421875" style="174" customWidth="1"/>
    <col min="3" max="3" width="15.28125" style="174" customWidth="1"/>
    <col min="4" max="4" width="11.28125" style="0" customWidth="1"/>
    <col min="5" max="5" width="12.28125" style="131" customWidth="1"/>
    <col min="6" max="6" width="20.8515625" style="130" customWidth="1"/>
    <col min="7" max="8" width="7.00390625" style="0" customWidth="1"/>
  </cols>
  <sheetData>
    <row r="1" spans="1:8" ht="18">
      <c r="A1" s="8" t="s">
        <v>368</v>
      </c>
      <c r="B1" s="199"/>
      <c r="C1" s="199"/>
      <c r="D1" s="10"/>
      <c r="E1" s="86"/>
      <c r="F1" s="123"/>
      <c r="G1" s="10"/>
      <c r="H1" s="10"/>
    </row>
    <row r="2" spans="1:8" ht="13.5">
      <c r="A2" s="376">
        <v>43547</v>
      </c>
      <c r="B2" s="376"/>
      <c r="C2" s="199"/>
      <c r="D2" s="10"/>
      <c r="E2" s="120" t="s">
        <v>49</v>
      </c>
      <c r="F2" s="123"/>
      <c r="G2" s="10"/>
      <c r="H2" s="10"/>
    </row>
    <row r="3" spans="1:8" ht="13.5">
      <c r="A3" s="13"/>
      <c r="B3" s="169"/>
      <c r="C3" s="169"/>
      <c r="D3" s="13"/>
      <c r="E3" s="87"/>
      <c r="F3" s="124"/>
      <c r="G3" s="13"/>
      <c r="H3" s="13"/>
    </row>
    <row r="4" spans="1:8" ht="13.5">
      <c r="A4" s="199"/>
      <c r="B4" s="138" t="s">
        <v>67</v>
      </c>
      <c r="C4" s="10"/>
      <c r="D4" s="10"/>
      <c r="E4" s="99"/>
      <c r="F4" s="125"/>
      <c r="G4" s="10"/>
      <c r="H4" s="10"/>
    </row>
    <row r="5" spans="1:8" ht="14.25" thickBot="1">
      <c r="A5" s="17"/>
      <c r="B5" s="170"/>
      <c r="C5" s="171"/>
      <c r="D5" s="17"/>
      <c r="E5" s="21"/>
      <c r="F5" s="126"/>
      <c r="G5" s="17"/>
      <c r="H5" s="17"/>
    </row>
    <row r="6" spans="1:8" ht="14.25" thickBot="1">
      <c r="A6" s="76" t="s">
        <v>378</v>
      </c>
      <c r="B6" s="172" t="s">
        <v>0</v>
      </c>
      <c r="C6" s="173" t="s">
        <v>1</v>
      </c>
      <c r="D6" s="68" t="s">
        <v>2</v>
      </c>
      <c r="E6" s="68" t="s">
        <v>3</v>
      </c>
      <c r="F6" s="69" t="s">
        <v>4</v>
      </c>
      <c r="G6" s="69" t="s">
        <v>50</v>
      </c>
      <c r="H6" s="78" t="s">
        <v>52</v>
      </c>
    </row>
    <row r="7" spans="1:8" ht="13.5">
      <c r="A7" s="214">
        <v>1</v>
      </c>
      <c r="B7" s="103" t="s">
        <v>126</v>
      </c>
      <c r="C7" s="104" t="s">
        <v>199</v>
      </c>
      <c r="D7" s="23">
        <v>38898</v>
      </c>
      <c r="E7" s="23" t="s">
        <v>27</v>
      </c>
      <c r="F7" s="24" t="s">
        <v>40</v>
      </c>
      <c r="G7" s="374">
        <v>29.65</v>
      </c>
      <c r="H7" s="65" t="str">
        <f aca="true" t="shared" si="0" ref="H7:H22">IF(ISBLANK(G7),"",IF(G7&lt;=25.95,"KSM",IF(G7&lt;=27.35,"I A",IF(G7&lt;=29.24,"II A",IF(G7&lt;=31.74,"III A",IF(G7&lt;=33.74,"I JA",IF(G7&lt;=35.44,"II JA",IF(G7&lt;=36.74,"III JA"))))))))</f>
        <v>III A</v>
      </c>
    </row>
    <row r="8" spans="1:8" ht="13.5">
      <c r="A8" s="215">
        <v>2</v>
      </c>
      <c r="B8" s="103" t="s">
        <v>88</v>
      </c>
      <c r="C8" s="104" t="s">
        <v>272</v>
      </c>
      <c r="D8" s="115">
        <v>39170</v>
      </c>
      <c r="E8" s="23" t="s">
        <v>24</v>
      </c>
      <c r="F8" s="24" t="s">
        <v>182</v>
      </c>
      <c r="G8" s="373">
        <v>30.43</v>
      </c>
      <c r="H8" s="27" t="str">
        <f t="shared" si="0"/>
        <v>III A</v>
      </c>
    </row>
    <row r="9" spans="1:8" ht="13.5">
      <c r="A9" s="215">
        <v>3</v>
      </c>
      <c r="B9" s="103" t="s">
        <v>10</v>
      </c>
      <c r="C9" s="104" t="s">
        <v>81</v>
      </c>
      <c r="D9" s="115" t="s">
        <v>82</v>
      </c>
      <c r="E9" s="23" t="s">
        <v>9</v>
      </c>
      <c r="F9" s="24" t="s">
        <v>83</v>
      </c>
      <c r="G9" s="373">
        <v>31.15</v>
      </c>
      <c r="H9" s="27" t="str">
        <f t="shared" si="0"/>
        <v>III A</v>
      </c>
    </row>
    <row r="10" spans="1:8" ht="13.5">
      <c r="A10" s="215">
        <v>4</v>
      </c>
      <c r="B10" s="103" t="s">
        <v>188</v>
      </c>
      <c r="C10" s="104" t="s">
        <v>189</v>
      </c>
      <c r="D10" s="115">
        <v>39143</v>
      </c>
      <c r="E10" s="23" t="s">
        <v>27</v>
      </c>
      <c r="F10" s="24" t="s">
        <v>32</v>
      </c>
      <c r="G10" s="373">
        <v>31.19</v>
      </c>
      <c r="H10" s="27" t="str">
        <f t="shared" si="0"/>
        <v>III A</v>
      </c>
    </row>
    <row r="11" spans="1:8" ht="13.5">
      <c r="A11" s="215">
        <v>5</v>
      </c>
      <c r="B11" s="103" t="s">
        <v>372</v>
      </c>
      <c r="C11" s="104" t="s">
        <v>373</v>
      </c>
      <c r="D11" s="115">
        <v>39127</v>
      </c>
      <c r="E11" s="23" t="s">
        <v>27</v>
      </c>
      <c r="F11" s="24" t="s">
        <v>32</v>
      </c>
      <c r="G11" s="373">
        <v>31.27</v>
      </c>
      <c r="H11" s="27" t="str">
        <f t="shared" si="0"/>
        <v>III A</v>
      </c>
    </row>
    <row r="12" spans="1:8" ht="13.5">
      <c r="A12" s="215">
        <v>6</v>
      </c>
      <c r="B12" s="103" t="s">
        <v>155</v>
      </c>
      <c r="C12" s="104" t="s">
        <v>156</v>
      </c>
      <c r="D12" s="115">
        <v>38979</v>
      </c>
      <c r="E12" s="23" t="s">
        <v>27</v>
      </c>
      <c r="F12" s="24" t="s">
        <v>32</v>
      </c>
      <c r="G12" s="373">
        <v>32.03</v>
      </c>
      <c r="H12" s="27" t="str">
        <f t="shared" si="0"/>
        <v>I JA</v>
      </c>
    </row>
    <row r="13" spans="1:8" ht="13.5">
      <c r="A13" s="215">
        <v>7</v>
      </c>
      <c r="B13" s="103" t="s">
        <v>174</v>
      </c>
      <c r="C13" s="205" t="s">
        <v>175</v>
      </c>
      <c r="D13" s="115">
        <v>39188</v>
      </c>
      <c r="E13" s="23" t="s">
        <v>9</v>
      </c>
      <c r="F13" s="24" t="s">
        <v>83</v>
      </c>
      <c r="G13" s="373">
        <v>32.29</v>
      </c>
      <c r="H13" s="27" t="str">
        <f t="shared" si="0"/>
        <v>I JA</v>
      </c>
    </row>
    <row r="14" spans="1:8" ht="13.5">
      <c r="A14" s="215">
        <v>8</v>
      </c>
      <c r="B14" s="103" t="s">
        <v>126</v>
      </c>
      <c r="C14" s="104" t="s">
        <v>256</v>
      </c>
      <c r="D14" s="115">
        <v>39013</v>
      </c>
      <c r="E14" s="23" t="s">
        <v>27</v>
      </c>
      <c r="F14" s="24" t="s">
        <v>35</v>
      </c>
      <c r="G14" s="373">
        <v>32.68</v>
      </c>
      <c r="H14" s="27" t="str">
        <f t="shared" si="0"/>
        <v>I JA</v>
      </c>
    </row>
    <row r="15" spans="1:8" ht="13.5">
      <c r="A15" s="215">
        <v>9</v>
      </c>
      <c r="B15" s="112" t="s">
        <v>45</v>
      </c>
      <c r="C15" s="113" t="s">
        <v>86</v>
      </c>
      <c r="D15" s="117">
        <v>39262</v>
      </c>
      <c r="E15" s="44" t="s">
        <v>27</v>
      </c>
      <c r="F15" s="43" t="s">
        <v>240</v>
      </c>
      <c r="G15" s="373">
        <v>32.71</v>
      </c>
      <c r="H15" s="27" t="str">
        <f t="shared" si="0"/>
        <v>I JA</v>
      </c>
    </row>
    <row r="16" spans="1:8" ht="13.5">
      <c r="A16" s="215">
        <v>10</v>
      </c>
      <c r="B16" s="101" t="s">
        <v>268</v>
      </c>
      <c r="C16" s="185" t="s">
        <v>269</v>
      </c>
      <c r="D16" s="41">
        <v>38899</v>
      </c>
      <c r="E16" s="44" t="s">
        <v>24</v>
      </c>
      <c r="F16" s="43" t="s">
        <v>26</v>
      </c>
      <c r="G16" s="373">
        <v>32.75</v>
      </c>
      <c r="H16" s="27" t="str">
        <f t="shared" si="0"/>
        <v>I JA</v>
      </c>
    </row>
    <row r="17" spans="1:8" ht="13.5">
      <c r="A17" s="215">
        <v>11</v>
      </c>
      <c r="B17" s="103" t="s">
        <v>364</v>
      </c>
      <c r="C17" s="104" t="s">
        <v>365</v>
      </c>
      <c r="D17" s="115">
        <v>39417</v>
      </c>
      <c r="E17" s="23" t="s">
        <v>27</v>
      </c>
      <c r="F17" s="24" t="s">
        <v>40</v>
      </c>
      <c r="G17" s="373">
        <v>33.49</v>
      </c>
      <c r="H17" s="27" t="str">
        <f t="shared" si="0"/>
        <v>I JA</v>
      </c>
    </row>
    <row r="18" spans="1:8" ht="13.5">
      <c r="A18" s="215">
        <v>12</v>
      </c>
      <c r="B18" s="103" t="s">
        <v>250</v>
      </c>
      <c r="C18" s="104" t="s">
        <v>251</v>
      </c>
      <c r="D18" s="115">
        <v>40003</v>
      </c>
      <c r="E18" s="23" t="s">
        <v>27</v>
      </c>
      <c r="F18" s="24" t="s">
        <v>240</v>
      </c>
      <c r="G18" s="373">
        <v>33.56</v>
      </c>
      <c r="H18" s="27" t="str">
        <f t="shared" si="0"/>
        <v>I JA</v>
      </c>
    </row>
    <row r="19" spans="1:8" ht="13.5">
      <c r="A19" s="215">
        <v>13</v>
      </c>
      <c r="B19" s="103" t="s">
        <v>76</v>
      </c>
      <c r="C19" s="205" t="s">
        <v>273</v>
      </c>
      <c r="D19" s="115">
        <v>39330</v>
      </c>
      <c r="E19" s="23" t="s">
        <v>24</v>
      </c>
      <c r="F19" s="24" t="s">
        <v>182</v>
      </c>
      <c r="G19" s="373">
        <v>33.96</v>
      </c>
      <c r="H19" s="27" t="str">
        <f t="shared" si="0"/>
        <v>II JA</v>
      </c>
    </row>
    <row r="20" spans="1:8" ht="13.5">
      <c r="A20" s="215">
        <v>14</v>
      </c>
      <c r="B20" s="146" t="s">
        <v>295</v>
      </c>
      <c r="C20" s="147" t="s">
        <v>296</v>
      </c>
      <c r="D20" s="122">
        <v>39402</v>
      </c>
      <c r="E20" s="42" t="s">
        <v>79</v>
      </c>
      <c r="F20" s="43" t="s">
        <v>291</v>
      </c>
      <c r="G20" s="373">
        <v>34.58</v>
      </c>
      <c r="H20" s="27" t="str">
        <f t="shared" si="0"/>
        <v>II JA</v>
      </c>
    </row>
    <row r="21" spans="1:8" ht="13.5">
      <c r="A21" s="215">
        <v>15</v>
      </c>
      <c r="B21" s="103" t="s">
        <v>42</v>
      </c>
      <c r="C21" s="104" t="s">
        <v>74</v>
      </c>
      <c r="D21" s="115">
        <v>39471</v>
      </c>
      <c r="E21" s="23" t="s">
        <v>24</v>
      </c>
      <c r="F21" s="24" t="s">
        <v>182</v>
      </c>
      <c r="G21" s="373">
        <v>34.97</v>
      </c>
      <c r="H21" s="27" t="str">
        <f t="shared" si="0"/>
        <v>II JA</v>
      </c>
    </row>
    <row r="22" spans="1:8" ht="13.5">
      <c r="A22" s="215">
        <v>16</v>
      </c>
      <c r="B22" s="103" t="s">
        <v>351</v>
      </c>
      <c r="C22" s="104" t="s">
        <v>363</v>
      </c>
      <c r="D22" s="115">
        <v>38801</v>
      </c>
      <c r="E22" s="23" t="s">
        <v>27</v>
      </c>
      <c r="F22" s="24" t="s">
        <v>40</v>
      </c>
      <c r="G22" s="373">
        <v>36.15</v>
      </c>
      <c r="H22" s="27" t="str">
        <f t="shared" si="0"/>
        <v>III JA</v>
      </c>
    </row>
    <row r="23" spans="1:8" ht="13.5">
      <c r="A23" s="215">
        <v>17</v>
      </c>
      <c r="B23" s="103" t="s">
        <v>345</v>
      </c>
      <c r="C23" s="104" t="s">
        <v>346</v>
      </c>
      <c r="D23" s="115">
        <v>39078</v>
      </c>
      <c r="E23" s="23" t="s">
        <v>18</v>
      </c>
      <c r="F23" s="24" t="s">
        <v>212</v>
      </c>
      <c r="G23" s="373">
        <v>37.36</v>
      </c>
      <c r="H23" s="27"/>
    </row>
    <row r="24" spans="1:8" ht="13.5">
      <c r="A24" s="215">
        <v>18</v>
      </c>
      <c r="B24" s="103" t="s">
        <v>91</v>
      </c>
      <c r="C24" s="104" t="s">
        <v>358</v>
      </c>
      <c r="D24" s="115">
        <v>40388</v>
      </c>
      <c r="E24" s="23" t="s">
        <v>18</v>
      </c>
      <c r="F24" s="24" t="s">
        <v>212</v>
      </c>
      <c r="G24" s="373">
        <v>37.63</v>
      </c>
      <c r="H24" s="27"/>
    </row>
    <row r="25" spans="1:8" ht="13.5">
      <c r="A25" s="215">
        <v>19</v>
      </c>
      <c r="B25" s="112" t="s">
        <v>44</v>
      </c>
      <c r="C25" s="113" t="s">
        <v>366</v>
      </c>
      <c r="D25" s="117">
        <v>38737</v>
      </c>
      <c r="E25" s="44" t="s">
        <v>27</v>
      </c>
      <c r="F25" s="43" t="s">
        <v>40</v>
      </c>
      <c r="G25" s="373">
        <v>38.75</v>
      </c>
      <c r="H25" s="27"/>
    </row>
    <row r="26" spans="1:8" ht="13.5">
      <c r="A26" s="215">
        <v>20</v>
      </c>
      <c r="B26" s="101" t="s">
        <v>23</v>
      </c>
      <c r="C26" s="185" t="s">
        <v>314</v>
      </c>
      <c r="D26" s="41">
        <v>39791</v>
      </c>
      <c r="E26" s="44" t="s">
        <v>24</v>
      </c>
      <c r="F26" s="43" t="s">
        <v>264</v>
      </c>
      <c r="G26" s="373">
        <v>39.24</v>
      </c>
      <c r="H26" s="27"/>
    </row>
    <row r="27" spans="1:8" ht="13.5">
      <c r="A27" s="215">
        <v>21</v>
      </c>
      <c r="B27" s="103" t="s">
        <v>349</v>
      </c>
      <c r="C27" s="104" t="s">
        <v>350</v>
      </c>
      <c r="D27" s="115">
        <v>39840</v>
      </c>
      <c r="E27" s="23" t="s">
        <v>9</v>
      </c>
      <c r="F27" s="24" t="s">
        <v>83</v>
      </c>
      <c r="G27" s="373">
        <v>39.78</v>
      </c>
      <c r="H27" s="27"/>
    </row>
    <row r="28" spans="1:8" ht="13.5">
      <c r="A28" s="215">
        <v>22</v>
      </c>
      <c r="B28" s="103" t="s">
        <v>120</v>
      </c>
      <c r="C28" s="104" t="s">
        <v>359</v>
      </c>
      <c r="D28" s="115">
        <v>39020</v>
      </c>
      <c r="E28" s="23" t="s">
        <v>18</v>
      </c>
      <c r="F28" s="24" t="s">
        <v>212</v>
      </c>
      <c r="G28" s="373">
        <v>39.85</v>
      </c>
      <c r="H28" s="27"/>
    </row>
    <row r="29" spans="1:8" ht="13.5">
      <c r="A29" s="22" t="s">
        <v>379</v>
      </c>
      <c r="B29" s="103" t="s">
        <v>193</v>
      </c>
      <c r="C29" s="104" t="s">
        <v>255</v>
      </c>
      <c r="D29" s="23">
        <v>39996</v>
      </c>
      <c r="E29" s="23" t="s">
        <v>27</v>
      </c>
      <c r="F29" s="24" t="s">
        <v>35</v>
      </c>
      <c r="G29" s="373">
        <v>32.55</v>
      </c>
      <c r="H29" s="27" t="str">
        <f>IF(ISBLANK(G29),"",IF(G29&lt;=25.95,"KSM",IF(G29&lt;=27.35,"I A",IF(G29&lt;=29.24,"II A",IF(G29&lt;=31.74,"III A",IF(G29&lt;=33.74,"I JA",IF(G29&lt;=35.44,"II JA",IF(G29&lt;=36.74,"III JA"))))))))</f>
        <v>I JA</v>
      </c>
    </row>
    <row r="30" spans="1:8" ht="13.5">
      <c r="A30" s="22" t="s">
        <v>379</v>
      </c>
      <c r="B30" s="105" t="s">
        <v>48</v>
      </c>
      <c r="C30" s="106" t="s">
        <v>292</v>
      </c>
      <c r="D30" s="37">
        <v>38758</v>
      </c>
      <c r="E30" s="42" t="s">
        <v>79</v>
      </c>
      <c r="F30" s="43" t="s">
        <v>291</v>
      </c>
      <c r="G30" s="373">
        <v>34.96</v>
      </c>
      <c r="H30" s="27" t="str">
        <f>IF(ISBLANK(G30),"",IF(G30&lt;=25.95,"KSM",IF(G30&lt;=27.35,"I A",IF(G30&lt;=29.24,"II A",IF(G30&lt;=31.74,"III A",IF(G30&lt;=33.74,"I JA",IF(G30&lt;=35.44,"II JA",IF(G30&lt;=36.74,"III JA"))))))))</f>
        <v>II JA</v>
      </c>
    </row>
    <row r="31" spans="1:8" ht="13.5">
      <c r="A31" s="22" t="s">
        <v>379</v>
      </c>
      <c r="B31" s="103" t="s">
        <v>266</v>
      </c>
      <c r="C31" s="104" t="s">
        <v>205</v>
      </c>
      <c r="D31" s="23">
        <v>39430</v>
      </c>
      <c r="E31" s="23" t="s">
        <v>24</v>
      </c>
      <c r="F31" s="24" t="s">
        <v>264</v>
      </c>
      <c r="G31" s="373">
        <v>39.52</v>
      </c>
      <c r="H31" s="27"/>
    </row>
    <row r="32" spans="1:8" ht="13.5">
      <c r="A32" s="116" t="s">
        <v>377</v>
      </c>
      <c r="B32" s="103" t="s">
        <v>218</v>
      </c>
      <c r="C32" s="104" t="s">
        <v>219</v>
      </c>
      <c r="D32" s="115">
        <v>40175</v>
      </c>
      <c r="E32" s="23" t="s">
        <v>18</v>
      </c>
      <c r="F32" s="24" t="s">
        <v>212</v>
      </c>
      <c r="G32" s="373" t="s">
        <v>377</v>
      </c>
      <c r="H32" s="27"/>
    </row>
    <row r="33" spans="1:8" ht="13.5">
      <c r="A33" s="116" t="s">
        <v>377</v>
      </c>
      <c r="B33" s="103" t="s">
        <v>126</v>
      </c>
      <c r="C33" s="104" t="s">
        <v>221</v>
      </c>
      <c r="D33" s="115">
        <v>39483</v>
      </c>
      <c r="E33" s="23" t="s">
        <v>27</v>
      </c>
      <c r="F33" s="24" t="s">
        <v>38</v>
      </c>
      <c r="G33" s="373" t="s">
        <v>377</v>
      </c>
      <c r="H33" s="27"/>
    </row>
    <row r="34" spans="1:8" ht="13.5">
      <c r="A34" s="116" t="s">
        <v>377</v>
      </c>
      <c r="B34" s="103" t="s">
        <v>154</v>
      </c>
      <c r="C34" s="104" t="s">
        <v>217</v>
      </c>
      <c r="D34" s="115">
        <v>39182</v>
      </c>
      <c r="E34" s="23" t="s">
        <v>18</v>
      </c>
      <c r="F34" s="24" t="s">
        <v>19</v>
      </c>
      <c r="G34" s="373" t="s">
        <v>377</v>
      </c>
      <c r="H34" s="27"/>
    </row>
    <row r="35" spans="1:8" ht="13.5">
      <c r="A35" s="116" t="s">
        <v>377</v>
      </c>
      <c r="B35" s="105" t="s">
        <v>207</v>
      </c>
      <c r="C35" s="106" t="s">
        <v>208</v>
      </c>
      <c r="D35" s="37">
        <v>39267</v>
      </c>
      <c r="E35" s="38" t="s">
        <v>145</v>
      </c>
      <c r="F35" s="39" t="s">
        <v>146</v>
      </c>
      <c r="G35" s="373" t="s">
        <v>377</v>
      </c>
      <c r="H35" s="27"/>
    </row>
    <row r="36" spans="1:8" ht="13.5">
      <c r="A36" s="22" t="s">
        <v>377</v>
      </c>
      <c r="B36" s="146" t="s">
        <v>48</v>
      </c>
      <c r="C36" s="147" t="s">
        <v>205</v>
      </c>
      <c r="D36" s="122">
        <v>38828</v>
      </c>
      <c r="E36" s="98" t="s">
        <v>145</v>
      </c>
      <c r="F36" s="94" t="s">
        <v>206</v>
      </c>
      <c r="G36" s="373" t="s">
        <v>377</v>
      </c>
      <c r="H36" s="27"/>
    </row>
  </sheetData>
  <sheetProtection/>
  <mergeCells count="1">
    <mergeCell ref="A2:B2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</cp:lastModifiedBy>
  <cp:lastPrinted>2019-03-23T12:14:57Z</cp:lastPrinted>
  <dcterms:created xsi:type="dcterms:W3CDTF">2017-01-05T10:51:36Z</dcterms:created>
  <dcterms:modified xsi:type="dcterms:W3CDTF">2019-03-23T12:50:04Z</dcterms:modified>
  <cp:category/>
  <cp:version/>
  <cp:contentType/>
  <cp:contentStatus/>
</cp:coreProperties>
</file>