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8616" tabRatio="790" firstSheet="2" activeTab="16"/>
  </bookViews>
  <sheets>
    <sheet name="id" sheetId="2" state="hidden" r:id="rId1"/>
    <sheet name="nbox" sheetId="3" state="hidden" r:id="rId2"/>
    <sheet name="Komandiniai" sheetId="53" r:id="rId3"/>
    <sheet name="60m M" sheetId="4" r:id="rId4"/>
    <sheet name="TITUL" sheetId="5" state="hidden" r:id="rId5"/>
    <sheet name="60m V" sheetId="6" r:id="rId6"/>
    <sheet name="200m M" sheetId="8" state="hidden" r:id="rId7"/>
    <sheet name="200m V" sheetId="9" state="hidden" r:id="rId8"/>
    <sheet name="200 M" sheetId="44" r:id="rId9"/>
    <sheet name="200 V" sheetId="12" r:id="rId10"/>
    <sheet name="600m M" sheetId="50" r:id="rId11"/>
    <sheet name="600m V" sheetId="13" r:id="rId12"/>
    <sheet name="startas" sheetId="17" state="hidden" r:id="rId13"/>
    <sheet name="Aukštis M " sheetId="51" r:id="rId14"/>
    <sheet name="Aukštis V" sheetId="52" r:id="rId15"/>
    <sheet name="Tolis M" sheetId="25" r:id="rId16"/>
    <sheet name="Tolis V" sheetId="26" r:id="rId17"/>
    <sheet name="Rut M" sheetId="33" r:id="rId18"/>
    <sheet name="Rut V" sheetId="19" r:id="rId19"/>
    <sheet name="60m fab M" sheetId="20" state="hidden" r:id="rId20"/>
    <sheet name="60m fab V" sheetId="21" state="hidden" r:id="rId21"/>
    <sheet name="Kartis M" sheetId="22" state="hidden" r:id="rId22"/>
    <sheet name="Rut V(6kg)" sheetId="24" state="hidden" r:id="rId23"/>
    <sheet name="kv" sheetId="27" state="hidden" r:id="rId24"/>
    <sheet name="rek" sheetId="28" state="hidden" r:id="rId25"/>
    <sheet name="teisėjai" sheetId="29" state="hidden" r:id="rId26"/>
  </sheets>
  <definedNames>
    <definedName name="_xlnm._FilterDatabase" localSheetId="8" hidden="1">'200 M'!$A$8:$GQ$8</definedName>
    <definedName name="_xlnm._FilterDatabase" localSheetId="9" hidden="1">'200 V'!$A$8:$GQ$8</definedName>
    <definedName name="_xlnm._FilterDatabase" localSheetId="10" hidden="1">'600m M'!$A$8:$HG$8</definedName>
    <definedName name="_xlnm._FilterDatabase" localSheetId="11" hidden="1">'600m V'!$A$8:$HC$34</definedName>
    <definedName name="_xlnm._FilterDatabase" localSheetId="3" hidden="1">'60m M'!$A$8:$GQ$54</definedName>
    <definedName name="_xlnm._FilterDatabase" localSheetId="5" hidden="1">'60m V'!$A$8:$GQ$58</definedName>
    <definedName name="_xlnm._FilterDatabase" localSheetId="0" hidden="1">id!$B$1:$AA$978</definedName>
    <definedName name="_xlnm._FilterDatabase" localSheetId="24" hidden="1">rek!$A$3:$AA$106</definedName>
    <definedName name="_xlnm._FilterDatabase" localSheetId="17" hidden="1">'Rut M'!$B$14:$L$14</definedName>
    <definedName name="_xlnm._FilterDatabase" localSheetId="12" hidden="1">startas!$A$1:$Q$1</definedName>
    <definedName name="_xlnm._FilterDatabase" localSheetId="25" hidden="1">teisėjai!$A$1:$C$65536</definedName>
    <definedName name="_xlnm._FilterDatabase" localSheetId="15" hidden="1">'Tolis M'!$A$8:$HF$8</definedName>
    <definedName name="_xlnm._FilterDatabase" localSheetId="16" hidden="1">'Tolis V'!$A$8:$HF$8</definedName>
    <definedName name="kv_band" localSheetId="22">'Rut V(6kg)'!$N$8:$O$17</definedName>
    <definedName name="_xlnm.Print_Area" localSheetId="6">'200m M'!$1:$1048576</definedName>
    <definedName name="_xlnm.Print_Area" localSheetId="7">'200m V'!$1:$1048576</definedName>
    <definedName name="_xlnm.Print_Area" localSheetId="19">'60m fab M'!$1:$1048576</definedName>
    <definedName name="_xlnm.Print_Area" localSheetId="20">'60m fab V'!$1:$1048576</definedName>
    <definedName name="_xlnm.Print_Area" localSheetId="0">id!$1:$1048576</definedName>
    <definedName name="_xlnm.Print_Area" localSheetId="21">'Kartis M'!$1:$1048576</definedName>
    <definedName name="_xlnm.Print_Area" localSheetId="23">kv!$1:$1048576</definedName>
    <definedName name="_xlnm.Print_Area" localSheetId="1">nbox!$1:$1048576</definedName>
    <definedName name="_xlnm.Print_Area" localSheetId="24">rek!$1:$1048576</definedName>
    <definedName name="_xlnm.Print_Area" localSheetId="22">'Rut V(6kg)'!$1:$1048576</definedName>
    <definedName name="_xlnm.Print_Area" localSheetId="12">startas!$1:$1048576</definedName>
    <definedName name="_xlnm.Print_Area" localSheetId="25">teisėjai!$1:$1048576</definedName>
    <definedName name="_xlnm.Print_Area" localSheetId="4">TITUL!$1:$1048576</definedName>
    <definedName name="rzfasm" localSheetId="19">'60m fab M'!$T$9:$AK$14</definedName>
    <definedName name="rzfasm" localSheetId="20">'60m fab V'!$T$9:$AK$14</definedName>
    <definedName name="rzftm" localSheetId="22">'Rut V(6kg)'!$A$41:$O$48</definedName>
    <definedName name="rzsmfb" localSheetId="19">'60m fab M'!$B$9:$S$89</definedName>
    <definedName name="rzsmfb" localSheetId="20">'60m fab V'!$B$9:$S$89</definedName>
    <definedName name="rztm" localSheetId="22">'Rut V(6kg)'!$A$7:$L$34</definedName>
    <definedName name="_xlnm.Sheet_Title" localSheetId="6">"200m M"</definedName>
    <definedName name="_xlnm.Sheet_Title" localSheetId="7">"200m V"</definedName>
    <definedName name="_xlnm.Sheet_Title" localSheetId="19">"60m fab M"</definedName>
    <definedName name="_xlnm.Sheet_Title" localSheetId="20">"60m fab V"</definedName>
    <definedName name="_xlnm.Sheet_Title" localSheetId="0">"id"</definedName>
    <definedName name="_xlnm.Sheet_Title" localSheetId="21">"Kartis M"</definedName>
    <definedName name="_xlnm.Sheet_Title" localSheetId="23">"kv"</definedName>
    <definedName name="_xlnm.Sheet_Title" localSheetId="1">"nbox"</definedName>
    <definedName name="_xlnm.Sheet_Title" localSheetId="24">"rek"</definedName>
    <definedName name="_xlnm.Sheet_Title" localSheetId="22">"Rut V(6kg)"</definedName>
    <definedName name="_xlnm.Sheet_Title" localSheetId="12">"startas"</definedName>
    <definedName name="_xlnm.Sheet_Title" localSheetId="25">"teisėjai"</definedName>
    <definedName name="_xlnm.Sheet_Title" localSheetId="4">"TITUL"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" i="8" l="1"/>
  <c r="V1" i="8" s="1"/>
  <c r="E2" i="8"/>
  <c r="V2" i="8" s="1"/>
  <c r="I2" i="8"/>
  <c r="AA2" i="8" s="1"/>
  <c r="G7" i="8"/>
  <c r="G5" i="8"/>
  <c r="F7" i="8" s="1"/>
  <c r="A5" i="8"/>
  <c r="G6" i="8"/>
  <c r="H6" i="8" s="1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B16" i="8"/>
  <c r="B24" i="8"/>
  <c r="B32" i="8"/>
  <c r="B40" i="8"/>
  <c r="B48" i="8"/>
  <c r="B56" i="8"/>
  <c r="B64" i="8"/>
  <c r="X10" i="8"/>
  <c r="AF10" i="8" s="1"/>
  <c r="X11" i="8"/>
  <c r="W11" i="8" s="1"/>
  <c r="Y11" i="8" s="1"/>
  <c r="X12" i="8"/>
  <c r="AX9" i="8"/>
  <c r="A10" i="8"/>
  <c r="D10" i="8"/>
  <c r="C10" i="8"/>
  <c r="G10" i="8"/>
  <c r="N10" i="8"/>
  <c r="R10" i="8"/>
  <c r="O10" i="8"/>
  <c r="P10" i="8"/>
  <c r="Q10" i="8"/>
  <c r="AX10" i="8"/>
  <c r="A11" i="8"/>
  <c r="D11" i="8"/>
  <c r="C11" i="8"/>
  <c r="G11" i="8"/>
  <c r="N11" i="8"/>
  <c r="O11" i="8"/>
  <c r="R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 s="1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C17" i="8"/>
  <c r="D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D20" i="8"/>
  <c r="C20" i="8"/>
  <c r="E20" i="8"/>
  <c r="G20" i="8"/>
  <c r="N20" i="8"/>
  <c r="O20" i="8"/>
  <c r="P20" i="8"/>
  <c r="Q20" i="8"/>
  <c r="AX20" i="8"/>
  <c r="AX21" i="8"/>
  <c r="G22" i="8"/>
  <c r="H22" i="8" s="1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R26" i="8"/>
  <c r="O26" i="8"/>
  <c r="P26" i="8"/>
  <c r="Q26" i="8"/>
  <c r="AX26" i="8"/>
  <c r="A27" i="8"/>
  <c r="D27" i="8"/>
  <c r="E27" i="8"/>
  <c r="G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 s="1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O33" i="8"/>
  <c r="P33" i="8"/>
  <c r="Q33" i="8"/>
  <c r="AN33" i="8"/>
  <c r="AO33" i="8"/>
  <c r="AT33" i="8"/>
  <c r="AX33" i="8"/>
  <c r="A34" i="8"/>
  <c r="D34" i="8"/>
  <c r="C34" i="8"/>
  <c r="E34" i="8"/>
  <c r="G34" i="8"/>
  <c r="N34" i="8"/>
  <c r="O34" i="8"/>
  <c r="P34" i="8"/>
  <c r="Q34" i="8"/>
  <c r="AN34" i="8"/>
  <c r="AO34" i="8"/>
  <c r="AU34" i="8"/>
  <c r="AW34" i="8"/>
  <c r="AX34" i="8"/>
  <c r="A35" i="8"/>
  <c r="C35" i="8"/>
  <c r="D35" i="8"/>
  <c r="E35" i="8"/>
  <c r="G35" i="8"/>
  <c r="N35" i="8"/>
  <c r="O35" i="8"/>
  <c r="P35" i="8"/>
  <c r="Q35" i="8"/>
  <c r="AN35" i="8"/>
  <c r="AO35" i="8"/>
  <c r="AU35" i="8"/>
  <c r="AW35" i="8"/>
  <c r="AX35" i="8"/>
  <c r="A36" i="8"/>
  <c r="D36" i="8"/>
  <c r="C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X37" i="8"/>
  <c r="G38" i="8"/>
  <c r="H38" i="8" s="1"/>
  <c r="AN38" i="8"/>
  <c r="AO38" i="8"/>
  <c r="AU38" i="8"/>
  <c r="AW38" i="8"/>
  <c r="AX38" i="8"/>
  <c r="E39" i="8"/>
  <c r="AN39" i="8"/>
  <c r="AO39" i="8"/>
  <c r="AU39" i="8"/>
  <c r="AW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Q40" i="8"/>
  <c r="AU40" i="8"/>
  <c r="AW40" i="8"/>
  <c r="AX40" i="8"/>
  <c r="A41" i="8"/>
  <c r="C41" i="8"/>
  <c r="D41" i="8"/>
  <c r="E41" i="8"/>
  <c r="G41" i="8"/>
  <c r="N41" i="8"/>
  <c r="O41" i="8"/>
  <c r="P41" i="8"/>
  <c r="Q41" i="8"/>
  <c r="AN41" i="8"/>
  <c r="AO41" i="8"/>
  <c r="BA41" i="8"/>
  <c r="AU41" i="8"/>
  <c r="AW41" i="8"/>
  <c r="AX41" i="8"/>
  <c r="A42" i="8"/>
  <c r="C42" i="8"/>
  <c r="D42" i="8"/>
  <c r="E42" i="8"/>
  <c r="G42" i="8"/>
  <c r="N42" i="8"/>
  <c r="O42" i="8"/>
  <c r="P42" i="8"/>
  <c r="Q42" i="8"/>
  <c r="AN42" i="8"/>
  <c r="AO42" i="8"/>
  <c r="AP42" i="8"/>
  <c r="AU42" i="8"/>
  <c r="AW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X43" i="8"/>
  <c r="A44" i="8"/>
  <c r="D44" i="8"/>
  <c r="E44" i="8"/>
  <c r="G44" i="8"/>
  <c r="N44" i="8"/>
  <c r="O44" i="8"/>
  <c r="P44" i="8"/>
  <c r="Q44" i="8"/>
  <c r="AN44" i="8"/>
  <c r="AO44" i="8"/>
  <c r="AU44" i="8"/>
  <c r="AW44" i="8"/>
  <c r="AX44" i="8"/>
  <c r="AN45" i="8"/>
  <c r="AO45" i="8"/>
  <c r="AU45" i="8"/>
  <c r="AW45" i="8"/>
  <c r="AX45" i="8"/>
  <c r="G46" i="8"/>
  <c r="H46" i="8" s="1"/>
  <c r="AN46" i="8"/>
  <c r="AO46" i="8"/>
  <c r="AU46" i="8"/>
  <c r="AW46" i="8"/>
  <c r="AX46" i="8"/>
  <c r="E47" i="8"/>
  <c r="AN47" i="8"/>
  <c r="AO47" i="8"/>
  <c r="AU47" i="8"/>
  <c r="AW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C50" i="8"/>
  <c r="D50" i="8"/>
  <c r="E50" i="8"/>
  <c r="G50" i="8"/>
  <c r="N50" i="8"/>
  <c r="O50" i="8"/>
  <c r="P50" i="8"/>
  <c r="Q50" i="8"/>
  <c r="AN50" i="8"/>
  <c r="AO50" i="8"/>
  <c r="AU50" i="8"/>
  <c r="AW50" i="8"/>
  <c r="AX50" i="8"/>
  <c r="A51" i="8"/>
  <c r="D51" i="8"/>
  <c r="E51" i="8"/>
  <c r="G51" i="8"/>
  <c r="N51" i="8"/>
  <c r="O51" i="8"/>
  <c r="P51" i="8"/>
  <c r="Q51" i="8"/>
  <c r="AN51" i="8"/>
  <c r="AO51" i="8"/>
  <c r="AT51" i="8"/>
  <c r="AU51" i="8"/>
  <c r="AW51" i="8"/>
  <c r="AX51" i="8"/>
  <c r="A52" i="8"/>
  <c r="D52" i="8"/>
  <c r="C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X53" i="8"/>
  <c r="G54" i="8"/>
  <c r="H54" i="8" s="1"/>
  <c r="AN54" i="8"/>
  <c r="AO54" i="8"/>
  <c r="AU54" i="8"/>
  <c r="AW54" i="8"/>
  <c r="AX54" i="8"/>
  <c r="E55" i="8"/>
  <c r="AN55" i="8"/>
  <c r="AO55" i="8"/>
  <c r="AR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X57" i="8"/>
  <c r="A58" i="8"/>
  <c r="D58" i="8"/>
  <c r="E58" i="8"/>
  <c r="G58" i="8"/>
  <c r="N58" i="8"/>
  <c r="O58" i="8"/>
  <c r="P58" i="8"/>
  <c r="Q58" i="8"/>
  <c r="AN58" i="8"/>
  <c r="AO58" i="8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/>
  <c r="BA59" i="8"/>
  <c r="AU59" i="8"/>
  <c r="AW59" i="8"/>
  <c r="AX59" i="8"/>
  <c r="A60" i="8"/>
  <c r="C60" i="8"/>
  <c r="D60" i="8"/>
  <c r="E60" i="8"/>
  <c r="G60" i="8"/>
  <c r="N60" i="8"/>
  <c r="R60" i="8"/>
  <c r="O60" i="8"/>
  <c r="P60" i="8"/>
  <c r="Q60" i="8"/>
  <c r="AN60" i="8"/>
  <c r="AO60" i="8"/>
  <c r="AU60" i="8"/>
  <c r="AW60" i="8"/>
  <c r="AX60" i="8"/>
  <c r="AN61" i="8"/>
  <c r="AO61" i="8"/>
  <c r="AU61" i="8"/>
  <c r="AW61" i="8"/>
  <c r="AX61" i="8"/>
  <c r="G62" i="8"/>
  <c r="H62" i="8" s="1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/>
  <c r="AX64" i="8"/>
  <c r="A65" i="8"/>
  <c r="C65" i="8"/>
  <c r="D65" i="8"/>
  <c r="E65" i="8"/>
  <c r="G65" i="8"/>
  <c r="N65" i="8"/>
  <c r="O65" i="8"/>
  <c r="P65" i="8"/>
  <c r="Q65" i="8"/>
  <c r="AN65" i="8"/>
  <c r="AO65" i="8"/>
  <c r="AU65" i="8"/>
  <c r="AX65" i="8"/>
  <c r="A66" i="8"/>
  <c r="C66" i="8"/>
  <c r="D66" i="8"/>
  <c r="E66" i="8"/>
  <c r="G66" i="8"/>
  <c r="N66" i="8"/>
  <c r="O66" i="8"/>
  <c r="P66" i="8"/>
  <c r="Q66" i="8"/>
  <c r="AN66" i="8"/>
  <c r="AO66" i="8"/>
  <c r="AU66" i="8"/>
  <c r="AX66" i="8"/>
  <c r="A67" i="8"/>
  <c r="D67" i="8"/>
  <c r="E67" i="8"/>
  <c r="G67" i="8"/>
  <c r="N67" i="8"/>
  <c r="O67" i="8"/>
  <c r="P67" i="8"/>
  <c r="Q67" i="8"/>
  <c r="AN67" i="8"/>
  <c r="AO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AE10" i="8"/>
  <c r="AN1" i="8"/>
  <c r="R49" i="8"/>
  <c r="C57" i="8"/>
  <c r="BB8" i="8"/>
  <c r="BB13" i="8" s="1"/>
  <c r="BC13" i="8" s="1"/>
  <c r="R65" i="8"/>
  <c r="R44" i="8"/>
  <c r="R19" i="8"/>
  <c r="G4" i="8"/>
  <c r="R43" i="8"/>
  <c r="B9" i="8"/>
  <c r="AU20" i="8" s="1"/>
  <c r="AW20" i="8" s="1"/>
  <c r="AY20" i="8" s="1"/>
  <c r="BB18" i="8"/>
  <c r="BB15" i="8"/>
  <c r="BB11" i="8"/>
  <c r="BC11" i="8" s="1"/>
  <c r="H36" i="8"/>
  <c r="H43" i="8"/>
  <c r="R57" i="8"/>
  <c r="R9" i="8"/>
  <c r="R42" i="8"/>
  <c r="C33" i="8"/>
  <c r="C27" i="8"/>
  <c r="R18" i="8"/>
  <c r="R41" i="8"/>
  <c r="R36" i="8"/>
  <c r="R67" i="8"/>
  <c r="C44" i="8"/>
  <c r="R20" i="8"/>
  <c r="AT87" i="8"/>
  <c r="B52" i="8"/>
  <c r="S52" i="8" s="1"/>
  <c r="B34" i="8"/>
  <c r="S34" i="8" s="1"/>
  <c r="B49" i="8"/>
  <c r="S49" i="8" s="1"/>
  <c r="B26" i="8"/>
  <c r="S26" i="8"/>
  <c r="B27" i="8"/>
  <c r="S27" i="8" s="1"/>
  <c r="B68" i="8"/>
  <c r="S68" i="8"/>
  <c r="H33" i="8"/>
  <c r="H26" i="8"/>
  <c r="H42" i="8"/>
  <c r="H51" i="8"/>
  <c r="I52" i="8"/>
  <c r="B19" i="8"/>
  <c r="S19" i="8"/>
  <c r="BC18" i="8"/>
  <c r="I42" i="8"/>
  <c r="I65" i="8"/>
  <c r="I28" i="8"/>
  <c r="I20" i="8"/>
  <c r="J11" i="8"/>
  <c r="I41" i="8"/>
  <c r="I50" i="8"/>
  <c r="I57" i="8"/>
  <c r="J43" i="8"/>
  <c r="I33" i="8"/>
  <c r="AP92" i="8"/>
  <c r="I34" i="8"/>
  <c r="I51" i="8"/>
  <c r="AR87" i="8"/>
  <c r="I66" i="8"/>
  <c r="J28" i="8"/>
  <c r="AS82" i="8"/>
  <c r="I25" i="8"/>
  <c r="BA70" i="8"/>
  <c r="I26" i="8"/>
  <c r="AT85" i="8"/>
  <c r="AP100" i="8"/>
  <c r="I18" i="8"/>
  <c r="J34" i="8"/>
  <c r="J25" i="8"/>
  <c r="I9" i="8"/>
  <c r="H12" i="8"/>
  <c r="H49" i="8"/>
  <c r="I67" i="8"/>
  <c r="H11" i="8"/>
  <c r="H57" i="8"/>
  <c r="H50" i="8"/>
  <c r="H10" i="8"/>
  <c r="I59" i="8"/>
  <c r="J9" i="8"/>
  <c r="I19" i="8"/>
  <c r="AT79" i="8"/>
  <c r="I12" i="8"/>
  <c r="I49" i="8"/>
  <c r="I44" i="8"/>
  <c r="I35" i="8"/>
  <c r="I11" i="8"/>
  <c r="H58" i="8"/>
  <c r="H20" i="8"/>
  <c r="I60" i="8"/>
  <c r="AP82" i="8"/>
  <c r="I43" i="8"/>
  <c r="J19" i="8"/>
  <c r="H60" i="8"/>
  <c r="H66" i="8"/>
  <c r="H9" i="8"/>
  <c r="H18" i="8"/>
  <c r="H67" i="8"/>
  <c r="H17" i="8"/>
  <c r="BC15" i="8"/>
  <c r="H52" i="8"/>
  <c r="B42" i="8"/>
  <c r="S42" i="8" s="1"/>
  <c r="H41" i="8"/>
  <c r="H4" i="8"/>
  <c r="AP4" i="8" s="1"/>
  <c r="I10" i="8"/>
  <c r="I36" i="8"/>
  <c r="C18" i="8"/>
  <c r="C12" i="8"/>
  <c r="C67" i="8"/>
  <c r="R66" i="8"/>
  <c r="AE12" i="8"/>
  <c r="AF12" i="8"/>
  <c r="B59" i="8"/>
  <c r="S59" i="8" s="1"/>
  <c r="R33" i="8"/>
  <c r="C19" i="8"/>
  <c r="AR79" i="8"/>
  <c r="AR90" i="8"/>
  <c r="AQ86" i="8"/>
  <c r="AQ70" i="8"/>
  <c r="BA75" i="8"/>
  <c r="AR99" i="8"/>
  <c r="AQ97" i="8"/>
  <c r="AQ92" i="8"/>
  <c r="AT76" i="8"/>
  <c r="AP83" i="8"/>
  <c r="AS87" i="8"/>
  <c r="AR76" i="8"/>
  <c r="AR89" i="8"/>
  <c r="AR78" i="8"/>
  <c r="AP88" i="8"/>
  <c r="AT100" i="8"/>
  <c r="AS78" i="8"/>
  <c r="AR69" i="8"/>
  <c r="AS75" i="8"/>
  <c r="AS74" i="8"/>
  <c r="AR100" i="8"/>
  <c r="AS71" i="8"/>
  <c r="BA83" i="8"/>
  <c r="AT95" i="8"/>
  <c r="AR73" i="8"/>
  <c r="AR82" i="8"/>
  <c r="AR94" i="8"/>
  <c r="AQ93" i="8"/>
  <c r="AS73" i="8"/>
  <c r="AP94" i="8"/>
  <c r="AS92" i="8"/>
  <c r="AP71" i="8"/>
  <c r="AQ91" i="8"/>
  <c r="AR75" i="8"/>
  <c r="AQ96" i="8"/>
  <c r="AR74" i="8"/>
  <c r="AP97" i="8"/>
  <c r="AS77" i="8"/>
  <c r="BA71" i="8"/>
  <c r="AS84" i="8"/>
  <c r="AS96" i="8"/>
  <c r="AQ74" i="8"/>
  <c r="BA82" i="8"/>
  <c r="AQ95" i="8"/>
  <c r="AR71" i="8"/>
  <c r="AR91" i="8"/>
  <c r="AR70" i="8"/>
  <c r="AR96" i="8"/>
  <c r="AS80" i="8"/>
  <c r="AR95" i="8"/>
  <c r="AR72" i="8"/>
  <c r="AR97" i="8"/>
  <c r="AR77" i="8"/>
  <c r="AQ99" i="8"/>
  <c r="AP72" i="8"/>
  <c r="AT91" i="8"/>
  <c r="BA72" i="8"/>
  <c r="AS93" i="8"/>
  <c r="AS94" i="8"/>
  <c r="AT83" i="8"/>
  <c r="AT93" i="8"/>
  <c r="AQ82" i="8"/>
  <c r="AQ76" i="8"/>
  <c r="AT70" i="8"/>
  <c r="AT96" i="8"/>
  <c r="AQ88" i="8"/>
  <c r="AS91" i="8"/>
  <c r="AP77" i="8"/>
  <c r="AQ80" i="8"/>
  <c r="AR80" i="8"/>
  <c r="AR84" i="8"/>
  <c r="AR88" i="8"/>
  <c r="BA73" i="8"/>
  <c r="AT80" i="8"/>
  <c r="AQ77" i="8"/>
  <c r="AQ90" i="8"/>
  <c r="BA78" i="8"/>
  <c r="AT88" i="8"/>
  <c r="AT81" i="8"/>
  <c r="AP80" i="8"/>
  <c r="AQ100" i="8"/>
  <c r="AT98" i="8"/>
  <c r="AP85" i="8"/>
  <c r="AS86" i="8"/>
  <c r="AP93" i="8"/>
  <c r="AT82" i="8"/>
  <c r="AT72" i="8"/>
  <c r="AQ79" i="8"/>
  <c r="BA81" i="8"/>
  <c r="AT73" i="8"/>
  <c r="AP78" i="8"/>
  <c r="AS83" i="8"/>
  <c r="AT86" i="8"/>
  <c r="AP95" i="8"/>
  <c r="AT75" i="8"/>
  <c r="AS98" i="8"/>
  <c r="AR92" i="8"/>
  <c r="BA79" i="8"/>
  <c r="AQ75" i="8"/>
  <c r="AR86" i="8"/>
  <c r="AS97" i="8"/>
  <c r="AP79" i="8"/>
  <c r="AT94" i="8"/>
  <c r="AS95" i="8"/>
  <c r="AP87" i="8"/>
  <c r="AQ85" i="8"/>
  <c r="AT97" i="8"/>
  <c r="AQ71" i="8"/>
  <c r="AP89" i="8"/>
  <c r="AQ98" i="8"/>
  <c r="AQ87" i="8"/>
  <c r="AP70" i="8"/>
  <c r="AP96" i="8"/>
  <c r="AT78" i="8"/>
  <c r="AP69" i="8"/>
  <c r="AS88" i="8"/>
  <c r="AS100" i="8"/>
  <c r="AS76" i="8"/>
  <c r="AS70" i="8"/>
  <c r="AT74" i="8"/>
  <c r="AT99" i="8"/>
  <c r="BA76" i="8"/>
  <c r="AR98" i="8"/>
  <c r="AP76" i="8"/>
  <c r="BA74" i="8"/>
  <c r="BA69" i="8"/>
  <c r="AQ78" i="8"/>
  <c r="AR81" i="8"/>
  <c r="AP98" i="8"/>
  <c r="AS90" i="8"/>
  <c r="AQ73" i="8"/>
  <c r="AQ72" i="8"/>
  <c r="AP73" i="8"/>
  <c r="AS69" i="8"/>
  <c r="AP81" i="8"/>
  <c r="AP84" i="8"/>
  <c r="AT90" i="8"/>
  <c r="AP86" i="8"/>
  <c r="BA77" i="8"/>
  <c r="BA84" i="8"/>
  <c r="AT92" i="8"/>
  <c r="AP91" i="8"/>
  <c r="BA80" i="8"/>
  <c r="AR93" i="8"/>
  <c r="AS79" i="8"/>
  <c r="AP99" i="8"/>
  <c r="AT77" i="8"/>
  <c r="AR83" i="8"/>
  <c r="AP75" i="8"/>
  <c r="AQ94" i="8"/>
  <c r="AQ83" i="8"/>
  <c r="AS72" i="8"/>
  <c r="AS85" i="8"/>
  <c r="AT71" i="8"/>
  <c r="AQ81" i="8"/>
  <c r="AQ84" i="8"/>
  <c r="AT89" i="8"/>
  <c r="AP74" i="8"/>
  <c r="AS81" i="8"/>
  <c r="AS99" i="8"/>
  <c r="AR85" i="8"/>
  <c r="AP90" i="8"/>
  <c r="AQ69" i="8"/>
  <c r="AT69" i="8"/>
  <c r="AT84" i="8"/>
  <c r="AS89" i="8"/>
  <c r="AQ89" i="8"/>
  <c r="I27" i="8"/>
  <c r="J27" i="8"/>
  <c r="H27" i="8"/>
  <c r="AN2" i="8"/>
  <c r="I68" i="8"/>
  <c r="I17" i="8"/>
  <c r="H28" i="8"/>
  <c r="H19" i="8"/>
  <c r="H34" i="8"/>
  <c r="H68" i="8"/>
  <c r="H59" i="8"/>
  <c r="J66" i="8"/>
  <c r="H35" i="8"/>
  <c r="H44" i="8"/>
  <c r="I58" i="8"/>
  <c r="J51" i="8"/>
  <c r="BB10" i="8"/>
  <c r="BC10" i="8" s="1"/>
  <c r="BB16" i="8"/>
  <c r="BC16" i="8" s="1"/>
  <c r="AY38" i="8"/>
  <c r="R25" i="8"/>
  <c r="R58" i="8"/>
  <c r="R68" i="8"/>
  <c r="R51" i="8"/>
  <c r="R34" i="8"/>
  <c r="R27" i="8"/>
  <c r="C49" i="8"/>
  <c r="AS68" i="8"/>
  <c r="AP65" i="8"/>
  <c r="BA64" i="8"/>
  <c r="AQ43" i="8"/>
  <c r="AT50" i="8"/>
  <c r="AP37" i="8"/>
  <c r="AP68" i="8"/>
  <c r="AQ68" i="8"/>
  <c r="BA68" i="8"/>
  <c r="BA43" i="8"/>
  <c r="AP40" i="8"/>
  <c r="BA40" i="8"/>
  <c r="AR68" i="8"/>
  <c r="AT68" i="8"/>
  <c r="BA51" i="8"/>
  <c r="AS37" i="8"/>
  <c r="AQ37" i="8"/>
  <c r="BA55" i="8"/>
  <c r="AS50" i="8"/>
  <c r="AQ50" i="8"/>
  <c r="AP50" i="8"/>
  <c r="AS34" i="8"/>
  <c r="AT34" i="8"/>
  <c r="BA60" i="8"/>
  <c r="AP60" i="8"/>
  <c r="AR60" i="8"/>
  <c r="BA50" i="8"/>
  <c r="AT60" i="8"/>
  <c r="AQ34" i="8"/>
  <c r="AP49" i="8"/>
  <c r="AS49" i="8"/>
  <c r="AR49" i="8"/>
  <c r="AT49" i="8"/>
  <c r="BA49" i="8"/>
  <c r="AQ39" i="8"/>
  <c r="AS39" i="8"/>
  <c r="AT39" i="8"/>
  <c r="BA39" i="8"/>
  <c r="AT35" i="8"/>
  <c r="AP35" i="8"/>
  <c r="AS35" i="8"/>
  <c r="AR35" i="8"/>
  <c r="AS40" i="8"/>
  <c r="AR40" i="8"/>
  <c r="AT40" i="8"/>
  <c r="BA66" i="8"/>
  <c r="AS62" i="8"/>
  <c r="AR58" i="8"/>
  <c r="AT58" i="8"/>
  <c r="AR57" i="8"/>
  <c r="AP53" i="8"/>
  <c r="AQ53" i="8"/>
  <c r="AR67" i="8"/>
  <c r="AT67" i="8"/>
  <c r="AT61" i="8"/>
  <c r="AQ59" i="8"/>
  <c r="AP59" i="8"/>
  <c r="AT54" i="8"/>
  <c r="BA32" i="8"/>
  <c r="AQ31" i="8"/>
  <c r="AS31" i="8"/>
  <c r="AR31" i="8"/>
  <c r="AT31" i="8"/>
  <c r="AP31" i="8"/>
  <c r="BA31" i="8"/>
  <c r="AT38" i="8"/>
  <c r="BA38" i="8"/>
  <c r="AR38" i="8"/>
  <c r="AQ38" i="8"/>
  <c r="AS38" i="8"/>
  <c r="AP38" i="8"/>
  <c r="BA36" i="8"/>
  <c r="AR36" i="8"/>
  <c r="AP36" i="8"/>
  <c r="AT36" i="8"/>
  <c r="AQ36" i="8"/>
  <c r="AS36" i="8"/>
  <c r="AS48" i="8"/>
  <c r="AP48" i="8"/>
  <c r="AR47" i="8"/>
  <c r="AS46" i="8"/>
  <c r="AR46" i="8"/>
  <c r="BA44" i="8"/>
  <c r="AS44" i="8"/>
  <c r="AP44" i="8"/>
  <c r="AT44" i="8"/>
  <c r="AR44" i="8"/>
  <c r="AQ44" i="8"/>
  <c r="AQ60" i="8"/>
  <c r="AS60" i="8"/>
  <c r="AS52" i="8"/>
  <c r="AP52" i="8"/>
  <c r="AT52" i="8"/>
  <c r="AQ52" i="8"/>
  <c r="BA52" i="8"/>
  <c r="AR52" i="8"/>
  <c r="AR42" i="8"/>
  <c r="AT41" i="8"/>
  <c r="AS41" i="8"/>
  <c r="AP34" i="8"/>
  <c r="BA34" i="8"/>
  <c r="AR34" i="8"/>
  <c r="AR39" i="8"/>
  <c r="AP39" i="8"/>
  <c r="AR64" i="8"/>
  <c r="AQ51" i="8"/>
  <c r="BA35" i="8"/>
  <c r="AQ35" i="8"/>
  <c r="BA67" i="8"/>
  <c r="AQ67" i="8"/>
  <c r="AS67" i="8"/>
  <c r="AR66" i="8"/>
  <c r="AT66" i="8"/>
  <c r="AS66" i="8"/>
  <c r="AR65" i="8"/>
  <c r="AT65" i="8"/>
  <c r="BA65" i="8"/>
  <c r="AQ65" i="8"/>
  <c r="AP64" i="8"/>
  <c r="AQ64" i="8"/>
  <c r="AS64" i="8"/>
  <c r="AT63" i="8"/>
  <c r="AR62" i="8"/>
  <c r="AT62" i="8"/>
  <c r="AP62" i="8"/>
  <c r="AQ61" i="8"/>
  <c r="AS61" i="8"/>
  <c r="BA61" i="8"/>
  <c r="AP58" i="8"/>
  <c r="AQ58" i="8"/>
  <c r="AS58" i="8"/>
  <c r="BA57" i="8"/>
  <c r="AQ57" i="8"/>
  <c r="AP57" i="8"/>
  <c r="AP56" i="8"/>
  <c r="AS54" i="8"/>
  <c r="AP54" i="8"/>
  <c r="BA54" i="8"/>
  <c r="BA48" i="8"/>
  <c r="AT48" i="8"/>
  <c r="AR48" i="8"/>
  <c r="AS47" i="8"/>
  <c r="AQ47" i="8"/>
  <c r="AP47" i="8"/>
  <c r="AQ46" i="8"/>
  <c r="AT46" i="8"/>
  <c r="AP46" i="8"/>
  <c r="AT45" i="8"/>
  <c r="AP45" i="8"/>
  <c r="AS45" i="8"/>
  <c r="AS32" i="8"/>
  <c r="AQ32" i="8"/>
  <c r="AT32" i="8"/>
  <c r="AT64" i="8"/>
  <c r="BA46" i="8"/>
  <c r="AT47" i="8"/>
  <c r="AR32" i="8"/>
  <c r="AR54" i="8"/>
  <c r="AR61" i="8"/>
  <c r="AT57" i="8"/>
  <c r="BA58" i="8"/>
  <c r="BA62" i="8"/>
  <c r="AP66" i="8"/>
  <c r="AR59" i="8"/>
  <c r="AS59" i="8"/>
  <c r="AT59" i="8"/>
  <c r="AT55" i="8"/>
  <c r="AQ55" i="8"/>
  <c r="AS55" i="8"/>
  <c r="AS53" i="8"/>
  <c r="AT53" i="8"/>
  <c r="BA53" i="8"/>
  <c r="AP51" i="8"/>
  <c r="AS51" i="8"/>
  <c r="AT43" i="8"/>
  <c r="AS43" i="8"/>
  <c r="AP43" i="8"/>
  <c r="AS42" i="8"/>
  <c r="AQ42" i="8"/>
  <c r="AT42" i="8"/>
  <c r="AP41" i="8"/>
  <c r="AQ41" i="8"/>
  <c r="AQ33" i="8"/>
  <c r="AS33" i="8"/>
  <c r="BA33" i="8"/>
  <c r="AR33" i="8"/>
  <c r="AR51" i="8"/>
  <c r="AR41" i="8"/>
  <c r="BA42" i="8"/>
  <c r="BA47" i="8"/>
  <c r="AQ48" i="8"/>
  <c r="AP32" i="8"/>
  <c r="AQ54" i="8"/>
  <c r="AP61" i="8"/>
  <c r="AP67" i="8"/>
  <c r="AR53" i="8"/>
  <c r="AS57" i="8"/>
  <c r="AQ62" i="8"/>
  <c r="AQ66" i="8"/>
  <c r="AP33" i="8"/>
  <c r="AR43" i="8"/>
  <c r="AP55" i="8"/>
  <c r="BA45" i="8"/>
  <c r="AQ45" i="8"/>
  <c r="AS65" i="8"/>
  <c r="AR37" i="8"/>
  <c r="AT37" i="8"/>
  <c r="BA37" i="8"/>
  <c r="J17" i="8"/>
  <c r="J58" i="8"/>
  <c r="J65" i="8"/>
  <c r="J42" i="8"/>
  <c r="J59" i="8"/>
  <c r="J26" i="8"/>
  <c r="J36" i="8"/>
  <c r="J68" i="8"/>
  <c r="J67" i="8"/>
  <c r="J44" i="8"/>
  <c r="AR45" i="8"/>
  <c r="J20" i="8"/>
  <c r="J49" i="8"/>
  <c r="J12" i="8"/>
  <c r="J57" i="8"/>
  <c r="J33" i="8"/>
  <c r="J60" i="8"/>
  <c r="J18" i="8"/>
  <c r="AY46" i="8"/>
  <c r="J41" i="8"/>
  <c r="J35" i="8"/>
  <c r="J52" i="8"/>
  <c r="J10" i="8"/>
  <c r="J50" i="8"/>
  <c r="AY39" i="8"/>
  <c r="AF11" i="8"/>
  <c r="B58" i="8"/>
  <c r="S58" i="8"/>
  <c r="B20" i="8"/>
  <c r="S20" i="8" s="1"/>
  <c r="B44" i="8"/>
  <c r="S44" i="8" s="1"/>
  <c r="B12" i="8"/>
  <c r="S12" i="8" s="1"/>
  <c r="B35" i="8"/>
  <c r="S35" i="8" s="1"/>
  <c r="B25" i="8"/>
  <c r="S25" i="8" s="1"/>
  <c r="B41" i="8"/>
  <c r="S41" i="8"/>
  <c r="B66" i="8"/>
  <c r="S66" i="8" s="1"/>
  <c r="B10" i="8"/>
  <c r="B36" i="8"/>
  <c r="S36" i="8" s="1"/>
  <c r="B50" i="8"/>
  <c r="S50" i="8" s="1"/>
  <c r="B65" i="8"/>
  <c r="S65" i="8" s="1"/>
  <c r="B17" i="8"/>
  <c r="S17" i="8" s="1"/>
  <c r="B11" i="8"/>
  <c r="S11" i="8" s="1"/>
  <c r="B60" i="8"/>
  <c r="S60" i="8" s="1"/>
  <c r="B28" i="8"/>
  <c r="S28" i="8" s="1"/>
  <c r="B67" i="8"/>
  <c r="S67" i="8" s="1"/>
  <c r="B51" i="8"/>
  <c r="S51" i="8" s="1"/>
  <c r="B57" i="8"/>
  <c r="S57" i="8" s="1"/>
  <c r="B18" i="8"/>
  <c r="S18" i="8" s="1"/>
  <c r="B33" i="8"/>
  <c r="S33" i="8" s="1"/>
  <c r="AY59" i="8"/>
  <c r="AR50" i="8"/>
  <c r="H65" i="8"/>
  <c r="AY35" i="8"/>
  <c r="H25" i="8"/>
  <c r="AY63" i="8"/>
  <c r="R52" i="8"/>
  <c r="AY41" i="8"/>
  <c r="AY34" i="8"/>
  <c r="R28" i="8"/>
  <c r="R17" i="8"/>
  <c r="C58" i="8"/>
  <c r="AY47" i="8"/>
  <c r="R35" i="8"/>
  <c r="R12" i="8"/>
  <c r="S10" i="8"/>
  <c r="AP63" i="8"/>
  <c r="AQ63" i="8"/>
  <c r="BA63" i="8"/>
  <c r="AR63" i="8"/>
  <c r="AS63" i="8"/>
  <c r="AQ56" i="8"/>
  <c r="AS56" i="8"/>
  <c r="BA56" i="8"/>
  <c r="AY53" i="8"/>
  <c r="AY36" i="8"/>
  <c r="AY51" i="8"/>
  <c r="AY60" i="8"/>
  <c r="AY55" i="8"/>
  <c r="AY57" i="8"/>
  <c r="AT56" i="8"/>
  <c r="AY40" i="8"/>
  <c r="AY52" i="8"/>
  <c r="AY48" i="8"/>
  <c r="AY61" i="8"/>
  <c r="AR56" i="8"/>
  <c r="AY64" i="8"/>
  <c r="AY50" i="8"/>
  <c r="AY43" i="8"/>
  <c r="AY62" i="8"/>
  <c r="AY44" i="8"/>
  <c r="AY49" i="8"/>
  <c r="AY42" i="8"/>
  <c r="AY45" i="8"/>
  <c r="AY37" i="8"/>
  <c r="AY54" i="8"/>
  <c r="AY56" i="8"/>
  <c r="AY58" i="8"/>
  <c r="B43" i="8"/>
  <c r="AU18" i="8"/>
  <c r="AW18" i="8" s="1"/>
  <c r="AY18" i="8" s="1"/>
  <c r="R59" i="8"/>
  <c r="C26" i="8"/>
  <c r="AU29" i="8"/>
  <c r="AW29" i="8"/>
  <c r="AY29" i="8"/>
  <c r="AU28" i="8"/>
  <c r="AW28" i="8"/>
  <c r="AY28" i="8"/>
  <c r="AU25" i="8"/>
  <c r="AW25" i="8"/>
  <c r="AY25" i="8"/>
  <c r="W10" i="8"/>
  <c r="Y10" i="8" s="1"/>
  <c r="AU26" i="8"/>
  <c r="AW26" i="8"/>
  <c r="AY26" i="8"/>
  <c r="AU21" i="8"/>
  <c r="AW21" i="8"/>
  <c r="AY21" i="8"/>
  <c r="AN28" i="8"/>
  <c r="AO28" i="8"/>
  <c r="AQ28" i="8"/>
  <c r="AN26" i="8"/>
  <c r="AO26" i="8"/>
  <c r="AU27" i="8"/>
  <c r="AW27" i="8"/>
  <c r="AY27" i="8"/>
  <c r="AC9" i="8"/>
  <c r="AD9" i="8" s="1"/>
  <c r="AG9" i="8" s="1"/>
  <c r="AU33" i="8"/>
  <c r="AW33" i="8"/>
  <c r="AY33" i="8"/>
  <c r="AR28" i="8"/>
  <c r="V13" i="8"/>
  <c r="AT26" i="8"/>
  <c r="AS26" i="8"/>
  <c r="AQ26" i="8"/>
  <c r="AR26" i="8"/>
  <c r="AP26" i="8"/>
  <c r="BA26" i="8"/>
  <c r="BA28" i="8"/>
  <c r="AU24" i="8"/>
  <c r="AW24" i="8"/>
  <c r="AY24" i="8"/>
  <c r="AU30" i="8"/>
  <c r="AW30" i="8"/>
  <c r="AY30" i="8"/>
  <c r="AN30" i="8"/>
  <c r="AO30" i="8"/>
  <c r="AN22" i="8"/>
  <c r="AO22" i="8"/>
  <c r="AN24" i="8"/>
  <c r="AO24" i="8"/>
  <c r="AP28" i="8"/>
  <c r="AS28" i="8"/>
  <c r="AU31" i="8"/>
  <c r="AW31" i="8"/>
  <c r="AY31" i="8"/>
  <c r="AN23" i="8"/>
  <c r="AO23" i="8"/>
  <c r="AN21" i="8"/>
  <c r="AO21" i="8"/>
  <c r="AU23" i="8"/>
  <c r="AW23" i="8"/>
  <c r="AY23" i="8"/>
  <c r="S43" i="8"/>
  <c r="AU22" i="8"/>
  <c r="AW22" i="8"/>
  <c r="AY22" i="8"/>
  <c r="AT28" i="8"/>
  <c r="AU32" i="8"/>
  <c r="AW32" i="8"/>
  <c r="AY32" i="8"/>
  <c r="AN25" i="8"/>
  <c r="AO25" i="8"/>
  <c r="AN27" i="8"/>
  <c r="AO27" i="8"/>
  <c r="AN29" i="8"/>
  <c r="AO29" i="8"/>
  <c r="R50" i="8"/>
  <c r="C51" i="8"/>
  <c r="AS27" i="8"/>
  <c r="AR27" i="8"/>
  <c r="AT27" i="8"/>
  <c r="AQ27" i="8"/>
  <c r="AP27" i="8"/>
  <c r="BA27" i="8"/>
  <c r="AR21" i="8"/>
  <c r="AT21" i="8"/>
  <c r="AQ21" i="8"/>
  <c r="AS21" i="8"/>
  <c r="AP21" i="8"/>
  <c r="BA21" i="8"/>
  <c r="AR29" i="8"/>
  <c r="AQ29" i="8"/>
  <c r="AT29" i="8"/>
  <c r="AP29" i="8"/>
  <c r="AS29" i="8"/>
  <c r="BA29" i="8"/>
  <c r="AS25" i="8"/>
  <c r="AQ25" i="8"/>
  <c r="AP25" i="8"/>
  <c r="AT25" i="8"/>
  <c r="AR25" i="8"/>
  <c r="BA25" i="8"/>
  <c r="AP23" i="8"/>
  <c r="AS23" i="8"/>
  <c r="AR23" i="8"/>
  <c r="AQ23" i="8"/>
  <c r="AT23" i="8"/>
  <c r="BA23" i="8"/>
  <c r="BA24" i="8"/>
  <c r="AT24" i="8"/>
  <c r="AQ24" i="8"/>
  <c r="AP24" i="8"/>
  <c r="AR24" i="8"/>
  <c r="AS24" i="8"/>
  <c r="AR30" i="8"/>
  <c r="AQ30" i="8"/>
  <c r="AS30" i="8"/>
  <c r="BA30" i="8"/>
  <c r="AT30" i="8"/>
  <c r="AP30" i="8"/>
  <c r="AS22" i="8"/>
  <c r="AR22" i="8"/>
  <c r="AT22" i="8"/>
  <c r="BA22" i="8"/>
  <c r="AP22" i="8"/>
  <c r="AQ22" i="8"/>
  <c r="AN19" i="8"/>
  <c r="AO19" i="8" s="1"/>
  <c r="BA19" i="8" s="1"/>
  <c r="AN18" i="8"/>
  <c r="AO18" i="8" s="1"/>
  <c r="AF9" i="8"/>
  <c r="AE9" i="8"/>
  <c r="AQ2" i="8"/>
  <c r="E1" i="9"/>
  <c r="AN1" i="9"/>
  <c r="E2" i="9"/>
  <c r="I2" i="9"/>
  <c r="AA2" i="9" s="1"/>
  <c r="G7" i="9"/>
  <c r="G5" i="9"/>
  <c r="G4" i="9" s="1"/>
  <c r="A5" i="9"/>
  <c r="G6" i="9"/>
  <c r="H6" i="9" s="1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R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/>
  <c r="AX9" i="9"/>
  <c r="A10" i="9"/>
  <c r="C10" i="9"/>
  <c r="D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X11" i="9"/>
  <c r="A12" i="9"/>
  <c r="D12" i="9"/>
  <c r="G12" i="9"/>
  <c r="N12" i="9"/>
  <c r="O12" i="9"/>
  <c r="P12" i="9"/>
  <c r="Q12" i="9"/>
  <c r="AX12" i="9"/>
  <c r="AX13" i="9"/>
  <c r="G14" i="9"/>
  <c r="H14" i="9" s="1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N18" i="9"/>
  <c r="O18" i="9"/>
  <c r="P18" i="9"/>
  <c r="Q18" i="9"/>
  <c r="AX18" i="9"/>
  <c r="A19" i="9"/>
  <c r="D19" i="9"/>
  <c r="C19" i="9"/>
  <c r="E19" i="9"/>
  <c r="G19" i="9"/>
  <c r="N19" i="9"/>
  <c r="O19" i="9"/>
  <c r="P19" i="9"/>
  <c r="Q19" i="9"/>
  <c r="AX19" i="9"/>
  <c r="A20" i="9"/>
  <c r="D20" i="9"/>
  <c r="E20" i="9"/>
  <c r="G20" i="9"/>
  <c r="N20" i="9"/>
  <c r="R20" i="9"/>
  <c r="O20" i="9"/>
  <c r="P20" i="9"/>
  <c r="Q20" i="9"/>
  <c r="AX20" i="9"/>
  <c r="AX21" i="9"/>
  <c r="G22" i="9"/>
  <c r="H22" i="9" s="1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O25" i="9"/>
  <c r="P25" i="9"/>
  <c r="R25" i="9"/>
  <c r="Q25" i="9"/>
  <c r="AX25" i="9"/>
  <c r="A26" i="9"/>
  <c r="D26" i="9"/>
  <c r="E26" i="9"/>
  <c r="G26" i="9"/>
  <c r="N26" i="9"/>
  <c r="O26" i="9"/>
  <c r="P26" i="9"/>
  <c r="Q26" i="9"/>
  <c r="AX26" i="9"/>
  <c r="A27" i="9"/>
  <c r="C27" i="9"/>
  <c r="D27" i="9"/>
  <c r="E27" i="9"/>
  <c r="G27" i="9"/>
  <c r="N27" i="9"/>
  <c r="O27" i="9"/>
  <c r="R27" i="9"/>
  <c r="P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AT31" i="9"/>
  <c r="AU31" i="9"/>
  <c r="AW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S32" i="9"/>
  <c r="AU32" i="9"/>
  <c r="AW32" i="9"/>
  <c r="AX32" i="9"/>
  <c r="A33" i="9"/>
  <c r="D33" i="9"/>
  <c r="C33" i="9"/>
  <c r="E33" i="9"/>
  <c r="G33" i="9"/>
  <c r="N33" i="9"/>
  <c r="O33" i="9"/>
  <c r="P33" i="9"/>
  <c r="Q33" i="9"/>
  <c r="AN33" i="9"/>
  <c r="AO33" i="9"/>
  <c r="AU33" i="9"/>
  <c r="AW33" i="9"/>
  <c r="AX33" i="9"/>
  <c r="A34" i="9"/>
  <c r="C34" i="9"/>
  <c r="D34" i="9"/>
  <c r="E34" i="9"/>
  <c r="G34" i="9"/>
  <c r="N34" i="9"/>
  <c r="O34" i="9"/>
  <c r="P34" i="9"/>
  <c r="Q34" i="9"/>
  <c r="AN34" i="9"/>
  <c r="AO34" i="9"/>
  <c r="AU34" i="9"/>
  <c r="AW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X35" i="9"/>
  <c r="A36" i="9"/>
  <c r="C36" i="9"/>
  <c r="D36" i="9"/>
  <c r="E36" i="9"/>
  <c r="G36" i="9"/>
  <c r="N36" i="9"/>
  <c r="O36" i="9"/>
  <c r="P36" i="9"/>
  <c r="Q36" i="9"/>
  <c r="AN36" i="9"/>
  <c r="AO36" i="9"/>
  <c r="AU36" i="9"/>
  <c r="AW36" i="9"/>
  <c r="AX36" i="9"/>
  <c r="AN37" i="9"/>
  <c r="AO37" i="9"/>
  <c r="AP37" i="9"/>
  <c r="AU37" i="9"/>
  <c r="AW37" i="9"/>
  <c r="AX37" i="9"/>
  <c r="G38" i="9"/>
  <c r="H38" i="9"/>
  <c r="AN38" i="9"/>
  <c r="AO38" i="9"/>
  <c r="AU38" i="9"/>
  <c r="AW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X40" i="9"/>
  <c r="A41" i="9"/>
  <c r="D41" i="9"/>
  <c r="E41" i="9"/>
  <c r="G41" i="9"/>
  <c r="N41" i="9"/>
  <c r="R41" i="9"/>
  <c r="O41" i="9"/>
  <c r="P41" i="9"/>
  <c r="Q41" i="9"/>
  <c r="AN41" i="9"/>
  <c r="AO41" i="9"/>
  <c r="AU41" i="9"/>
  <c r="AW41" i="9"/>
  <c r="AX41" i="9"/>
  <c r="A42" i="9"/>
  <c r="D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X43" i="9"/>
  <c r="A44" i="9"/>
  <c r="C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 s="1"/>
  <c r="AN46" i="9"/>
  <c r="AO46" i="9"/>
  <c r="AU46" i="9"/>
  <c r="AW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X48" i="9"/>
  <c r="A49" i="9"/>
  <c r="D49" i="9"/>
  <c r="C49" i="9"/>
  <c r="E49" i="9"/>
  <c r="G49" i="9"/>
  <c r="N49" i="9"/>
  <c r="O49" i="9"/>
  <c r="P49" i="9"/>
  <c r="Q49" i="9"/>
  <c r="AN49" i="9"/>
  <c r="AO49" i="9"/>
  <c r="AU49" i="9"/>
  <c r="AW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X50" i="9"/>
  <c r="A51" i="9"/>
  <c r="D51" i="9"/>
  <c r="E51" i="9"/>
  <c r="G51" i="9"/>
  <c r="N51" i="9"/>
  <c r="O51" i="9"/>
  <c r="P51" i="9"/>
  <c r="Q51" i="9"/>
  <c r="AN51" i="9"/>
  <c r="AO51" i="9"/>
  <c r="AU51" i="9"/>
  <c r="AW51" i="9"/>
  <c r="AX51" i="9"/>
  <c r="A52" i="9"/>
  <c r="D52" i="9"/>
  <c r="E52" i="9"/>
  <c r="G52" i="9"/>
  <c r="N52" i="9"/>
  <c r="O52" i="9"/>
  <c r="P52" i="9"/>
  <c r="Q52" i="9"/>
  <c r="AN52" i="9"/>
  <c r="AO52" i="9"/>
  <c r="AU52" i="9"/>
  <c r="AW52" i="9"/>
  <c r="AX52" i="9"/>
  <c r="AN53" i="9"/>
  <c r="AO53" i="9"/>
  <c r="AU53" i="9"/>
  <c r="AW53" i="9"/>
  <c r="AX53" i="9"/>
  <c r="G54" i="9"/>
  <c r="H54" i="9" s="1"/>
  <c r="AN54" i="9"/>
  <c r="AO54" i="9"/>
  <c r="AU54" i="9"/>
  <c r="AW54" i="9"/>
  <c r="AX54" i="9"/>
  <c r="E55" i="9"/>
  <c r="AN55" i="9"/>
  <c r="AO55" i="9"/>
  <c r="AU55" i="9"/>
  <c r="AW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X56" i="9"/>
  <c r="A57" i="9"/>
  <c r="D57" i="9"/>
  <c r="E57" i="9"/>
  <c r="G57" i="9"/>
  <c r="N57" i="9"/>
  <c r="O57" i="9"/>
  <c r="P57" i="9"/>
  <c r="Q57" i="9"/>
  <c r="AN57" i="9"/>
  <c r="AO57" i="9"/>
  <c r="AU57" i="9"/>
  <c r="AW57" i="9"/>
  <c r="AX57" i="9"/>
  <c r="A58" i="9"/>
  <c r="C58" i="9"/>
  <c r="D58" i="9"/>
  <c r="E58" i="9"/>
  <c r="G58" i="9"/>
  <c r="N58" i="9"/>
  <c r="O58" i="9"/>
  <c r="P58" i="9"/>
  <c r="Q58" i="9"/>
  <c r="AN58" i="9"/>
  <c r="AO58" i="9"/>
  <c r="AR58" i="9"/>
  <c r="AU58" i="9"/>
  <c r="AW58" i="9"/>
  <c r="AX58" i="9"/>
  <c r="A59" i="9"/>
  <c r="D59" i="9"/>
  <c r="C59" i="9"/>
  <c r="E59" i="9"/>
  <c r="G59" i="9"/>
  <c r="N59" i="9"/>
  <c r="O59" i="9"/>
  <c r="P59" i="9"/>
  <c r="Q59" i="9"/>
  <c r="AN59" i="9"/>
  <c r="AO59" i="9"/>
  <c r="AT59" i="9"/>
  <c r="AU59" i="9"/>
  <c r="AW59" i="9"/>
  <c r="AX59" i="9"/>
  <c r="A60" i="9"/>
  <c r="D60" i="9"/>
  <c r="C60" i="9"/>
  <c r="E60" i="9"/>
  <c r="G60" i="9"/>
  <c r="N60" i="9"/>
  <c r="O60" i="9"/>
  <c r="P60" i="9"/>
  <c r="Q60" i="9"/>
  <c r="AN60" i="9"/>
  <c r="AO60" i="9"/>
  <c r="AU60" i="9"/>
  <c r="AW60" i="9"/>
  <c r="AX60" i="9"/>
  <c r="AN61" i="9"/>
  <c r="AO61" i="9"/>
  <c r="AU61" i="9"/>
  <c r="AW61" i="9"/>
  <c r="AX61" i="9"/>
  <c r="G62" i="9"/>
  <c r="H62" i="9"/>
  <c r="AN62" i="9"/>
  <c r="AO62" i="9"/>
  <c r="AU62" i="9"/>
  <c r="AW62" i="9"/>
  <c r="AX62" i="9"/>
  <c r="E63" i="9"/>
  <c r="AN63" i="9"/>
  <c r="AO63" i="9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X64" i="9"/>
  <c r="A65" i="9"/>
  <c r="C65" i="9"/>
  <c r="D65" i="9"/>
  <c r="E65" i="9"/>
  <c r="G65" i="9"/>
  <c r="N65" i="9"/>
  <c r="O65" i="9"/>
  <c r="P65" i="9"/>
  <c r="R65" i="9"/>
  <c r="Q65" i="9"/>
  <c r="AN65" i="9"/>
  <c r="AO65" i="9"/>
  <c r="AU65" i="9"/>
  <c r="AX65" i="9"/>
  <c r="A66" i="9"/>
  <c r="D66" i="9"/>
  <c r="C66" i="9"/>
  <c r="E66" i="9"/>
  <c r="G66" i="9"/>
  <c r="N66" i="9"/>
  <c r="O66" i="9"/>
  <c r="P66" i="9"/>
  <c r="Q66" i="9"/>
  <c r="AN66" i="9"/>
  <c r="AO66" i="9"/>
  <c r="AS66" i="9"/>
  <c r="AU66" i="9"/>
  <c r="AX66" i="9"/>
  <c r="A67" i="9"/>
  <c r="D67" i="9"/>
  <c r="E67" i="9"/>
  <c r="G67" i="9"/>
  <c r="N67" i="9"/>
  <c r="O67" i="9"/>
  <c r="P67" i="9"/>
  <c r="Q67" i="9"/>
  <c r="AN67" i="9"/>
  <c r="AO67" i="9"/>
  <c r="AR67" i="9"/>
  <c r="AU67" i="9"/>
  <c r="AX67" i="9"/>
  <c r="A68" i="9"/>
  <c r="D68" i="9"/>
  <c r="C68" i="9"/>
  <c r="E68" i="9"/>
  <c r="G68" i="9"/>
  <c r="N68" i="9"/>
  <c r="O68" i="9"/>
  <c r="P68" i="9"/>
  <c r="Q68" i="9"/>
  <c r="AN68" i="9"/>
  <c r="AO68" i="9"/>
  <c r="AT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AE12" i="9"/>
  <c r="B17" i="9"/>
  <c r="B42" i="9"/>
  <c r="S42" i="9"/>
  <c r="R51" i="9"/>
  <c r="R35" i="9"/>
  <c r="V1" i="9"/>
  <c r="AQ2" i="9"/>
  <c r="V2" i="9"/>
  <c r="AN2" i="9"/>
  <c r="C57" i="9"/>
  <c r="C28" i="9"/>
  <c r="AF9" i="9"/>
  <c r="AE9" i="9"/>
  <c r="C26" i="9"/>
  <c r="R19" i="9"/>
  <c r="AE10" i="9"/>
  <c r="AF10" i="9"/>
  <c r="R28" i="9"/>
  <c r="R26" i="9"/>
  <c r="R11" i="9"/>
  <c r="C67" i="9"/>
  <c r="R57" i="9"/>
  <c r="R10" i="9"/>
  <c r="B12" i="9"/>
  <c r="S12" i="9"/>
  <c r="B19" i="9"/>
  <c r="S19" i="9"/>
  <c r="B28" i="9"/>
  <c r="S28" i="9"/>
  <c r="B35" i="9"/>
  <c r="S35" i="9"/>
  <c r="B44" i="9"/>
  <c r="S44" i="9"/>
  <c r="B51" i="9"/>
  <c r="S51" i="9"/>
  <c r="B60" i="9"/>
  <c r="S60" i="9"/>
  <c r="B67" i="9"/>
  <c r="S67" i="9"/>
  <c r="B18" i="9"/>
  <c r="S18" i="9"/>
  <c r="B57" i="9"/>
  <c r="S57" i="9"/>
  <c r="B41" i="9"/>
  <c r="S41" i="9"/>
  <c r="B25" i="9"/>
  <c r="S25" i="9"/>
  <c r="B9" i="9"/>
  <c r="B20" i="9"/>
  <c r="S20" i="9" s="1"/>
  <c r="C35" i="9"/>
  <c r="B11" i="9"/>
  <c r="AC9" i="9" s="1"/>
  <c r="AD9" i="9" s="1"/>
  <c r="AG9" i="9" s="1"/>
  <c r="B59" i="9"/>
  <c r="S59" i="9" s="1"/>
  <c r="H27" i="9"/>
  <c r="H51" i="9"/>
  <c r="H12" i="9"/>
  <c r="H49" i="9"/>
  <c r="B49" i="9"/>
  <c r="S49" i="9" s="1"/>
  <c r="B10" i="9"/>
  <c r="B34" i="9"/>
  <c r="S34" i="9" s="1"/>
  <c r="B50" i="9"/>
  <c r="S50" i="9" s="1"/>
  <c r="B66" i="9"/>
  <c r="S66" i="9" s="1"/>
  <c r="B52" i="9"/>
  <c r="S52" i="9" s="1"/>
  <c r="B36" i="9"/>
  <c r="S36" i="9" s="1"/>
  <c r="B33" i="9"/>
  <c r="S33" i="9" s="1"/>
  <c r="B58" i="9"/>
  <c r="S58" i="9" s="1"/>
  <c r="B26" i="9"/>
  <c r="S26" i="9" s="1"/>
  <c r="B65" i="9"/>
  <c r="S65" i="9" s="1"/>
  <c r="R59" i="9"/>
  <c r="R49" i="9"/>
  <c r="C42" i="9"/>
  <c r="C20" i="9"/>
  <c r="R12" i="9"/>
  <c r="B27" i="9"/>
  <c r="S27" i="9"/>
  <c r="B43" i="9"/>
  <c r="S43" i="9"/>
  <c r="C25" i="9"/>
  <c r="C17" i="9"/>
  <c r="C12" i="9"/>
  <c r="S10" i="9"/>
  <c r="S9" i="9"/>
  <c r="H9" i="9"/>
  <c r="H34" i="9"/>
  <c r="H28" i="9"/>
  <c r="I57" i="9"/>
  <c r="I26" i="9"/>
  <c r="AF11" i="9"/>
  <c r="AE11" i="9"/>
  <c r="I50" i="9"/>
  <c r="J9" i="9"/>
  <c r="AR96" i="9"/>
  <c r="AS84" i="9"/>
  <c r="J52" i="9"/>
  <c r="AP71" i="9"/>
  <c r="AT99" i="9"/>
  <c r="I42" i="9"/>
  <c r="I17" i="9"/>
  <c r="AQ88" i="9"/>
  <c r="AT79" i="9"/>
  <c r="AQ82" i="9"/>
  <c r="J41" i="9"/>
  <c r="I12" i="9"/>
  <c r="I11" i="9"/>
  <c r="I65" i="9"/>
  <c r="J58" i="9"/>
  <c r="I10" i="9"/>
  <c r="AS71" i="9"/>
  <c r="I34" i="9"/>
  <c r="I9" i="9"/>
  <c r="J59" i="9"/>
  <c r="I68" i="9"/>
  <c r="I43" i="9"/>
  <c r="I19" i="9"/>
  <c r="AP75" i="9"/>
  <c r="BA79" i="9"/>
  <c r="I49" i="9"/>
  <c r="AT87" i="9"/>
  <c r="I36" i="9"/>
  <c r="I41" i="9"/>
  <c r="I67" i="9"/>
  <c r="I44" i="9"/>
  <c r="I58" i="9"/>
  <c r="H50" i="9"/>
  <c r="H41" i="9"/>
  <c r="H68" i="9"/>
  <c r="H11" i="9"/>
  <c r="H20" i="9"/>
  <c r="J60" i="9"/>
  <c r="I66" i="9"/>
  <c r="I51" i="9"/>
  <c r="I27" i="9"/>
  <c r="H36" i="9"/>
  <c r="J50" i="9"/>
  <c r="H59" i="9"/>
  <c r="H10" i="9"/>
  <c r="H33" i="9"/>
  <c r="AS95" i="9"/>
  <c r="J42" i="9"/>
  <c r="J57" i="9"/>
  <c r="I18" i="9"/>
  <c r="H60" i="9"/>
  <c r="H42" i="9"/>
  <c r="H18" i="9"/>
  <c r="H67" i="9"/>
  <c r="H65" i="9"/>
  <c r="H66" i="9"/>
  <c r="H43" i="9"/>
  <c r="H19" i="9"/>
  <c r="H58" i="9"/>
  <c r="H26" i="9"/>
  <c r="H57" i="9"/>
  <c r="H17" i="9"/>
  <c r="I60" i="9"/>
  <c r="J12" i="9"/>
  <c r="AQ96" i="9"/>
  <c r="I28" i="9"/>
  <c r="R44" i="9"/>
  <c r="C43" i="9"/>
  <c r="C51" i="9"/>
  <c r="R43" i="9"/>
  <c r="R36" i="9"/>
  <c r="R50" i="9"/>
  <c r="R33" i="9"/>
  <c r="I20" i="9"/>
  <c r="R18" i="9"/>
  <c r="B68" i="9"/>
  <c r="S68" i="9" s="1"/>
  <c r="AU23" i="9"/>
  <c r="AW23" i="9"/>
  <c r="AQ69" i="9"/>
  <c r="AT78" i="9"/>
  <c r="AP74" i="9"/>
  <c r="AT83" i="9"/>
  <c r="BA83" i="9"/>
  <c r="AS83" i="9"/>
  <c r="AR82" i="9"/>
  <c r="AP72" i="9"/>
  <c r="AQ84" i="9"/>
  <c r="AP97" i="9"/>
  <c r="AP77" i="9"/>
  <c r="AQ86" i="9"/>
  <c r="AS99" i="9"/>
  <c r="AT91" i="9"/>
  <c r="AR70" i="9"/>
  <c r="AR73" i="9"/>
  <c r="AT84" i="9"/>
  <c r="AS77" i="9"/>
  <c r="AS90" i="9"/>
  <c r="AR71" i="9"/>
  <c r="AP81" i="9"/>
  <c r="AQ93" i="9"/>
  <c r="AP83" i="9"/>
  <c r="AR74" i="9"/>
  <c r="AQ100" i="9"/>
  <c r="AP79" i="9"/>
  <c r="AP70" i="9"/>
  <c r="AR90" i="9"/>
  <c r="AR89" i="9"/>
  <c r="AS72" i="9"/>
  <c r="AP96" i="9"/>
  <c r="AS78" i="9"/>
  <c r="AR91" i="9"/>
  <c r="AQ72" i="9"/>
  <c r="AT81" i="9"/>
  <c r="AP94" i="9"/>
  <c r="AR86" i="9"/>
  <c r="AQ85" i="9"/>
  <c r="AT85" i="9"/>
  <c r="AS79" i="9"/>
  <c r="BA84" i="9"/>
  <c r="AP99" i="9"/>
  <c r="AS76" i="9"/>
  <c r="BA73" i="9"/>
  <c r="AR99" i="9"/>
  <c r="AT80" i="9"/>
  <c r="AT88" i="9"/>
  <c r="AR78" i="9"/>
  <c r="BA82" i="9"/>
  <c r="AQ98" i="9"/>
  <c r="AT94" i="9"/>
  <c r="AR83" i="9"/>
  <c r="AT82" i="9"/>
  <c r="AQ91" i="9"/>
  <c r="AP78" i="9"/>
  <c r="AS88" i="9"/>
  <c r="AR87" i="9"/>
  <c r="AP69" i="9"/>
  <c r="AP90" i="9"/>
  <c r="AR81" i="9"/>
  <c r="AQ79" i="9"/>
  <c r="BA81" i="9"/>
  <c r="AP87" i="9"/>
  <c r="AT72" i="9"/>
  <c r="AR85" i="9"/>
  <c r="AT97" i="9"/>
  <c r="AT77" i="9"/>
  <c r="AS87" i="9"/>
  <c r="AR100" i="9"/>
  <c r="AR77" i="9"/>
  <c r="AR98" i="9"/>
  <c r="AR76" i="9"/>
  <c r="AR97" i="9"/>
  <c r="AR79" i="9"/>
  <c r="AQ80" i="9"/>
  <c r="AQ92" i="9"/>
  <c r="AR75" i="9"/>
  <c r="AP98" i="9"/>
  <c r="AQ87" i="9"/>
  <c r="BA76" i="9"/>
  <c r="AT86" i="9"/>
  <c r="BA70" i="9"/>
  <c r="AR92" i="9"/>
  <c r="AR69" i="9"/>
  <c r="AS100" i="9"/>
  <c r="AP89" i="9"/>
  <c r="AP73" i="9"/>
  <c r="AR72" i="9"/>
  <c r="AP88" i="9"/>
  <c r="BA75" i="9"/>
  <c r="AT76" i="9"/>
  <c r="AP84" i="9"/>
  <c r="AQ94" i="9"/>
  <c r="AS96" i="9"/>
  <c r="AS69" i="9"/>
  <c r="AQ83" i="9"/>
  <c r="AP85" i="9"/>
  <c r="AT95" i="9"/>
  <c r="AR94" i="9"/>
  <c r="BA69" i="9"/>
  <c r="AS94" i="9"/>
  <c r="BA74" i="9"/>
  <c r="AQ97" i="9"/>
  <c r="AP92" i="9"/>
  <c r="AP91" i="9"/>
  <c r="AS89" i="9"/>
  <c r="AP86" i="9"/>
  <c r="AS91" i="9"/>
  <c r="AS86" i="9"/>
  <c r="AS80" i="9"/>
  <c r="AQ76" i="9"/>
  <c r="AQ77" i="9"/>
  <c r="AS92" i="9"/>
  <c r="AR93" i="9"/>
  <c r="AT74" i="9"/>
  <c r="AT89" i="9"/>
  <c r="AT73" i="9"/>
  <c r="BA78" i="9"/>
  <c r="AP95" i="9"/>
  <c r="BA77" i="9"/>
  <c r="AT93" i="9"/>
  <c r="AQ74" i="9"/>
  <c r="AS75" i="9"/>
  <c r="AS82" i="9"/>
  <c r="AR84" i="9"/>
  <c r="AT71" i="9"/>
  <c r="AQ70" i="9"/>
  <c r="AS97" i="9"/>
  <c r="AS70" i="9"/>
  <c r="AP100" i="9"/>
  <c r="AR80" i="9"/>
  <c r="AT98" i="9"/>
  <c r="AQ99" i="9"/>
  <c r="AP82" i="9"/>
  <c r="AQ81" i="9"/>
  <c r="AQ95" i="9"/>
  <c r="AQ71" i="9"/>
  <c r="AQ73" i="9"/>
  <c r="AP93" i="9"/>
  <c r="AT100" i="9"/>
  <c r="AQ78" i="9"/>
  <c r="AQ90" i="9"/>
  <c r="BA80" i="9"/>
  <c r="AT69" i="9"/>
  <c r="AQ75" i="9"/>
  <c r="AT96" i="9"/>
  <c r="AS74" i="9"/>
  <c r="AQ89" i="9"/>
  <c r="AT70" i="9"/>
  <c r="BA72" i="9"/>
  <c r="AS85" i="9"/>
  <c r="AS98" i="9"/>
  <c r="BA71" i="9"/>
  <c r="AT92" i="9"/>
  <c r="AT75" i="9"/>
  <c r="AP76" i="9"/>
  <c r="AP80" i="9"/>
  <c r="AS73" i="9"/>
  <c r="AT90" i="9"/>
  <c r="AS81" i="9"/>
  <c r="AR88" i="9"/>
  <c r="I52" i="9"/>
  <c r="AR95" i="9"/>
  <c r="J18" i="9"/>
  <c r="I35" i="9"/>
  <c r="I33" i="9"/>
  <c r="H52" i="9"/>
  <c r="AR59" i="9"/>
  <c r="AS93" i="9"/>
  <c r="H25" i="9"/>
  <c r="H35" i="9"/>
  <c r="H44" i="9"/>
  <c r="I59" i="9"/>
  <c r="R60" i="9"/>
  <c r="R58" i="9"/>
  <c r="C52" i="9"/>
  <c r="R17" i="9"/>
  <c r="R52" i="9"/>
  <c r="C41" i="9"/>
  <c r="AS58" i="9"/>
  <c r="AQ59" i="9"/>
  <c r="BA65" i="9"/>
  <c r="AQ33" i="9"/>
  <c r="BA33" i="9"/>
  <c r="BA47" i="9"/>
  <c r="AQ31" i="9"/>
  <c r="AT58" i="9"/>
  <c r="AS34" i="9"/>
  <c r="BA58" i="9"/>
  <c r="AQ58" i="9"/>
  <c r="AQ55" i="9"/>
  <c r="BA32" i="9"/>
  <c r="AR32" i="9"/>
  <c r="AQ32" i="9"/>
  <c r="AT32" i="9"/>
  <c r="BA31" i="9"/>
  <c r="AP31" i="9"/>
  <c r="AS31" i="9"/>
  <c r="AT61" i="9"/>
  <c r="AR61" i="9"/>
  <c r="BA61" i="9"/>
  <c r="AS61" i="9"/>
  <c r="AP61" i="9"/>
  <c r="AQ61" i="9"/>
  <c r="AP59" i="9"/>
  <c r="AS59" i="9"/>
  <c r="BA59" i="9"/>
  <c r="AP57" i="9"/>
  <c r="BA57" i="9"/>
  <c r="AQ57" i="9"/>
  <c r="AR57" i="9"/>
  <c r="AT57" i="9"/>
  <c r="AS57" i="9"/>
  <c r="AQ56" i="9"/>
  <c r="AT56" i="9"/>
  <c r="AT33" i="9"/>
  <c r="AS33" i="9"/>
  <c r="AR31" i="9"/>
  <c r="AP32" i="9"/>
  <c r="AR33" i="9"/>
  <c r="AQ68" i="9"/>
  <c r="AP44" i="9"/>
  <c r="AR43" i="9"/>
  <c r="AP67" i="9"/>
  <c r="AQ37" i="9"/>
  <c r="AT40" i="9"/>
  <c r="AP40" i="9"/>
  <c r="AT39" i="9"/>
  <c r="AS39" i="9"/>
  <c r="BA39" i="9"/>
  <c r="AQ39" i="9"/>
  <c r="AP39" i="9"/>
  <c r="AR39" i="9"/>
  <c r="AT38" i="9"/>
  <c r="AR36" i="9"/>
  <c r="AQ36" i="9"/>
  <c r="AR35" i="9"/>
  <c r="AP35" i="9"/>
  <c r="AT35" i="9"/>
  <c r="BA35" i="9"/>
  <c r="AQ35" i="9"/>
  <c r="AS35" i="9"/>
  <c r="AQ64" i="9"/>
  <c r="AR64" i="9"/>
  <c r="AT64" i="9"/>
  <c r="AS64" i="9"/>
  <c r="BA64" i="9"/>
  <c r="AP64" i="9"/>
  <c r="AS63" i="9"/>
  <c r="AT63" i="9"/>
  <c r="BA63" i="9"/>
  <c r="AP63" i="9"/>
  <c r="AR63" i="9"/>
  <c r="AQ63" i="9"/>
  <c r="AP62" i="9"/>
  <c r="AT62" i="9"/>
  <c r="AQ62" i="9"/>
  <c r="BA62" i="9"/>
  <c r="AS62" i="9"/>
  <c r="AR62" i="9"/>
  <c r="BA60" i="9"/>
  <c r="AP60" i="9"/>
  <c r="AS60" i="9"/>
  <c r="AT60" i="9"/>
  <c r="AQ60" i="9"/>
  <c r="AR60" i="9"/>
  <c r="BA53" i="9"/>
  <c r="AT53" i="9"/>
  <c r="AP53" i="9"/>
  <c r="AS53" i="9"/>
  <c r="AQ53" i="9"/>
  <c r="AR53" i="9"/>
  <c r="AP45" i="9"/>
  <c r="AS45" i="9"/>
  <c r="AQ45" i="9"/>
  <c r="BA45" i="9"/>
  <c r="AT45" i="9"/>
  <c r="AR45" i="9"/>
  <c r="AT42" i="9"/>
  <c r="BA42" i="9"/>
  <c r="AQ42" i="9"/>
  <c r="AS42" i="9"/>
  <c r="AP42" i="9"/>
  <c r="AR42" i="9"/>
  <c r="AR41" i="9"/>
  <c r="AP41" i="9"/>
  <c r="AS54" i="9"/>
  <c r="AR54" i="9"/>
  <c r="AT54" i="9"/>
  <c r="AP54" i="9"/>
  <c r="AQ54" i="9"/>
  <c r="BA54" i="9"/>
  <c r="AR52" i="9"/>
  <c r="AQ50" i="9"/>
  <c r="AR50" i="9"/>
  <c r="AT49" i="9"/>
  <c r="AQ48" i="9"/>
  <c r="AS48" i="9"/>
  <c r="AT48" i="9"/>
  <c r="AR48" i="9"/>
  <c r="BA48" i="9"/>
  <c r="AP48" i="9"/>
  <c r="AS43" i="9"/>
  <c r="AQ51" i="9"/>
  <c r="BA51" i="9"/>
  <c r="AS67" i="9"/>
  <c r="BA37" i="9"/>
  <c r="BA34" i="9"/>
  <c r="AP55" i="9"/>
  <c r="AS55" i="9"/>
  <c r="AT55" i="9"/>
  <c r="AS52" i="9"/>
  <c r="AT52" i="9"/>
  <c r="BA52" i="9"/>
  <c r="AS51" i="9"/>
  <c r="AT51" i="9"/>
  <c r="AP50" i="9"/>
  <c r="AS50" i="9"/>
  <c r="AT50" i="9"/>
  <c r="AP49" i="9"/>
  <c r="BA49" i="9"/>
  <c r="AQ49" i="9"/>
  <c r="BA44" i="9"/>
  <c r="AS44" i="9"/>
  <c r="AT44" i="9"/>
  <c r="AR44" i="9"/>
  <c r="BA43" i="9"/>
  <c r="AQ43" i="9"/>
  <c r="AT43" i="9"/>
  <c r="AP38" i="9"/>
  <c r="AQ38" i="9"/>
  <c r="AS38" i="9"/>
  <c r="AP51" i="9"/>
  <c r="AR49" i="9"/>
  <c r="AP52" i="9"/>
  <c r="AR38" i="9"/>
  <c r="AQ44" i="9"/>
  <c r="AR55" i="9"/>
  <c r="AS68" i="9"/>
  <c r="AP68" i="9"/>
  <c r="BA68" i="9"/>
  <c r="AR68" i="9"/>
  <c r="AT67" i="9"/>
  <c r="AQ67" i="9"/>
  <c r="BA67" i="9"/>
  <c r="BA66" i="9"/>
  <c r="AP66" i="9"/>
  <c r="AQ66" i="9"/>
  <c r="AR66" i="9"/>
  <c r="AT66" i="9"/>
  <c r="AS65" i="9"/>
  <c r="AR65" i="9"/>
  <c r="AQ65" i="9"/>
  <c r="AP65" i="9"/>
  <c r="AQ41" i="9"/>
  <c r="BA41" i="9"/>
  <c r="AT41" i="9"/>
  <c r="AS40" i="9"/>
  <c r="AQ40" i="9"/>
  <c r="BA40" i="9"/>
  <c r="AS37" i="9"/>
  <c r="AT37" i="9"/>
  <c r="AR37" i="9"/>
  <c r="AS36" i="9"/>
  <c r="BA36" i="9"/>
  <c r="AT36" i="9"/>
  <c r="AP34" i="9"/>
  <c r="AR34" i="9"/>
  <c r="AQ34" i="9"/>
  <c r="AT34" i="9"/>
  <c r="AR51" i="9"/>
  <c r="AP43" i="9"/>
  <c r="AS49" i="9"/>
  <c r="BA50" i="9"/>
  <c r="AS41" i="9"/>
  <c r="AP36" i="9"/>
  <c r="BA38" i="9"/>
  <c r="AR40" i="9"/>
  <c r="AQ52" i="9"/>
  <c r="BA55" i="9"/>
  <c r="AT65" i="9"/>
  <c r="S17" i="9"/>
  <c r="AU13" i="9"/>
  <c r="AW13" i="9"/>
  <c r="AY13" i="9"/>
  <c r="AN22" i="9"/>
  <c r="AO22" i="9"/>
  <c r="AU18" i="9"/>
  <c r="AW18" i="9"/>
  <c r="AY18" i="9"/>
  <c r="AN19" i="9"/>
  <c r="AO19" i="9"/>
  <c r="AU22" i="9"/>
  <c r="AW22" i="9"/>
  <c r="AY22" i="9"/>
  <c r="AN25" i="9"/>
  <c r="AO25" i="9"/>
  <c r="AU17" i="9"/>
  <c r="AW17" i="9"/>
  <c r="AU26" i="9"/>
  <c r="AW26" i="9"/>
  <c r="AU28" i="9"/>
  <c r="AW28" i="9"/>
  <c r="AN14" i="9"/>
  <c r="AO14" i="9"/>
  <c r="AU14" i="9"/>
  <c r="AW14" i="9"/>
  <c r="AY14" i="9"/>
  <c r="J28" i="9"/>
  <c r="J27" i="9"/>
  <c r="J35" i="9"/>
  <c r="J51" i="9"/>
  <c r="J20" i="9"/>
  <c r="J33" i="9"/>
  <c r="J65" i="9"/>
  <c r="J49" i="9"/>
  <c r="J10" i="9"/>
  <c r="J11" i="9"/>
  <c r="J44" i="9"/>
  <c r="J34" i="9"/>
  <c r="J43" i="9"/>
  <c r="J66" i="9"/>
  <c r="J19" i="9"/>
  <c r="AU21" i="9"/>
  <c r="AW21" i="9"/>
  <c r="AN26" i="9"/>
  <c r="AO26" i="9"/>
  <c r="AN15" i="9"/>
  <c r="AO15" i="9"/>
  <c r="AU29" i="9"/>
  <c r="AW29" i="9"/>
  <c r="AN17" i="9"/>
  <c r="AO17" i="9"/>
  <c r="J26" i="9"/>
  <c r="J67" i="9"/>
  <c r="J36" i="9"/>
  <c r="J17" i="9"/>
  <c r="AN23" i="9"/>
  <c r="AO23" i="9"/>
  <c r="AN20" i="9"/>
  <c r="AO20" i="9"/>
  <c r="AQ20" i="9"/>
  <c r="AN30" i="9"/>
  <c r="AO30" i="9"/>
  <c r="AU16" i="9"/>
  <c r="AW16" i="9"/>
  <c r="AU19" i="9"/>
  <c r="AW19" i="9"/>
  <c r="AY19" i="9"/>
  <c r="AY52" i="9"/>
  <c r="AU30" i="9"/>
  <c r="AW30" i="9"/>
  <c r="J68" i="9"/>
  <c r="AY41" i="9"/>
  <c r="R67" i="9"/>
  <c r="AY43" i="9"/>
  <c r="I25" i="9"/>
  <c r="J25" i="9"/>
  <c r="AP33" i="9"/>
  <c r="AY54" i="9"/>
  <c r="R68" i="9"/>
  <c r="AY64" i="9"/>
  <c r="AP58" i="9"/>
  <c r="AY47" i="9"/>
  <c r="AY56" i="9"/>
  <c r="R66" i="9"/>
  <c r="R34" i="9"/>
  <c r="AS15" i="9"/>
  <c r="AP15" i="9"/>
  <c r="AQ15" i="9"/>
  <c r="AQ25" i="9"/>
  <c r="AS22" i="9"/>
  <c r="AR22" i="9"/>
  <c r="AP19" i="9"/>
  <c r="AS19" i="9"/>
  <c r="AR19" i="9"/>
  <c r="BA19" i="9"/>
  <c r="AT19" i="9"/>
  <c r="AQ19" i="9"/>
  <c r="BA20" i="9"/>
  <c r="AS20" i="9"/>
  <c r="AP20" i="9"/>
  <c r="AR20" i="9"/>
  <c r="AR26" i="9"/>
  <c r="AP26" i="9"/>
  <c r="AQ26" i="9"/>
  <c r="AT26" i="9"/>
  <c r="BA26" i="9"/>
  <c r="AS26" i="9"/>
  <c r="AS23" i="9"/>
  <c r="V13" i="9"/>
  <c r="AS30" i="9"/>
  <c r="AY49" i="9"/>
  <c r="AY48" i="9"/>
  <c r="AY59" i="9"/>
  <c r="AS47" i="9"/>
  <c r="AP47" i="9"/>
  <c r="AT47" i="9"/>
  <c r="BA30" i="9"/>
  <c r="AR30" i="9"/>
  <c r="AY36" i="9"/>
  <c r="AY62" i="9"/>
  <c r="AY44" i="9"/>
  <c r="AR15" i="9"/>
  <c r="AT15" i="9"/>
  <c r="AY21" i="9"/>
  <c r="AY28" i="9"/>
  <c r="AY17" i="9"/>
  <c r="AY58" i="9"/>
  <c r="AY46" i="9"/>
  <c r="AY35" i="9"/>
  <c r="AY53" i="9"/>
  <c r="AY60" i="9"/>
  <c r="AY38" i="9"/>
  <c r="AY37" i="9"/>
  <c r="AY40" i="9"/>
  <c r="AY51" i="9"/>
  <c r="AY33" i="9"/>
  <c r="AY57" i="9"/>
  <c r="AY30" i="9"/>
  <c r="AY45" i="9"/>
  <c r="AY32" i="9"/>
  <c r="AP56" i="9"/>
  <c r="BA56" i="9"/>
  <c r="AS56" i="9"/>
  <c r="AP46" i="9"/>
  <c r="AT46" i="9"/>
  <c r="AS46" i="9"/>
  <c r="AQ46" i="9"/>
  <c r="AR46" i="9"/>
  <c r="AQ23" i="9"/>
  <c r="AT23" i="9"/>
  <c r="AR25" i="9"/>
  <c r="AR17" i="9"/>
  <c r="AY16" i="9"/>
  <c r="BA23" i="9"/>
  <c r="AT20" i="9"/>
  <c r="AP30" i="9"/>
  <c r="BA25" i="9"/>
  <c r="BA15" i="9"/>
  <c r="BA17" i="9"/>
  <c r="AY31" i="9"/>
  <c r="AY39" i="9"/>
  <c r="AY61" i="9"/>
  <c r="AY42" i="9"/>
  <c r="AY63" i="9"/>
  <c r="AR47" i="9"/>
  <c r="AY29" i="9"/>
  <c r="AY26" i="9"/>
  <c r="AR56" i="9"/>
  <c r="AQ47" i="9"/>
  <c r="BA46" i="9"/>
  <c r="AT17" i="9"/>
  <c r="AS17" i="9"/>
  <c r="AQ17" i="9"/>
  <c r="AP17" i="9"/>
  <c r="AQ30" i="9"/>
  <c r="AT30" i="9"/>
  <c r="AY23" i="9"/>
  <c r="AY50" i="9"/>
  <c r="AY34" i="9"/>
  <c r="AN24" i="9"/>
  <c r="AO24" i="9"/>
  <c r="AN29" i="9"/>
  <c r="AO29" i="9"/>
  <c r="AN28" i="9"/>
  <c r="AO28" i="9"/>
  <c r="AQ28" i="9"/>
  <c r="AN18" i="9"/>
  <c r="AO18" i="9"/>
  <c r="AU25" i="9"/>
  <c r="AW25" i="9"/>
  <c r="AY25" i="9"/>
  <c r="AU20" i="9"/>
  <c r="AW20" i="9"/>
  <c r="AY20" i="9"/>
  <c r="AN16" i="9"/>
  <c r="AO16" i="9"/>
  <c r="AU15" i="9"/>
  <c r="AW15" i="9"/>
  <c r="AY15" i="9"/>
  <c r="AN21" i="9"/>
  <c r="AO21" i="9"/>
  <c r="AN13" i="9"/>
  <c r="AO13" i="9"/>
  <c r="BA13" i="9"/>
  <c r="AY55" i="9"/>
  <c r="AS13" i="9"/>
  <c r="AT13" i="9"/>
  <c r="AP13" i="9"/>
  <c r="AR13" i="9"/>
  <c r="AQ13" i="9"/>
  <c r="BA28" i="9"/>
  <c r="AT28" i="9"/>
  <c r="AR28" i="9"/>
  <c r="AP28" i="9"/>
  <c r="AS28" i="9"/>
  <c r="AQ21" i="9"/>
  <c r="AR21" i="9"/>
  <c r="AT21" i="9"/>
  <c r="BA21" i="9"/>
  <c r="AS21" i="9"/>
  <c r="AP21" i="9"/>
  <c r="AT18" i="9"/>
  <c r="AQ18" i="9"/>
  <c r="BA18" i="9"/>
  <c r="AR18" i="9"/>
  <c r="AS18" i="9"/>
  <c r="AP18" i="9"/>
  <c r="AQ24" i="9"/>
  <c r="AR24" i="9"/>
  <c r="AP24" i="9"/>
  <c r="BA24" i="9"/>
  <c r="AT24" i="9"/>
  <c r="AS24" i="9"/>
  <c r="AP16" i="9"/>
  <c r="BA16" i="9"/>
  <c r="AT16" i="9"/>
  <c r="AS16" i="9"/>
  <c r="AQ16" i="9"/>
  <c r="AR16" i="9"/>
  <c r="AT29" i="9"/>
  <c r="AP29" i="9"/>
  <c r="AS29" i="9"/>
  <c r="AQ29" i="9"/>
  <c r="AR29" i="9"/>
  <c r="BA29" i="9"/>
  <c r="AQ14" i="9"/>
  <c r="BA14" i="9"/>
  <c r="AS14" i="9"/>
  <c r="AP14" i="9"/>
  <c r="AR14" i="9"/>
  <c r="AT14" i="9"/>
  <c r="AP22" i="9"/>
  <c r="BA22" i="9"/>
  <c r="AT22" i="9"/>
  <c r="AQ22" i="9"/>
  <c r="AP25" i="9"/>
  <c r="AS25" i="9"/>
  <c r="AT25" i="9"/>
  <c r="AR23" i="9"/>
  <c r="AP23" i="9"/>
  <c r="AU24" i="9"/>
  <c r="AW24" i="9"/>
  <c r="AY24" i="9"/>
  <c r="AU27" i="9"/>
  <c r="AW27" i="9"/>
  <c r="AY27" i="9"/>
  <c r="AN27" i="9"/>
  <c r="AO27" i="9"/>
  <c r="BA27" i="9"/>
  <c r="AR27" i="9"/>
  <c r="AT27" i="9"/>
  <c r="AP27" i="9"/>
  <c r="AQ27" i="9"/>
  <c r="AS27" i="9"/>
  <c r="E1" i="20"/>
  <c r="V1" i="20" s="1"/>
  <c r="E2" i="20"/>
  <c r="V2" i="20" s="1"/>
  <c r="I2" i="20"/>
  <c r="I47" i="20" s="1"/>
  <c r="G7" i="20"/>
  <c r="G5" i="20"/>
  <c r="BB8" i="20" s="1"/>
  <c r="A5" i="20"/>
  <c r="G6" i="20"/>
  <c r="H6" i="20" s="1"/>
  <c r="J6" i="20"/>
  <c r="AT6" i="20" s="1"/>
  <c r="Z6" i="20"/>
  <c r="AP6" i="20"/>
  <c r="I7" i="20"/>
  <c r="AA7" i="20" s="1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 s="1"/>
  <c r="U11" i="20"/>
  <c r="T11" i="20"/>
  <c r="U12" i="20"/>
  <c r="T12" i="20" s="1"/>
  <c r="U13" i="20"/>
  <c r="T13" i="20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G13" i="20"/>
  <c r="N13" i="20"/>
  <c r="R13" i="20"/>
  <c r="O13" i="20"/>
  <c r="P13" i="20"/>
  <c r="Q13" i="20"/>
  <c r="X13" i="20"/>
  <c r="A14" i="20"/>
  <c r="D14" i="20"/>
  <c r="C14" i="20"/>
  <c r="G14" i="20"/>
  <c r="N14" i="20"/>
  <c r="O14" i="20"/>
  <c r="P14" i="20"/>
  <c r="R14" i="20"/>
  <c r="Q14" i="20"/>
  <c r="X14" i="20"/>
  <c r="U19" i="20"/>
  <c r="T19" i="20" s="1"/>
  <c r="U20" i="20"/>
  <c r="T20" i="20" s="1"/>
  <c r="U21" i="20"/>
  <c r="T21" i="20" s="1"/>
  <c r="U22" i="20"/>
  <c r="T22" i="20" s="1"/>
  <c r="U23" i="20"/>
  <c r="T23" i="20" s="1"/>
  <c r="U24" i="20"/>
  <c r="T24" i="20"/>
  <c r="G16" i="20"/>
  <c r="H16" i="20" s="1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D19" i="20"/>
  <c r="C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D22" i="20"/>
  <c r="C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C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C31" i="20"/>
  <c r="E31" i="20"/>
  <c r="G31" i="20"/>
  <c r="N31" i="20"/>
  <c r="O31" i="20"/>
  <c r="P31" i="20"/>
  <c r="Q31" i="20"/>
  <c r="R31" i="20"/>
  <c r="A32" i="20"/>
  <c r="D32" i="20"/>
  <c r="E32" i="20"/>
  <c r="G32" i="20"/>
  <c r="N32" i="20"/>
  <c r="O32" i="20"/>
  <c r="P32" i="20"/>
  <c r="Q32" i="20"/>
  <c r="A33" i="20"/>
  <c r="D33" i="20"/>
  <c r="C33" i="20"/>
  <c r="E33" i="20"/>
  <c r="G33" i="20"/>
  <c r="N33" i="20"/>
  <c r="O33" i="20"/>
  <c r="R33" i="20"/>
  <c r="P33" i="20"/>
  <c r="Q33" i="20"/>
  <c r="A34" i="20"/>
  <c r="D34" i="20"/>
  <c r="C34" i="20"/>
  <c r="E34" i="20"/>
  <c r="G34" i="20"/>
  <c r="N34" i="20"/>
  <c r="O34" i="20"/>
  <c r="P34" i="20"/>
  <c r="Q34" i="20"/>
  <c r="G36" i="20"/>
  <c r="H36" i="20" s="1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C39" i="20"/>
  <c r="E39" i="20"/>
  <c r="G39" i="20"/>
  <c r="N39" i="20"/>
  <c r="O39" i="20"/>
  <c r="R39" i="20"/>
  <c r="P39" i="20"/>
  <c r="Q39" i="20"/>
  <c r="A40" i="20"/>
  <c r="D40" i="20"/>
  <c r="E40" i="20"/>
  <c r="G40" i="20"/>
  <c r="N40" i="20"/>
  <c r="R40" i="20"/>
  <c r="O40" i="20"/>
  <c r="P40" i="20"/>
  <c r="Q40" i="20"/>
  <c r="A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C44" i="20"/>
  <c r="D44" i="20"/>
  <c r="E44" i="20"/>
  <c r="G44" i="20"/>
  <c r="N44" i="20"/>
  <c r="O44" i="20"/>
  <c r="P44" i="20"/>
  <c r="Q44" i="20"/>
  <c r="G50" i="20"/>
  <c r="G51" i="20"/>
  <c r="H51" i="20" s="1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C54" i="20"/>
  <c r="E54" i="20"/>
  <c r="G54" i="20"/>
  <c r="N54" i="20"/>
  <c r="O54" i="20"/>
  <c r="R54" i="20"/>
  <c r="P54" i="20"/>
  <c r="Q54" i="20"/>
  <c r="A55" i="20"/>
  <c r="D55" i="20"/>
  <c r="C55" i="20"/>
  <c r="E55" i="20"/>
  <c r="G55" i="20"/>
  <c r="N55" i="20"/>
  <c r="O55" i="20"/>
  <c r="P55" i="20"/>
  <c r="Q55" i="20"/>
  <c r="A56" i="20"/>
  <c r="D56" i="20"/>
  <c r="C56" i="20"/>
  <c r="E56" i="20"/>
  <c r="G56" i="20"/>
  <c r="N56" i="20"/>
  <c r="O56" i="20"/>
  <c r="P56" i="20"/>
  <c r="Q56" i="20"/>
  <c r="A57" i="20"/>
  <c r="D57" i="20"/>
  <c r="C57" i="20"/>
  <c r="E57" i="20"/>
  <c r="G57" i="20"/>
  <c r="N57" i="20"/>
  <c r="O57" i="20"/>
  <c r="R57" i="20"/>
  <c r="P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E59" i="20"/>
  <c r="G59" i="20"/>
  <c r="N59" i="20"/>
  <c r="O59" i="20"/>
  <c r="P59" i="20"/>
  <c r="Q59" i="20"/>
  <c r="G61" i="20"/>
  <c r="H61" i="20" s="1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D64" i="20"/>
  <c r="E64" i="20"/>
  <c r="G64" i="20"/>
  <c r="N64" i="20"/>
  <c r="O64" i="20"/>
  <c r="P64" i="20"/>
  <c r="Q64" i="20"/>
  <c r="A65" i="20"/>
  <c r="D65" i="20"/>
  <c r="C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D67" i="20"/>
  <c r="C67" i="20"/>
  <c r="E67" i="20"/>
  <c r="G67" i="20"/>
  <c r="N67" i="20"/>
  <c r="O67" i="20"/>
  <c r="P67" i="20"/>
  <c r="Q67" i="20"/>
  <c r="A68" i="20"/>
  <c r="D68" i="20"/>
  <c r="C68" i="20"/>
  <c r="E68" i="20"/>
  <c r="G68" i="20"/>
  <c r="N68" i="20"/>
  <c r="O68" i="20"/>
  <c r="R68" i="20"/>
  <c r="P68" i="20"/>
  <c r="Q68" i="20"/>
  <c r="A69" i="20"/>
  <c r="C69" i="20"/>
  <c r="D69" i="20"/>
  <c r="E69" i="20"/>
  <c r="G69" i="20"/>
  <c r="N69" i="20"/>
  <c r="O69" i="20"/>
  <c r="P69" i="20"/>
  <c r="Q69" i="20"/>
  <c r="G71" i="20"/>
  <c r="H71" i="20" s="1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D74" i="20"/>
  <c r="C74" i="20"/>
  <c r="E74" i="20"/>
  <c r="G74" i="20"/>
  <c r="N74" i="20"/>
  <c r="O74" i="20"/>
  <c r="R74" i="20"/>
  <c r="P74" i="20"/>
  <c r="Q74" i="20"/>
  <c r="A75" i="20"/>
  <c r="D75" i="20"/>
  <c r="E75" i="20"/>
  <c r="G75" i="20"/>
  <c r="N75" i="20"/>
  <c r="O75" i="20"/>
  <c r="P75" i="20"/>
  <c r="Q75" i="20"/>
  <c r="A76" i="20"/>
  <c r="D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D79" i="20"/>
  <c r="C79" i="20"/>
  <c r="E79" i="20"/>
  <c r="G79" i="20"/>
  <c r="N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D85" i="20"/>
  <c r="C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P86" i="20"/>
  <c r="Q86" i="20"/>
  <c r="A87" i="20"/>
  <c r="D87" i="20"/>
  <c r="C87" i="20"/>
  <c r="E87" i="20"/>
  <c r="G87" i="20"/>
  <c r="N87" i="20"/>
  <c r="O87" i="20"/>
  <c r="P87" i="20"/>
  <c r="Q87" i="20"/>
  <c r="A88" i="20"/>
  <c r="D88" i="20"/>
  <c r="C88" i="20"/>
  <c r="E88" i="20"/>
  <c r="G88" i="20"/>
  <c r="N88" i="20"/>
  <c r="O88" i="20"/>
  <c r="P88" i="20"/>
  <c r="Q88" i="20"/>
  <c r="A89" i="20"/>
  <c r="D89" i="20"/>
  <c r="E89" i="20"/>
  <c r="G89" i="20"/>
  <c r="N89" i="20"/>
  <c r="R89" i="20"/>
  <c r="O89" i="20"/>
  <c r="P89" i="20"/>
  <c r="Q89" i="20"/>
  <c r="R19" i="20"/>
  <c r="B11" i="20"/>
  <c r="S11" i="20" s="1"/>
  <c r="B13" i="20"/>
  <c r="S13" i="20"/>
  <c r="B20" i="20"/>
  <c r="S20" i="20" s="1"/>
  <c r="B22" i="20"/>
  <c r="S22" i="20" s="1"/>
  <c r="B24" i="20"/>
  <c r="S24" i="20" s="1"/>
  <c r="B29" i="20"/>
  <c r="S29" i="20"/>
  <c r="B31" i="20"/>
  <c r="S31" i="20" s="1"/>
  <c r="B33" i="20"/>
  <c r="S33" i="20"/>
  <c r="B40" i="20"/>
  <c r="S40" i="20" s="1"/>
  <c r="B42" i="20"/>
  <c r="S42" i="20"/>
  <c r="B44" i="20"/>
  <c r="S44" i="20" s="1"/>
  <c r="B54" i="20"/>
  <c r="S54" i="20" s="1"/>
  <c r="B56" i="20"/>
  <c r="S56" i="20" s="1"/>
  <c r="B58" i="20"/>
  <c r="S58" i="20"/>
  <c r="B65" i="20"/>
  <c r="S65" i="20" s="1"/>
  <c r="B67" i="20"/>
  <c r="S67" i="20"/>
  <c r="B69" i="20"/>
  <c r="S69" i="20" s="1"/>
  <c r="B74" i="20"/>
  <c r="S74" i="20"/>
  <c r="B76" i="20"/>
  <c r="S76" i="20" s="1"/>
  <c r="B78" i="20"/>
  <c r="S78" i="20" s="1"/>
  <c r="B85" i="20"/>
  <c r="S85" i="20" s="1"/>
  <c r="B87" i="20"/>
  <c r="S87" i="20"/>
  <c r="B89" i="20"/>
  <c r="S89" i="20" s="1"/>
  <c r="B10" i="20"/>
  <c r="S10" i="20" s="1"/>
  <c r="B14" i="20"/>
  <c r="S14" i="20" s="1"/>
  <c r="B19" i="20"/>
  <c r="S19" i="20" s="1"/>
  <c r="B23" i="20"/>
  <c r="S23" i="20" s="1"/>
  <c r="B30" i="20"/>
  <c r="S30" i="20"/>
  <c r="B34" i="20"/>
  <c r="S34" i="20" s="1"/>
  <c r="B39" i="20"/>
  <c r="S39" i="20"/>
  <c r="B43" i="20"/>
  <c r="S43" i="20" s="1"/>
  <c r="B55" i="20"/>
  <c r="S55" i="20"/>
  <c r="B59" i="20"/>
  <c r="S59" i="20" s="1"/>
  <c r="B64" i="20"/>
  <c r="S64" i="20" s="1"/>
  <c r="B68" i="20"/>
  <c r="S68" i="20" s="1"/>
  <c r="B75" i="20"/>
  <c r="S75" i="20"/>
  <c r="B79" i="20"/>
  <c r="S79" i="20" s="1"/>
  <c r="B84" i="20"/>
  <c r="S84" i="20"/>
  <c r="B88" i="20"/>
  <c r="S88" i="20" s="1"/>
  <c r="R44" i="20"/>
  <c r="R43" i="20"/>
  <c r="R42" i="20"/>
  <c r="R41" i="20"/>
  <c r="R9" i="20"/>
  <c r="R24" i="20"/>
  <c r="R23" i="20"/>
  <c r="R22" i="20"/>
  <c r="R21" i="20"/>
  <c r="R12" i="20"/>
  <c r="R11" i="20"/>
  <c r="R10" i="20"/>
  <c r="B12" i="20"/>
  <c r="S12" i="20" s="1"/>
  <c r="B86" i="20"/>
  <c r="S86" i="20"/>
  <c r="R20" i="20"/>
  <c r="AB6" i="20"/>
  <c r="R30" i="20"/>
  <c r="B32" i="20"/>
  <c r="S32" i="20" s="1"/>
  <c r="R65" i="20"/>
  <c r="I43" i="20"/>
  <c r="C78" i="20"/>
  <c r="R67" i="20"/>
  <c r="R55" i="20"/>
  <c r="B66" i="20"/>
  <c r="S66" i="20" s="1"/>
  <c r="B21" i="20"/>
  <c r="S21" i="20" s="1"/>
  <c r="R64" i="20"/>
  <c r="R59" i="20"/>
  <c r="C10" i="20"/>
  <c r="B41" i="20"/>
  <c r="S41" i="20" s="1"/>
  <c r="B9" i="20"/>
  <c r="AX37" i="20"/>
  <c r="B57" i="20"/>
  <c r="S57" i="20" s="1"/>
  <c r="B77" i="20"/>
  <c r="S77" i="20"/>
  <c r="H59" i="20"/>
  <c r="H10" i="20"/>
  <c r="H14" i="20"/>
  <c r="C21" i="20"/>
  <c r="AA2" i="20"/>
  <c r="AQ2" i="20"/>
  <c r="AU11" i="20"/>
  <c r="C32" i="20"/>
  <c r="AV10" i="20"/>
  <c r="AV11" i="20"/>
  <c r="AN14" i="20"/>
  <c r="AO14" i="20"/>
  <c r="AV9" i="20"/>
  <c r="AX11" i="20"/>
  <c r="AX12" i="20"/>
  <c r="AX13" i="20"/>
  <c r="AX10" i="20"/>
  <c r="AN12" i="20"/>
  <c r="AO12" i="20"/>
  <c r="AN13" i="20"/>
  <c r="AO13" i="20"/>
  <c r="AX9" i="20"/>
  <c r="AV14" i="20"/>
  <c r="AN10" i="20"/>
  <c r="AO10" i="20"/>
  <c r="AV12" i="20"/>
  <c r="AX14" i="20"/>
  <c r="AV13" i="20"/>
  <c r="AN11" i="20"/>
  <c r="AO11" i="20"/>
  <c r="AU12" i="20"/>
  <c r="AW12" i="20"/>
  <c r="AU10" i="20"/>
  <c r="AW10" i="20"/>
  <c r="H69" i="20"/>
  <c r="H76" i="20"/>
  <c r="H77" i="20"/>
  <c r="H84" i="20"/>
  <c r="H39" i="20"/>
  <c r="H11" i="20"/>
  <c r="AN80" i="20"/>
  <c r="AO80" i="20"/>
  <c r="AC13" i="20"/>
  <c r="AU23" i="20"/>
  <c r="AW23" i="20"/>
  <c r="AN43" i="20"/>
  <c r="AO43" i="20"/>
  <c r="AU39" i="20"/>
  <c r="AW39" i="20"/>
  <c r="AN77" i="20"/>
  <c r="AO77" i="20"/>
  <c r="S9" i="20"/>
  <c r="AX21" i="20"/>
  <c r="AU75" i="20"/>
  <c r="AW75" i="20"/>
  <c r="AU14" i="20"/>
  <c r="I75" i="20"/>
  <c r="I77" i="20"/>
  <c r="I22" i="20"/>
  <c r="J20" i="20"/>
  <c r="AN9" i="20"/>
  <c r="AO9" i="20"/>
  <c r="I54" i="20"/>
  <c r="H54" i="20"/>
  <c r="I64" i="20"/>
  <c r="I10" i="20"/>
  <c r="I40" i="20"/>
  <c r="I89" i="20"/>
  <c r="I84" i="20"/>
  <c r="I55" i="20"/>
  <c r="J43" i="20"/>
  <c r="I21" i="20"/>
  <c r="I44" i="20"/>
  <c r="J24" i="20"/>
  <c r="J65" i="20"/>
  <c r="I59" i="20"/>
  <c r="J66" i="20"/>
  <c r="I23" i="20"/>
  <c r="I88" i="20"/>
  <c r="J55" i="20"/>
  <c r="J23" i="20"/>
  <c r="I56" i="20"/>
  <c r="I9" i="20"/>
  <c r="I66" i="20"/>
  <c r="I34" i="20"/>
  <c r="I20" i="20"/>
  <c r="I39" i="20"/>
  <c r="I12" i="20"/>
  <c r="I42" i="20"/>
  <c r="I41" i="20"/>
  <c r="I14" i="20"/>
  <c r="I65" i="20"/>
  <c r="I19" i="20"/>
  <c r="I57" i="20"/>
  <c r="H67" i="20"/>
  <c r="I74" i="20"/>
  <c r="H57" i="20"/>
  <c r="H89" i="20"/>
  <c r="H41" i="20"/>
  <c r="H31" i="20"/>
  <c r="H58" i="20"/>
  <c r="H65" i="20"/>
  <c r="H87" i="20"/>
  <c r="H21" i="20"/>
  <c r="H88" i="20"/>
  <c r="I11" i="20"/>
  <c r="H30" i="20"/>
  <c r="H24" i="20"/>
  <c r="I29" i="20"/>
  <c r="J41" i="20"/>
  <c r="I68" i="20"/>
  <c r="I69" i="20"/>
  <c r="J42" i="20"/>
  <c r="I76" i="20"/>
  <c r="H34" i="20"/>
  <c r="H22" i="20"/>
  <c r="H19" i="20"/>
  <c r="H12" i="20"/>
  <c r="H74" i="20"/>
  <c r="H66" i="20"/>
  <c r="H20" i="20"/>
  <c r="H43" i="20"/>
  <c r="H55" i="20"/>
  <c r="H44" i="20"/>
  <c r="H68" i="20"/>
  <c r="H29" i="20"/>
  <c r="H64" i="20"/>
  <c r="AU13" i="20"/>
  <c r="AW13" i="20"/>
  <c r="I58" i="20"/>
  <c r="AU9" i="20"/>
  <c r="AW9" i="20"/>
  <c r="C86" i="20"/>
  <c r="C75" i="20"/>
  <c r="R56" i="20"/>
  <c r="C30" i="20"/>
  <c r="C89" i="20"/>
  <c r="C77" i="20"/>
  <c r="C58" i="20"/>
  <c r="R29" i="20"/>
  <c r="I86" i="20"/>
  <c r="H86" i="20"/>
  <c r="J85" i="20"/>
  <c r="I85" i="20"/>
  <c r="H85" i="20"/>
  <c r="H79" i="20"/>
  <c r="I79" i="20"/>
  <c r="H78" i="20"/>
  <c r="I78" i="20"/>
  <c r="I33" i="20"/>
  <c r="H33" i="20"/>
  <c r="I32" i="20"/>
  <c r="J32" i="20"/>
  <c r="H32" i="20"/>
  <c r="J31" i="20"/>
  <c r="I31" i="20"/>
  <c r="AV15" i="20"/>
  <c r="AN19" i="20"/>
  <c r="AO19" i="20"/>
  <c r="AN15" i="20"/>
  <c r="AO15" i="20"/>
  <c r="AV16" i="20"/>
  <c r="AN17" i="20"/>
  <c r="AO17" i="20"/>
  <c r="AN20" i="20"/>
  <c r="AO20" i="20"/>
  <c r="AN18" i="20"/>
  <c r="AO18" i="20"/>
  <c r="AV18" i="20"/>
  <c r="AV17" i="20"/>
  <c r="AV19" i="20"/>
  <c r="AN16" i="20"/>
  <c r="AO16" i="20"/>
  <c r="AV20" i="20"/>
  <c r="J13" i="20"/>
  <c r="J79" i="20"/>
  <c r="I13" i="20"/>
  <c r="AX41" i="20"/>
  <c r="AN21" i="20"/>
  <c r="AO21" i="20"/>
  <c r="AN64" i="20"/>
  <c r="AO64" i="20"/>
  <c r="AU61" i="20"/>
  <c r="AW61" i="20"/>
  <c r="AC21" i="20"/>
  <c r="AX54" i="20"/>
  <c r="AX16" i="20"/>
  <c r="AX32" i="20"/>
  <c r="AU77" i="20"/>
  <c r="AW77" i="20"/>
  <c r="AN54" i="20"/>
  <c r="AO54" i="20"/>
  <c r="AN89" i="20"/>
  <c r="AO89" i="20"/>
  <c r="AT89" i="20"/>
  <c r="AX33" i="20"/>
  <c r="AU31" i="20"/>
  <c r="AW31" i="20"/>
  <c r="AN86" i="20"/>
  <c r="AO86" i="20"/>
  <c r="AN38" i="20"/>
  <c r="AO38" i="20"/>
  <c r="AU29" i="20"/>
  <c r="AW29" i="20"/>
  <c r="AC14" i="20"/>
  <c r="AU79" i="20"/>
  <c r="AW79" i="20"/>
  <c r="AE23" i="20"/>
  <c r="AH23" i="20"/>
  <c r="AN26" i="20"/>
  <c r="AO26" i="20"/>
  <c r="AN51" i="20"/>
  <c r="AO51" i="20"/>
  <c r="BB14" i="20"/>
  <c r="BC14" i="20" s="1"/>
  <c r="AX53" i="20"/>
  <c r="AX17" i="20"/>
  <c r="W20" i="20"/>
  <c r="Y20" i="20"/>
  <c r="AB20" i="20"/>
  <c r="W19" i="20"/>
  <c r="Y19" i="20"/>
  <c r="AA19" i="20"/>
  <c r="AX19" i="20"/>
  <c r="AN70" i="20"/>
  <c r="AO70" i="20"/>
  <c r="AN42" i="20"/>
  <c r="AO42" i="20"/>
  <c r="AE14" i="20"/>
  <c r="AN35" i="20"/>
  <c r="AO35" i="20"/>
  <c r="AF12" i="20"/>
  <c r="AJ12" i="20"/>
  <c r="AN58" i="20"/>
  <c r="AO58" i="20"/>
  <c r="AF24" i="20"/>
  <c r="AJ24" i="20"/>
  <c r="AX79" i="20"/>
  <c r="AX68" i="20"/>
  <c r="AX43" i="20"/>
  <c r="AN32" i="20"/>
  <c r="AO32" i="20"/>
  <c r="AR32" i="20"/>
  <c r="AX66" i="20"/>
  <c r="AU45" i="20"/>
  <c r="AW45" i="20"/>
  <c r="AX42" i="20"/>
  <c r="AN59" i="20"/>
  <c r="AO59" i="20"/>
  <c r="AU37" i="20"/>
  <c r="AW37" i="20"/>
  <c r="AY37" i="20"/>
  <c r="AE20" i="20"/>
  <c r="AG20" i="20"/>
  <c r="AU24" i="20"/>
  <c r="AW24" i="20"/>
  <c r="AN46" i="20"/>
  <c r="AO46" i="20"/>
  <c r="AN55" i="20"/>
  <c r="AO55" i="20"/>
  <c r="W14" i="20"/>
  <c r="Y14" i="20"/>
  <c r="AU78" i="20"/>
  <c r="AW78" i="20"/>
  <c r="AN29" i="20"/>
  <c r="AO29" i="20"/>
  <c r="AN48" i="20"/>
  <c r="AO48" i="20"/>
  <c r="AT48" i="20"/>
  <c r="AX18" i="20"/>
  <c r="AU63" i="20"/>
  <c r="AW63" i="20"/>
  <c r="W24" i="20"/>
  <c r="Y24" i="20"/>
  <c r="AU18" i="20"/>
  <c r="AN36" i="20"/>
  <c r="AO36" i="20"/>
  <c r="AC12" i="20"/>
  <c r="AX30" i="20"/>
  <c r="AX65" i="20"/>
  <c r="AU88" i="20"/>
  <c r="AU85" i="20"/>
  <c r="AN76" i="20"/>
  <c r="AO76" i="20"/>
  <c r="BA76" i="20"/>
  <c r="AX57" i="20"/>
  <c r="AN78" i="20"/>
  <c r="AO78" i="20"/>
  <c r="AN39" i="20"/>
  <c r="AO39" i="20"/>
  <c r="AC20" i="20"/>
  <c r="AU57" i="20"/>
  <c r="AW57" i="20"/>
  <c r="AF10" i="20"/>
  <c r="AJ10" i="20"/>
  <c r="AU74" i="20"/>
  <c r="AW74" i="20"/>
  <c r="AU86" i="20"/>
  <c r="AU52" i="20"/>
  <c r="AW52" i="20"/>
  <c r="AU38" i="20"/>
  <c r="AW38" i="20"/>
  <c r="AE12" i="20"/>
  <c r="AH12" i="20"/>
  <c r="AX22" i="20"/>
  <c r="AX24" i="20"/>
  <c r="AU62" i="20"/>
  <c r="AW62" i="20"/>
  <c r="AF23" i="20"/>
  <c r="AJ23" i="20"/>
  <c r="AX39" i="20"/>
  <c r="AN71" i="20"/>
  <c r="AO71" i="20"/>
  <c r="AQ71" i="20"/>
  <c r="AX59" i="20"/>
  <c r="AU43" i="20"/>
  <c r="AW43" i="20"/>
  <c r="AF14" i="20"/>
  <c r="AI14" i="20"/>
  <c r="AN69" i="20"/>
  <c r="AO69" i="20"/>
  <c r="AU71" i="20"/>
  <c r="AW71" i="20"/>
  <c r="AU15" i="20"/>
  <c r="AU72" i="20"/>
  <c r="AW72" i="20"/>
  <c r="AU40" i="20"/>
  <c r="AW40" i="20"/>
  <c r="AN41" i="20"/>
  <c r="AO41" i="20"/>
  <c r="AN74" i="20"/>
  <c r="AO74" i="20"/>
  <c r="AN84" i="20"/>
  <c r="AO84" i="20"/>
  <c r="AF22" i="20"/>
  <c r="AU64" i="20"/>
  <c r="AW64" i="20"/>
  <c r="AF19" i="20"/>
  <c r="AX75" i="20"/>
  <c r="AN56" i="20"/>
  <c r="AO56" i="20"/>
  <c r="AU17" i="20"/>
  <c r="AX29" i="20"/>
  <c r="AU59" i="20"/>
  <c r="AW59" i="20"/>
  <c r="AE9" i="20"/>
  <c r="AC11" i="20"/>
  <c r="AX60" i="20"/>
  <c r="AX45" i="20"/>
  <c r="AE22" i="20"/>
  <c r="AG22" i="20"/>
  <c r="AN87" i="20"/>
  <c r="AO87" i="20"/>
  <c r="AU46" i="20"/>
  <c r="AW46" i="20"/>
  <c r="AX28" i="20"/>
  <c r="AN57" i="20"/>
  <c r="AO57" i="20"/>
  <c r="AX47" i="20"/>
  <c r="AN88" i="20"/>
  <c r="AO88" i="20"/>
  <c r="AU34" i="20"/>
  <c r="AW34" i="20"/>
  <c r="AU49" i="20"/>
  <c r="AW49" i="20"/>
  <c r="AX27" i="20"/>
  <c r="AX34" i="20"/>
  <c r="AN85" i="20"/>
  <c r="AO85" i="20"/>
  <c r="AS85" i="20"/>
  <c r="AF9" i="20"/>
  <c r="AU35" i="20"/>
  <c r="AW35" i="20"/>
  <c r="AY35" i="20"/>
  <c r="AN34" i="20"/>
  <c r="AO34" i="20"/>
  <c r="AX40" i="20"/>
  <c r="W9" i="20"/>
  <c r="Y9" i="20"/>
  <c r="AN82" i="20"/>
  <c r="AO82" i="20"/>
  <c r="AT82" i="20"/>
  <c r="AN23" i="20"/>
  <c r="AO23" i="20"/>
  <c r="AX35" i="20"/>
  <c r="AN75" i="20"/>
  <c r="AO75" i="20"/>
  <c r="AU66" i="20"/>
  <c r="AW66" i="20"/>
  <c r="AY66" i="20"/>
  <c r="AX50" i="20"/>
  <c r="AX52" i="20"/>
  <c r="AN72" i="20"/>
  <c r="AO72" i="20"/>
  <c r="AX72" i="20"/>
  <c r="AN49" i="20"/>
  <c r="AO49" i="20"/>
  <c r="AE19" i="20"/>
  <c r="AX83" i="20"/>
  <c r="AN53" i="20"/>
  <c r="AO53" i="20"/>
  <c r="AQ53" i="20"/>
  <c r="AX25" i="20"/>
  <c r="AU70" i="20"/>
  <c r="AW70" i="20"/>
  <c r="AY70" i="20"/>
  <c r="AX77" i="20"/>
  <c r="AX71" i="20"/>
  <c r="AC19" i="20"/>
  <c r="AU55" i="20"/>
  <c r="AW55" i="20"/>
  <c r="AN22" i="20"/>
  <c r="AO22" i="20"/>
  <c r="AN52" i="20"/>
  <c r="AO52" i="20"/>
  <c r="AU36" i="20"/>
  <c r="AW36" i="20"/>
  <c r="AN44" i="20"/>
  <c r="AO44" i="20"/>
  <c r="AU33" i="20"/>
  <c r="AW33" i="20"/>
  <c r="AY33" i="20"/>
  <c r="AU73" i="20"/>
  <c r="AW73" i="20"/>
  <c r="AN60" i="20"/>
  <c r="AO60" i="20"/>
  <c r="AN81" i="20"/>
  <c r="AO81" i="20"/>
  <c r="BA81" i="20"/>
  <c r="AX36" i="20"/>
  <c r="AE10" i="20"/>
  <c r="AH10" i="20"/>
  <c r="AU58" i="20"/>
  <c r="AW58" i="20"/>
  <c r="AX62" i="20"/>
  <c r="AU68" i="20"/>
  <c r="AW68" i="20"/>
  <c r="AU56" i="20"/>
  <c r="AW56" i="20"/>
  <c r="AN63" i="20"/>
  <c r="AO63" i="20"/>
  <c r="AU47" i="20"/>
  <c r="AW47" i="20"/>
  <c r="AN50" i="20"/>
  <c r="AO50" i="20"/>
  <c r="AN83" i="20"/>
  <c r="AO83" i="20"/>
  <c r="W13" i="20"/>
  <c r="Y13" i="20"/>
  <c r="AB13" i="20"/>
  <c r="AN27" i="20"/>
  <c r="AO27" i="20"/>
  <c r="AU81" i="20"/>
  <c r="AW81" i="20"/>
  <c r="AF13" i="20"/>
  <c r="AC24" i="20"/>
  <c r="AF21" i="20"/>
  <c r="AJ21" i="20"/>
  <c r="AN30" i="20"/>
  <c r="AO30" i="20"/>
  <c r="AU80" i="20"/>
  <c r="AW80" i="20"/>
  <c r="AY80" i="20"/>
  <c r="AX15" i="20"/>
  <c r="AN37" i="20"/>
  <c r="AO37" i="20"/>
  <c r="AR37" i="20"/>
  <c r="AN28" i="20"/>
  <c r="AO28" i="20"/>
  <c r="AT28" i="20"/>
  <c r="AN25" i="20"/>
  <c r="AO25" i="20"/>
  <c r="AT25" i="20"/>
  <c r="AU27" i="20"/>
  <c r="AW27" i="20"/>
  <c r="AY27" i="20"/>
  <c r="AX26" i="20"/>
  <c r="AF11" i="20"/>
  <c r="AJ11" i="20"/>
  <c r="AN68" i="20"/>
  <c r="AO68" i="20"/>
  <c r="AU21" i="20"/>
  <c r="AW21" i="20"/>
  <c r="AY21" i="20"/>
  <c r="AU54" i="20"/>
  <c r="AW54" i="20"/>
  <c r="AC10" i="20"/>
  <c r="AN40" i="20"/>
  <c r="AO40" i="20"/>
  <c r="AT40" i="20"/>
  <c r="AX49" i="20"/>
  <c r="AU76" i="20"/>
  <c r="AW76" i="20"/>
  <c r="AX76" i="20"/>
  <c r="AU44" i="20"/>
  <c r="AW44" i="20"/>
  <c r="AN45" i="20"/>
  <c r="AO45" i="20"/>
  <c r="AX73" i="20"/>
  <c r="AX67" i="20"/>
  <c r="AX55" i="20"/>
  <c r="AX63" i="20"/>
  <c r="AU48" i="20"/>
  <c r="AW48" i="20"/>
  <c r="W10" i="20"/>
  <c r="Y10" i="20"/>
  <c r="AX80" i="20"/>
  <c r="AE21" i="20"/>
  <c r="AG21" i="20"/>
  <c r="AU69" i="20"/>
  <c r="AW69" i="20"/>
  <c r="AC9" i="20"/>
  <c r="AN66" i="20"/>
  <c r="AO66" i="20"/>
  <c r="AX81" i="20"/>
  <c r="AU50" i="20"/>
  <c r="AW50" i="20"/>
  <c r="AY50" i="20"/>
  <c r="AU20" i="20"/>
  <c r="AW20" i="20"/>
  <c r="AY20" i="20"/>
  <c r="AU42" i="20"/>
  <c r="AW42" i="20"/>
  <c r="AX78" i="20"/>
  <c r="AN33" i="20"/>
  <c r="AO33" i="20"/>
  <c r="AU83" i="20"/>
  <c r="AW83" i="20"/>
  <c r="AY83" i="20"/>
  <c r="AX38" i="20"/>
  <c r="W21" i="20"/>
  <c r="Y21" i="20"/>
  <c r="AC22" i="20"/>
  <c r="AX46" i="20"/>
  <c r="AU89" i="20"/>
  <c r="AN73" i="20"/>
  <c r="AO73" i="20"/>
  <c r="AU67" i="20"/>
  <c r="AW67" i="20"/>
  <c r="AY67" i="20"/>
  <c r="AX23" i="20"/>
  <c r="AF20" i="20"/>
  <c r="AI20" i="20"/>
  <c r="W11" i="20"/>
  <c r="Y11" i="20"/>
  <c r="AA11" i="20"/>
  <c r="AU30" i="20"/>
  <c r="AW30" i="20"/>
  <c r="AX74" i="20"/>
  <c r="AN31" i="20"/>
  <c r="AO31" i="20"/>
  <c r="AS31" i="20"/>
  <c r="AX48" i="20"/>
  <c r="AE24" i="20"/>
  <c r="AG24" i="20"/>
  <c r="AX20" i="20"/>
  <c r="AU87" i="20"/>
  <c r="AN65" i="20"/>
  <c r="AO65" i="20"/>
  <c r="AN24" i="20"/>
  <c r="AO24" i="20"/>
  <c r="AS24" i="20"/>
  <c r="I67" i="20"/>
  <c r="I30" i="20"/>
  <c r="J30" i="20"/>
  <c r="J74" i="20"/>
  <c r="I24" i="20"/>
  <c r="I87" i="20"/>
  <c r="H56" i="20"/>
  <c r="H75" i="20"/>
  <c r="H40" i="20"/>
  <c r="H9" i="20"/>
  <c r="H23" i="20"/>
  <c r="H42" i="20"/>
  <c r="R86" i="20"/>
  <c r="R87" i="20"/>
  <c r="R84" i="20"/>
  <c r="R85" i="20"/>
  <c r="R77" i="20"/>
  <c r="C24" i="20"/>
  <c r="AH24" i="20"/>
  <c r="AG10" i="20"/>
  <c r="AI12" i="20"/>
  <c r="AJ14" i="20"/>
  <c r="AP21" i="20"/>
  <c r="AJ20" i="20"/>
  <c r="AH21" i="20"/>
  <c r="AK21" i="20"/>
  <c r="AI23" i="20"/>
  <c r="Z20" i="20"/>
  <c r="AG23" i="20"/>
  <c r="AK23" i="20"/>
  <c r="AP15" i="20"/>
  <c r="AT15" i="20"/>
  <c r="AA20" i="20"/>
  <c r="AI24" i="20"/>
  <c r="AR15" i="20"/>
  <c r="AR12" i="20"/>
  <c r="AQ28" i="20"/>
  <c r="AS42" i="20"/>
  <c r="AT42" i="20"/>
  <c r="AP42" i="20"/>
  <c r="AS21" i="20"/>
  <c r="BA42" i="20"/>
  <c r="AT21" i="20"/>
  <c r="BA30" i="20"/>
  <c r="AQ33" i="20"/>
  <c r="AT10" i="20"/>
  <c r="AS10" i="20"/>
  <c r="BA28" i="20"/>
  <c r="AI13" i="20"/>
  <c r="AJ13" i="20"/>
  <c r="AS75" i="20"/>
  <c r="AR73" i="20"/>
  <c r="AR28" i="20"/>
  <c r="AP28" i="20"/>
  <c r="AB21" i="20"/>
  <c r="AQ54" i="20"/>
  <c r="AS28" i="20"/>
  <c r="AI11" i="20"/>
  <c r="AG19" i="20"/>
  <c r="AH19" i="20"/>
  <c r="AW14" i="20"/>
  <c r="AY14" i="20"/>
  <c r="AW11" i="20"/>
  <c r="BA71" i="20"/>
  <c r="AS46" i="20"/>
  <c r="AP70" i="20"/>
  <c r="BA13" i="20"/>
  <c r="AQ13" i="20"/>
  <c r="AR13" i="20"/>
  <c r="AS13" i="20"/>
  <c r="AT13" i="20"/>
  <c r="AP13" i="20"/>
  <c r="AG12" i="20"/>
  <c r="AK12" i="20"/>
  <c r="AH20" i="20"/>
  <c r="AK20" i="20"/>
  <c r="AT31" i="20"/>
  <c r="AP63" i="20"/>
  <c r="AS63" i="20"/>
  <c r="AR19" i="20"/>
  <c r="AS36" i="20"/>
  <c r="AS9" i="20"/>
  <c r="AT77" i="20"/>
  <c r="AS12" i="20"/>
  <c r="AS66" i="20"/>
  <c r="AP46" i="20"/>
  <c r="AT45" i="20"/>
  <c r="AT30" i="20"/>
  <c r="AS30" i="20"/>
  <c r="AH22" i="20"/>
  <c r="AI10" i="20"/>
  <c r="BA39" i="20"/>
  <c r="AS65" i="20"/>
  <c r="AQ57" i="20"/>
  <c r="AT43" i="20"/>
  <c r="AP22" i="20"/>
  <c r="AR80" i="20"/>
  <c r="AP80" i="20"/>
  <c r="AS80" i="20"/>
  <c r="AT80" i="20"/>
  <c r="BA11" i="20"/>
  <c r="AS11" i="20"/>
  <c r="AQ11" i="20"/>
  <c r="AP11" i="20"/>
  <c r="AR11" i="20"/>
  <c r="AT11" i="20"/>
  <c r="AR69" i="20"/>
  <c r="AP69" i="20"/>
  <c r="BA69" i="20"/>
  <c r="AT69" i="20"/>
  <c r="AS69" i="20"/>
  <c r="AR83" i="20"/>
  <c r="AS50" i="20"/>
  <c r="AT50" i="20"/>
  <c r="BA50" i="20"/>
  <c r="AR48" i="20"/>
  <c r="AR35" i="20"/>
  <c r="AP66" i="20"/>
  <c r="AR60" i="20"/>
  <c r="BA55" i="20"/>
  <c r="AR38" i="20"/>
  <c r="AQ89" i="20"/>
  <c r="BA20" i="20"/>
  <c r="BA77" i="20"/>
  <c r="AR77" i="20"/>
  <c r="AR43" i="20"/>
  <c r="AB11" i="20"/>
  <c r="AQ81" i="20"/>
  <c r="AP39" i="20"/>
  <c r="AT59" i="20"/>
  <c r="AP9" i="20"/>
  <c r="AT9" i="20"/>
  <c r="AI21" i="20"/>
  <c r="AQ69" i="20"/>
  <c r="AQ80" i="20"/>
  <c r="BA80" i="20"/>
  <c r="AQ10" i="20"/>
  <c r="AP10" i="20"/>
  <c r="AQ65" i="20"/>
  <c r="AS56" i="20"/>
  <c r="AP56" i="20"/>
  <c r="AQ56" i="20"/>
  <c r="AT56" i="20"/>
  <c r="AR56" i="20"/>
  <c r="BA56" i="20"/>
  <c r="BA41" i="20"/>
  <c r="BA29" i="20"/>
  <c r="AS29" i="20"/>
  <c r="Z13" i="20"/>
  <c r="AA13" i="20"/>
  <c r="AS44" i="20"/>
  <c r="BA44" i="20"/>
  <c r="BA36" i="20"/>
  <c r="AB14" i="20"/>
  <c r="AR42" i="20"/>
  <c r="AQ42" i="20"/>
  <c r="AP26" i="20"/>
  <c r="AS58" i="20"/>
  <c r="AT35" i="20"/>
  <c r="BA35" i="20"/>
  <c r="BA26" i="20"/>
  <c r="AQ45" i="20"/>
  <c r="AR45" i="20"/>
  <c r="AP30" i="20"/>
  <c r="AR30" i="20"/>
  <c r="AQ30" i="20"/>
  <c r="AT63" i="20"/>
  <c r="AR63" i="20"/>
  <c r="AS52" i="20"/>
  <c r="AT52" i="20"/>
  <c r="AQ52" i="20"/>
  <c r="AQ23" i="20"/>
  <c r="AS34" i="20"/>
  <c r="AP34" i="20"/>
  <c r="AQ34" i="20"/>
  <c r="AG9" i="20"/>
  <c r="AH9" i="20"/>
  <c r="AS48" i="20"/>
  <c r="AQ48" i="20"/>
  <c r="BA48" i="20"/>
  <c r="BA32" i="20"/>
  <c r="AH14" i="20"/>
  <c r="AG14" i="20"/>
  <c r="AK14" i="20"/>
  <c r="AR89" i="20"/>
  <c r="AS64" i="20"/>
  <c r="AT20" i="20"/>
  <c r="AP20" i="20"/>
  <c r="AS14" i="20"/>
  <c r="AR14" i="20"/>
  <c r="AT14" i="20"/>
  <c r="AQ20" i="20"/>
  <c r="AR58" i="20"/>
  <c r="AP48" i="20"/>
  <c r="AR70" i="20"/>
  <c r="AR25" i="20"/>
  <c r="AQ50" i="20"/>
  <c r="AR50" i="20"/>
  <c r="AP50" i="20"/>
  <c r="AR44" i="20"/>
  <c r="BA72" i="20"/>
  <c r="AQ72" i="20"/>
  <c r="AS72" i="20"/>
  <c r="AI19" i="20"/>
  <c r="AJ19" i="20"/>
  <c r="AS71" i="20"/>
  <c r="AR65" i="20"/>
  <c r="BA65" i="20"/>
  <c r="AP82" i="20"/>
  <c r="AQ78" i="20"/>
  <c r="BA15" i="20"/>
  <c r="AS15" i="20"/>
  <c r="AQ15" i="20"/>
  <c r="AR10" i="20"/>
  <c r="BA10" i="20"/>
  <c r="AR27" i="20"/>
  <c r="AT87" i="20"/>
  <c r="AT54" i="20"/>
  <c r="AP54" i="20"/>
  <c r="BA21" i="20"/>
  <c r="AR21" i="20"/>
  <c r="AQ21" i="20"/>
  <c r="AW15" i="20"/>
  <c r="AY15" i="20"/>
  <c r="AK10" i="20"/>
  <c r="AW17" i="20"/>
  <c r="AY17" i="20"/>
  <c r="AR33" i="20"/>
  <c r="AT65" i="20"/>
  <c r="AS22" i="20"/>
  <c r="AP59" i="20"/>
  <c r="AS20" i="20"/>
  <c r="AT55" i="20"/>
  <c r="AP76" i="20"/>
  <c r="AT60" i="20"/>
  <c r="AT58" i="20"/>
  <c r="AQ58" i="20"/>
  <c r="AP40" i="20"/>
  <c r="AR22" i="20"/>
  <c r="AP65" i="20"/>
  <c r="AS59" i="20"/>
  <c r="AT74" i="20"/>
  <c r="AR82" i="20"/>
  <c r="AQ76" i="20"/>
  <c r="AQ64" i="20"/>
  <c r="AQ70" i="20"/>
  <c r="AP75" i="20"/>
  <c r="AT57" i="20"/>
  <c r="AT84" i="20"/>
  <c r="AP16" i="20"/>
  <c r="AY29" i="20"/>
  <c r="AR20" i="20"/>
  <c r="AS60" i="20"/>
  <c r="AQ35" i="20"/>
  <c r="AS57" i="20"/>
  <c r="AP73" i="20"/>
  <c r="AS25" i="20"/>
  <c r="AT72" i="20"/>
  <c r="AS70" i="20"/>
  <c r="AS78" i="20"/>
  <c r="BA82" i="20"/>
  <c r="AY73" i="20"/>
  <c r="J22" i="20"/>
  <c r="J58" i="20"/>
  <c r="J54" i="20"/>
  <c r="J76" i="20"/>
  <c r="J12" i="20"/>
  <c r="J14" i="20"/>
  <c r="J10" i="20"/>
  <c r="J19" i="20"/>
  <c r="J57" i="20"/>
  <c r="J29" i="20"/>
  <c r="J64" i="20"/>
  <c r="J9" i="20"/>
  <c r="J69" i="20"/>
  <c r="J88" i="20"/>
  <c r="J11" i="20"/>
  <c r="J21" i="20"/>
  <c r="J40" i="20"/>
  <c r="J78" i="20"/>
  <c r="J34" i="20"/>
  <c r="J87" i="20"/>
  <c r="J56" i="20"/>
  <c r="J75" i="20"/>
  <c r="J86" i="20"/>
  <c r="J77" i="20"/>
  <c r="J33" i="20"/>
  <c r="J84" i="20"/>
  <c r="J89" i="20"/>
  <c r="J68" i="20"/>
  <c r="AY75" i="20"/>
  <c r="J39" i="20"/>
  <c r="J59" i="20"/>
  <c r="J67" i="20"/>
  <c r="J44" i="20"/>
  <c r="AY39" i="20"/>
  <c r="AY23" i="20"/>
  <c r="AU25" i="20"/>
  <c r="AW25" i="20"/>
  <c r="AY25" i="20"/>
  <c r="AN67" i="20"/>
  <c r="AO67" i="20"/>
  <c r="AQ67" i="20"/>
  <c r="AX64" i="20"/>
  <c r="AN79" i="20"/>
  <c r="AO79" i="20"/>
  <c r="AR79" i="20"/>
  <c r="AU28" i="20"/>
  <c r="AW28" i="20"/>
  <c r="AY28" i="20"/>
  <c r="AE13" i="20"/>
  <c r="AU51" i="20"/>
  <c r="AW51" i="20"/>
  <c r="AY51" i="20"/>
  <c r="AX70" i="20"/>
  <c r="AU16" i="20"/>
  <c r="AW16" i="20"/>
  <c r="AY16" i="20"/>
  <c r="AX82" i="20"/>
  <c r="W22" i="20"/>
  <c r="Y22" i="20"/>
  <c r="AB22" i="20"/>
  <c r="AU41" i="20"/>
  <c r="AW41" i="20"/>
  <c r="AY41" i="20"/>
  <c r="AX61" i="20"/>
  <c r="AU53" i="20"/>
  <c r="AW53" i="20"/>
  <c r="AY53" i="20"/>
  <c r="AU26" i="20"/>
  <c r="AW26" i="20"/>
  <c r="AY26" i="20"/>
  <c r="AU84" i="20"/>
  <c r="W12" i="20"/>
  <c r="Y12" i="20"/>
  <c r="AB12" i="20"/>
  <c r="AX69" i="20"/>
  <c r="AX44" i="20"/>
  <c r="AU60" i="20"/>
  <c r="AW60" i="20"/>
  <c r="AY60" i="20"/>
  <c r="AX51" i="20"/>
  <c r="AU22" i="20"/>
  <c r="AW22" i="20"/>
  <c r="AY22" i="20"/>
  <c r="AE11" i="20"/>
  <c r="AH11" i="20"/>
  <c r="AU82" i="20"/>
  <c r="AW82" i="20"/>
  <c r="AY82" i="20"/>
  <c r="AX56" i="20"/>
  <c r="AU19" i="20"/>
  <c r="AW19" i="20"/>
  <c r="AY19" i="20"/>
  <c r="AN47" i="20"/>
  <c r="AO47" i="20"/>
  <c r="BA47" i="20"/>
  <c r="AU32" i="20"/>
  <c r="AW32" i="20"/>
  <c r="AY32" i="20"/>
  <c r="AX58" i="20"/>
  <c r="W23" i="20"/>
  <c r="Y23" i="20"/>
  <c r="AN62" i="20"/>
  <c r="AO62" i="20"/>
  <c r="AX31" i="20"/>
  <c r="AN61" i="20"/>
  <c r="AO61" i="20"/>
  <c r="AS61" i="20"/>
  <c r="H13" i="20"/>
  <c r="R88" i="20"/>
  <c r="R79" i="20"/>
  <c r="R32" i="20"/>
  <c r="R75" i="20"/>
  <c r="C13" i="20"/>
  <c r="R78" i="20"/>
  <c r="C59" i="20"/>
  <c r="C40" i="20"/>
  <c r="AG13" i="20"/>
  <c r="AK13" i="20"/>
  <c r="AH13" i="20"/>
  <c r="Z12" i="20"/>
  <c r="AQ47" i="20"/>
  <c r="AS47" i="20"/>
  <c r="AR47" i="20"/>
  <c r="AG11" i="20"/>
  <c r="AK11" i="20"/>
  <c r="AA22" i="20"/>
  <c r="AQ79" i="20"/>
  <c r="AP61" i="20"/>
  <c r="BA61" i="20"/>
  <c r="Z23" i="20"/>
  <c r="AR67" i="20"/>
  <c r="AT67" i="20"/>
  <c r="AS67" i="20"/>
  <c r="AR24" i="20"/>
  <c r="AQ24" i="20"/>
  <c r="BA24" i="20"/>
  <c r="AT24" i="20"/>
  <c r="AP24" i="20"/>
  <c r="AP68" i="20"/>
  <c r="AR68" i="20"/>
  <c r="AT68" i="20"/>
  <c r="BA68" i="20"/>
  <c r="AT79" i="20"/>
  <c r="Z22" i="20"/>
  <c r="AP85" i="20"/>
  <c r="AS68" i="20"/>
  <c r="AT73" i="20"/>
  <c r="BA73" i="20"/>
  <c r="AS33" i="20"/>
  <c r="AT33" i="20"/>
  <c r="AS74" i="20"/>
  <c r="BA74" i="20"/>
  <c r="AQ74" i="20"/>
  <c r="AR74" i="20"/>
  <c r="AP74" i="20"/>
  <c r="AP64" i="20"/>
  <c r="AT64" i="20"/>
  <c r="AR64" i="20"/>
  <c r="AQ43" i="20"/>
  <c r="AP43" i="20"/>
  <c r="AS43" i="20"/>
  <c r="BA43" i="20"/>
  <c r="BA79" i="20"/>
  <c r="AP47" i="20"/>
  <c r="AT47" i="20"/>
  <c r="AS73" i="20"/>
  <c r="AQ73" i="20"/>
  <c r="AA21" i="20"/>
  <c r="Z21" i="20"/>
  <c r="AQ40" i="20"/>
  <c r="AS40" i="20"/>
  <c r="BA40" i="20"/>
  <c r="AR40" i="20"/>
  <c r="AI22" i="20"/>
  <c r="AJ22" i="20"/>
  <c r="AK22" i="20"/>
  <c r="AQ41" i="20"/>
  <c r="AT41" i="20"/>
  <c r="AS41" i="20"/>
  <c r="AR41" i="20"/>
  <c r="AQ32" i="20"/>
  <c r="AS32" i="20"/>
  <c r="AP32" i="20"/>
  <c r="BA51" i="20"/>
  <c r="AR51" i="20"/>
  <c r="AQ51" i="20"/>
  <c r="AS51" i="20"/>
  <c r="AT51" i="20"/>
  <c r="AP51" i="20"/>
  <c r="BA17" i="20"/>
  <c r="AP17" i="20"/>
  <c r="AS17" i="20"/>
  <c r="AT17" i="20"/>
  <c r="BA19" i="20"/>
  <c r="AP19" i="20"/>
  <c r="AS19" i="20"/>
  <c r="AQ19" i="20"/>
  <c r="AT19" i="20"/>
  <c r="AR9" i="20"/>
  <c r="BA9" i="20"/>
  <c r="AQ9" i="20"/>
  <c r="AS77" i="20"/>
  <c r="AP77" i="20"/>
  <c r="AQ77" i="20"/>
  <c r="AR31" i="20"/>
  <c r="AP31" i="20"/>
  <c r="AQ31" i="20"/>
  <c r="AA10" i="20"/>
  <c r="AB10" i="20"/>
  <c r="Z10" i="20"/>
  <c r="AQ25" i="20"/>
  <c r="AP25" i="20"/>
  <c r="BA25" i="20"/>
  <c r="AQ37" i="20"/>
  <c r="AP37" i="20"/>
  <c r="AS49" i="20"/>
  <c r="AQ49" i="20"/>
  <c r="AP49" i="20"/>
  <c r="AT71" i="20"/>
  <c r="AP71" i="20"/>
  <c r="AA24" i="20"/>
  <c r="AB24" i="20"/>
  <c r="AS79" i="20"/>
  <c r="AS37" i="20"/>
  <c r="AT85" i="20"/>
  <c r="Z24" i="20"/>
  <c r="AQ68" i="20"/>
  <c r="BA31" i="20"/>
  <c r="AT81" i="20"/>
  <c r="AS81" i="20"/>
  <c r="AR81" i="20"/>
  <c r="AT53" i="20"/>
  <c r="AP53" i="20"/>
  <c r="AS53" i="20"/>
  <c r="BA53" i="20"/>
  <c r="AR53" i="20"/>
  <c r="AR23" i="20"/>
  <c r="AS23" i="20"/>
  <c r="BA23" i="20"/>
  <c r="AT23" i="20"/>
  <c r="AP23" i="20"/>
  <c r="AR78" i="20"/>
  <c r="BA78" i="20"/>
  <c r="AP78" i="20"/>
  <c r="AQ38" i="20"/>
  <c r="AT38" i="20"/>
  <c r="AP38" i="20"/>
  <c r="AP79" i="20"/>
  <c r="AS89" i="20"/>
  <c r="AP89" i="20"/>
  <c r="AQ85" i="20"/>
  <c r="BA33" i="20"/>
  <c r="AR62" i="20"/>
  <c r="AR85" i="20"/>
  <c r="AR71" i="20"/>
  <c r="BA64" i="20"/>
  <c r="AS38" i="20"/>
  <c r="AT32" i="20"/>
  <c r="AT37" i="20"/>
  <c r="AP33" i="20"/>
  <c r="AP81" i="20"/>
  <c r="Z11" i="20"/>
  <c r="BA38" i="20"/>
  <c r="AT78" i="20"/>
  <c r="AP41" i="20"/>
  <c r="BA37" i="20"/>
  <c r="AP45" i="20"/>
  <c r="BA45" i="20"/>
  <c r="AS45" i="20"/>
  <c r="AT27" i="20"/>
  <c r="AS27" i="20"/>
  <c r="AQ27" i="20"/>
  <c r="BA27" i="20"/>
  <c r="AP27" i="20"/>
  <c r="BA63" i="20"/>
  <c r="AQ63" i="20"/>
  <c r="AS82" i="20"/>
  <c r="AQ82" i="20"/>
  <c r="AR34" i="20"/>
  <c r="BA34" i="20"/>
  <c r="AT34" i="20"/>
  <c r="AJ9" i="20"/>
  <c r="AI9" i="20"/>
  <c r="AK9" i="20"/>
  <c r="AQ87" i="20"/>
  <c r="AS87" i="20"/>
  <c r="AR87" i="20"/>
  <c r="AP87" i="20"/>
  <c r="AS84" i="20"/>
  <c r="AQ84" i="20"/>
  <c r="AR84" i="20"/>
  <c r="AP84" i="20"/>
  <c r="AR76" i="20"/>
  <c r="AT76" i="20"/>
  <c r="AS76" i="20"/>
  <c r="AW18" i="20"/>
  <c r="AY18" i="20"/>
  <c r="BA46" i="20"/>
  <c r="AT46" i="20"/>
  <c r="AR46" i="20"/>
  <c r="AQ46" i="20"/>
  <c r="AB19" i="20"/>
  <c r="Z19" i="20"/>
  <c r="AR18" i="20"/>
  <c r="AT18" i="20"/>
  <c r="AY79" i="20"/>
  <c r="AY56" i="20"/>
  <c r="AY40" i="20"/>
  <c r="AY61" i="20"/>
  <c r="AP67" i="20"/>
  <c r="BA67" i="20"/>
  <c r="AT61" i="20"/>
  <c r="AR61" i="20"/>
  <c r="AQ61" i="20"/>
  <c r="BA62" i="20"/>
  <c r="AQ62" i="20"/>
  <c r="AP62" i="20"/>
  <c r="AS62" i="20"/>
  <c r="AT62" i="20"/>
  <c r="AY44" i="20"/>
  <c r="AY54" i="20"/>
  <c r="AY81" i="20"/>
  <c r="AY47" i="20"/>
  <c r="AY68" i="20"/>
  <c r="AQ60" i="20"/>
  <c r="AP60" i="20"/>
  <c r="BA60" i="20"/>
  <c r="AR52" i="20"/>
  <c r="AP52" i="20"/>
  <c r="BA52" i="20"/>
  <c r="AT49" i="20"/>
  <c r="BA49" i="20"/>
  <c r="AR49" i="20"/>
  <c r="AY34" i="20"/>
  <c r="AY62" i="20"/>
  <c r="AY74" i="20"/>
  <c r="AT29" i="20"/>
  <c r="AQ29" i="20"/>
  <c r="AP29" i="20"/>
  <c r="AR29" i="20"/>
  <c r="AS55" i="20"/>
  <c r="AP55" i="20"/>
  <c r="AQ55" i="20"/>
  <c r="AR55" i="20"/>
  <c r="AR59" i="20"/>
  <c r="BA59" i="20"/>
  <c r="AQ59" i="20"/>
  <c r="AS16" i="20"/>
  <c r="BA16" i="20"/>
  <c r="AQ16" i="20"/>
  <c r="AR16" i="20"/>
  <c r="AT16" i="20"/>
  <c r="AS18" i="20"/>
  <c r="BA18" i="20"/>
  <c r="AP18" i="20"/>
  <c r="AQ18" i="20"/>
  <c r="AY13" i="20"/>
  <c r="AQ66" i="20"/>
  <c r="BA66" i="20"/>
  <c r="AT66" i="20"/>
  <c r="AR66" i="20"/>
  <c r="AT83" i="20"/>
  <c r="AQ83" i="20"/>
  <c r="AP83" i="20"/>
  <c r="AS83" i="20"/>
  <c r="BA83" i="20"/>
  <c r="AP44" i="20"/>
  <c r="AQ44" i="20"/>
  <c r="AT44" i="20"/>
  <c r="BA22" i="20"/>
  <c r="AQ22" i="20"/>
  <c r="AT22" i="20"/>
  <c r="AP88" i="20"/>
  <c r="AR88" i="20"/>
  <c r="AT88" i="20"/>
  <c r="AS88" i="20"/>
  <c r="AQ88" i="20"/>
  <c r="AS39" i="20"/>
  <c r="AQ39" i="20"/>
  <c r="AR39" i="20"/>
  <c r="AT39" i="20"/>
  <c r="AS35" i="20"/>
  <c r="AP35" i="20"/>
  <c r="BA70" i="20"/>
  <c r="AT70" i="20"/>
  <c r="AY12" i="20"/>
  <c r="AQ12" i="20"/>
  <c r="AT12" i="20"/>
  <c r="BA12" i="20"/>
  <c r="AP12" i="20"/>
  <c r="AP72" i="20"/>
  <c r="AR72" i="20"/>
  <c r="BA75" i="20"/>
  <c r="AR75" i="20"/>
  <c r="AQ75" i="20"/>
  <c r="AT75" i="20"/>
  <c r="AY45" i="20"/>
  <c r="BA58" i="20"/>
  <c r="AP58" i="20"/>
  <c r="AR26" i="20"/>
  <c r="AQ26" i="20"/>
  <c r="AS26" i="20"/>
  <c r="AT26" i="20"/>
  <c r="BA54" i="20"/>
  <c r="AS54" i="20"/>
  <c r="AR54" i="20"/>
  <c r="AK19" i="20"/>
  <c r="Z9" i="20"/>
  <c r="AA9" i="20"/>
  <c r="AB9" i="20"/>
  <c r="BA57" i="20"/>
  <c r="AR57" i="20"/>
  <c r="AP57" i="20"/>
  <c r="AT36" i="20"/>
  <c r="AQ36" i="20"/>
  <c r="AP36" i="20"/>
  <c r="AR36" i="20"/>
  <c r="AY63" i="20"/>
  <c r="AA14" i="20"/>
  <c r="Z14" i="20"/>
  <c r="AY24" i="20"/>
  <c r="AY11" i="20"/>
  <c r="AY31" i="20"/>
  <c r="AY78" i="20"/>
  <c r="AY43" i="20"/>
  <c r="AY59" i="20"/>
  <c r="AY49" i="20"/>
  <c r="AY55" i="20"/>
  <c r="AY36" i="20"/>
  <c r="AY42" i="20"/>
  <c r="AY30" i="20"/>
  <c r="AP86" i="20"/>
  <c r="AR86" i="20"/>
  <c r="AS86" i="20"/>
  <c r="AT86" i="20"/>
  <c r="AQ86" i="20"/>
  <c r="AY77" i="20"/>
  <c r="AR17" i="20"/>
  <c r="AQ17" i="20"/>
  <c r="AY9" i="20"/>
  <c r="V15" i="20"/>
  <c r="AY10" i="20"/>
  <c r="AQ14" i="20"/>
  <c r="BA14" i="20"/>
  <c r="AP14" i="20"/>
  <c r="AC23" i="20"/>
  <c r="AU65" i="20"/>
  <c r="AW65" i="20"/>
  <c r="AY65" i="20"/>
  <c r="AA23" i="20"/>
  <c r="AB23" i="20"/>
  <c r="AY57" i="20"/>
  <c r="AY52" i="20"/>
  <c r="AY46" i="20"/>
  <c r="AY58" i="20"/>
  <c r="AY76" i="20"/>
  <c r="AY48" i="20"/>
  <c r="AY69" i="20"/>
  <c r="AY71" i="20"/>
  <c r="AY72" i="20"/>
  <c r="AY64" i="20"/>
  <c r="AA12" i="20"/>
  <c r="AK24" i="20"/>
  <c r="AY38" i="20"/>
  <c r="C76" i="20"/>
  <c r="C64" i="20"/>
  <c r="C41" i="20"/>
  <c r="R34" i="20"/>
  <c r="R69" i="20"/>
  <c r="E47" i="20"/>
  <c r="AN2" i="20"/>
  <c r="E1" i="21"/>
  <c r="V1" i="21" s="1"/>
  <c r="E2" i="21"/>
  <c r="I2" i="21"/>
  <c r="G7" i="21"/>
  <c r="G5" i="21"/>
  <c r="F7" i="21" s="1"/>
  <c r="A5" i="21"/>
  <c r="G6" i="21"/>
  <c r="H6" i="21"/>
  <c r="J6" i="21"/>
  <c r="AB6" i="21" s="1"/>
  <c r="Z6" i="21"/>
  <c r="AP6" i="21"/>
  <c r="H7" i="21"/>
  <c r="AR7" i="21" s="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R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 s="1"/>
  <c r="U12" i="21"/>
  <c r="U13" i="21"/>
  <c r="T13" i="21"/>
  <c r="U14" i="21"/>
  <c r="T14" i="21" s="1"/>
  <c r="A10" i="21"/>
  <c r="D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O12" i="21"/>
  <c r="R12" i="21"/>
  <c r="P12" i="21"/>
  <c r="Q12" i="21"/>
  <c r="X12" i="21"/>
  <c r="A13" i="21"/>
  <c r="C13" i="21"/>
  <c r="D13" i="21"/>
  <c r="G13" i="21"/>
  <c r="N13" i="21"/>
  <c r="O13" i="21"/>
  <c r="P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/>
  <c r="U21" i="21"/>
  <c r="T21" i="21" s="1"/>
  <c r="U22" i="2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T22" i="21"/>
  <c r="X22" i="21"/>
  <c r="A23" i="21"/>
  <c r="D23" i="21"/>
  <c r="C23" i="21"/>
  <c r="E23" i="21"/>
  <c r="G23" i="21"/>
  <c r="N23" i="21"/>
  <c r="O23" i="21"/>
  <c r="P23" i="21"/>
  <c r="Q23" i="21"/>
  <c r="X23" i="21"/>
  <c r="A24" i="21"/>
  <c r="C24" i="21"/>
  <c r="D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D32" i="21"/>
  <c r="C32" i="21"/>
  <c r="E32" i="21"/>
  <c r="G32" i="21"/>
  <c r="N32" i="21"/>
  <c r="O32" i="21"/>
  <c r="P32" i="21"/>
  <c r="Q32" i="21"/>
  <c r="A33" i="21"/>
  <c r="D33" i="21"/>
  <c r="C33" i="21"/>
  <c r="E33" i="21"/>
  <c r="G33" i="21"/>
  <c r="N33" i="21"/>
  <c r="O33" i="21"/>
  <c r="P33" i="21"/>
  <c r="Q33" i="21"/>
  <c r="A34" i="21"/>
  <c r="C34" i="21"/>
  <c r="D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C39" i="21"/>
  <c r="D39" i="21"/>
  <c r="E39" i="21"/>
  <c r="G39" i="21"/>
  <c r="N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R41" i="21"/>
  <c r="O41" i="21"/>
  <c r="P41" i="21"/>
  <c r="Q41" i="21"/>
  <c r="A42" i="21"/>
  <c r="D42" i="21"/>
  <c r="C42" i="21"/>
  <c r="E42" i="21"/>
  <c r="G42" i="21"/>
  <c r="N42" i="21"/>
  <c r="O42" i="21"/>
  <c r="P42" i="21"/>
  <c r="Q42" i="21"/>
  <c r="A43" i="21"/>
  <c r="D43" i="21"/>
  <c r="C43" i="21"/>
  <c r="E43" i="21"/>
  <c r="G43" i="21"/>
  <c r="N43" i="21"/>
  <c r="R43" i="21"/>
  <c r="O43" i="21"/>
  <c r="P43" i="21"/>
  <c r="Q43" i="21"/>
  <c r="A44" i="21"/>
  <c r="D44" i="21"/>
  <c r="C44" i="21"/>
  <c r="E44" i="21"/>
  <c r="G44" i="21"/>
  <c r="N44" i="21"/>
  <c r="O44" i="21"/>
  <c r="P44" i="21"/>
  <c r="R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O54" i="21"/>
  <c r="R54" i="21"/>
  <c r="P54" i="21"/>
  <c r="Q54" i="21"/>
  <c r="A55" i="21"/>
  <c r="D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N64" i="21"/>
  <c r="O64" i="21"/>
  <c r="P64" i="21"/>
  <c r="Q64" i="21"/>
  <c r="A65" i="21"/>
  <c r="D65" i="21"/>
  <c r="E65" i="21"/>
  <c r="G65" i="21"/>
  <c r="N65" i="21"/>
  <c r="R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R74" i="21"/>
  <c r="P74" i="21"/>
  <c r="Q74" i="21"/>
  <c r="A75" i="21"/>
  <c r="C75" i="21"/>
  <c r="D75" i="21"/>
  <c r="E75" i="21"/>
  <c r="G75" i="21"/>
  <c r="N75" i="21"/>
  <c r="R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C77" i="21"/>
  <c r="E77" i="21"/>
  <c r="G77" i="21"/>
  <c r="N77" i="21"/>
  <c r="O77" i="21"/>
  <c r="P77" i="21"/>
  <c r="Q77" i="21"/>
  <c r="A78" i="21"/>
  <c r="D78" i="21"/>
  <c r="E78" i="21"/>
  <c r="G78" i="21"/>
  <c r="N78" i="21"/>
  <c r="O78" i="21"/>
  <c r="R78" i="21"/>
  <c r="P78" i="21"/>
  <c r="Q78" i="21"/>
  <c r="A79" i="21"/>
  <c r="D79" i="21"/>
  <c r="E79" i="21"/>
  <c r="G79" i="21"/>
  <c r="N79" i="21"/>
  <c r="R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C84" i="21"/>
  <c r="D84" i="21"/>
  <c r="E84" i="21"/>
  <c r="G84" i="21"/>
  <c r="N84" i="21"/>
  <c r="O84" i="21"/>
  <c r="P84" i="21"/>
  <c r="Q84" i="21"/>
  <c r="A85" i="21"/>
  <c r="D85" i="21"/>
  <c r="C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R86" i="21"/>
  <c r="O86" i="21"/>
  <c r="P86" i="21"/>
  <c r="Q86" i="21"/>
  <c r="A87" i="21"/>
  <c r="D87" i="21"/>
  <c r="C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E89" i="21"/>
  <c r="G89" i="21"/>
  <c r="N89" i="21"/>
  <c r="O89" i="21"/>
  <c r="P89" i="21"/>
  <c r="Q89" i="21"/>
  <c r="R40" i="21"/>
  <c r="R39" i="21"/>
  <c r="AN17" i="21"/>
  <c r="AO17" i="21"/>
  <c r="AR17" i="21"/>
  <c r="AV17" i="21"/>
  <c r="AN18" i="21"/>
  <c r="AO18" i="21"/>
  <c r="AV18" i="21"/>
  <c r="AN19" i="21"/>
  <c r="AO19" i="21"/>
  <c r="AV19" i="21"/>
  <c r="AN20" i="21"/>
  <c r="AO20" i="21"/>
  <c r="AV20" i="21"/>
  <c r="T19" i="21"/>
  <c r="R34" i="21"/>
  <c r="R33" i="21"/>
  <c r="R32" i="21"/>
  <c r="R31" i="21"/>
  <c r="R30" i="21"/>
  <c r="R29" i="21"/>
  <c r="R23" i="21"/>
  <c r="R22" i="21"/>
  <c r="R14" i="21"/>
  <c r="R10" i="21"/>
  <c r="T9" i="21"/>
  <c r="AT6" i="21"/>
  <c r="R87" i="21"/>
  <c r="R76" i="21"/>
  <c r="T12" i="21"/>
  <c r="C89" i="21"/>
  <c r="C79" i="21"/>
  <c r="C69" i="21"/>
  <c r="R68" i="21"/>
  <c r="C59" i="21"/>
  <c r="R58" i="21"/>
  <c r="C29" i="21"/>
  <c r="AA7" i="21"/>
  <c r="AV15" i="21"/>
  <c r="AV16" i="21"/>
  <c r="T10" i="21"/>
  <c r="H24" i="21"/>
  <c r="H84" i="21"/>
  <c r="H11" i="21"/>
  <c r="H74" i="21"/>
  <c r="H77" i="21"/>
  <c r="C76" i="21"/>
  <c r="C64" i="21"/>
  <c r="C12" i="21"/>
  <c r="AN15" i="21"/>
  <c r="AO15" i="21"/>
  <c r="AP15" i="21"/>
  <c r="R67" i="21"/>
  <c r="C40" i="21"/>
  <c r="AN16" i="21"/>
  <c r="AO16" i="21"/>
  <c r="I64" i="21"/>
  <c r="H64" i="21"/>
  <c r="I11" i="21"/>
  <c r="H4" i="21"/>
  <c r="AP4" i="21" s="1"/>
  <c r="BB8" i="21"/>
  <c r="G4" i="21"/>
  <c r="K6" i="21" s="1"/>
  <c r="H56" i="21"/>
  <c r="H41" i="21"/>
  <c r="H58" i="21"/>
  <c r="H68" i="21"/>
  <c r="H14" i="21"/>
  <c r="I58" i="21"/>
  <c r="I65" i="21"/>
  <c r="H65" i="21"/>
  <c r="I85" i="21"/>
  <c r="I68" i="21"/>
  <c r="I32" i="21"/>
  <c r="J42" i="21"/>
  <c r="I75" i="21"/>
  <c r="I23" i="21"/>
  <c r="J54" i="21"/>
  <c r="I31" i="21"/>
  <c r="I43" i="21"/>
  <c r="I54" i="21"/>
  <c r="J84" i="21"/>
  <c r="I14" i="21"/>
  <c r="I39" i="21"/>
  <c r="I56" i="21"/>
  <c r="I21" i="21"/>
  <c r="I66" i="21"/>
  <c r="I77" i="21"/>
  <c r="I20" i="21"/>
  <c r="I76" i="21"/>
  <c r="J89" i="21"/>
  <c r="J74" i="21"/>
  <c r="I10" i="21"/>
  <c r="I67" i="21"/>
  <c r="I13" i="21"/>
  <c r="I22" i="21"/>
  <c r="J34" i="21"/>
  <c r="I86" i="21"/>
  <c r="I34" i="21"/>
  <c r="I89" i="21"/>
  <c r="J68" i="21"/>
  <c r="I74" i="21"/>
  <c r="I40" i="21"/>
  <c r="J56" i="21"/>
  <c r="I12" i="21"/>
  <c r="I88" i="21"/>
  <c r="H69" i="21"/>
  <c r="I33" i="21"/>
  <c r="I84" i="21"/>
  <c r="H40" i="21"/>
  <c r="H85" i="21"/>
  <c r="H19" i="21"/>
  <c r="H21" i="21"/>
  <c r="H88" i="21"/>
  <c r="H31" i="21"/>
  <c r="I24" i="21"/>
  <c r="I9" i="21"/>
  <c r="I59" i="21"/>
  <c r="J39" i="21"/>
  <c r="J23" i="21"/>
  <c r="I42" i="21"/>
  <c r="H32" i="21"/>
  <c r="I29" i="21"/>
  <c r="I69" i="21"/>
  <c r="I55" i="21"/>
  <c r="I44" i="21"/>
  <c r="I41" i="21"/>
  <c r="J14" i="21"/>
  <c r="H67" i="21"/>
  <c r="H86" i="21"/>
  <c r="H75" i="21"/>
  <c r="H79" i="21"/>
  <c r="H23" i="21"/>
  <c r="H59" i="21"/>
  <c r="H43" i="21"/>
  <c r="H66" i="21"/>
  <c r="H34" i="21"/>
  <c r="H54" i="21"/>
  <c r="H55" i="21"/>
  <c r="H44" i="21"/>
  <c r="H33" i="21"/>
  <c r="H10" i="21"/>
  <c r="H20" i="21"/>
  <c r="H39" i="21"/>
  <c r="H12" i="21"/>
  <c r="I30" i="21"/>
  <c r="I19" i="21"/>
  <c r="R89" i="21"/>
  <c r="R88" i="21"/>
  <c r="C30" i="21"/>
  <c r="C10" i="21"/>
  <c r="R24" i="21"/>
  <c r="C20" i="21"/>
  <c r="K7" i="21"/>
  <c r="AU7" i="21" s="1"/>
  <c r="I79" i="21"/>
  <c r="I78" i="21"/>
  <c r="H78" i="21"/>
  <c r="H57" i="21"/>
  <c r="AN9" i="21"/>
  <c r="AO9" i="21"/>
  <c r="AU10" i="21"/>
  <c r="AV11" i="21"/>
  <c r="AV12" i="21"/>
  <c r="AV10" i="21"/>
  <c r="AN11" i="21"/>
  <c r="AO11" i="21"/>
  <c r="AX11" i="21"/>
  <c r="AV13" i="21"/>
  <c r="AN10" i="21"/>
  <c r="AO10" i="21"/>
  <c r="AU11" i="21"/>
  <c r="AW11" i="21"/>
  <c r="AX14" i="21"/>
  <c r="AV9" i="21"/>
  <c r="AU12" i="21"/>
  <c r="AN14" i="21"/>
  <c r="AO14" i="21"/>
  <c r="AP14" i="21"/>
  <c r="AX9" i="21"/>
  <c r="AN13" i="21"/>
  <c r="AO13" i="21"/>
  <c r="AP13" i="21"/>
  <c r="AV14" i="21"/>
  <c r="AU9" i="21"/>
  <c r="AU13" i="21"/>
  <c r="AW13" i="21"/>
  <c r="AX10" i="21"/>
  <c r="AU14" i="21"/>
  <c r="AN12" i="21"/>
  <c r="AO12" i="21"/>
  <c r="AX13" i="21"/>
  <c r="AX12" i="21"/>
  <c r="B77" i="21"/>
  <c r="S77" i="21" s="1"/>
  <c r="B10" i="21"/>
  <c r="B89" i="21"/>
  <c r="S89" i="21" s="1"/>
  <c r="B33" i="21"/>
  <c r="S33" i="21" s="1"/>
  <c r="B57" i="21"/>
  <c r="S57" i="21" s="1"/>
  <c r="B76" i="21"/>
  <c r="S76" i="21"/>
  <c r="B31" i="21"/>
  <c r="S31" i="21" s="1"/>
  <c r="B29" i="21"/>
  <c r="S29" i="21"/>
  <c r="B65" i="21"/>
  <c r="S65" i="21" s="1"/>
  <c r="B39" i="21"/>
  <c r="S39" i="21" s="1"/>
  <c r="B86" i="21"/>
  <c r="S86" i="21" s="1"/>
  <c r="B32" i="21"/>
  <c r="S32" i="21" s="1"/>
  <c r="B79" i="21"/>
  <c r="S79" i="21" s="1"/>
  <c r="B41" i="21"/>
  <c r="S41" i="21"/>
  <c r="B44" i="21"/>
  <c r="S44" i="21" s="1"/>
  <c r="B19" i="21"/>
  <c r="B87" i="21"/>
  <c r="S87" i="21"/>
  <c r="B74" i="21"/>
  <c r="S74" i="21" s="1"/>
  <c r="B30" i="21"/>
  <c r="S30" i="21"/>
  <c r="B12" i="21"/>
  <c r="S12" i="21" s="1"/>
  <c r="B21" i="21"/>
  <c r="S21" i="21" s="1"/>
  <c r="B88" i="21"/>
  <c r="S88" i="21" s="1"/>
  <c r="B23" i="21"/>
  <c r="S23" i="21" s="1"/>
  <c r="B43" i="21"/>
  <c r="S43" i="21" s="1"/>
  <c r="B78" i="21"/>
  <c r="S78" i="21"/>
  <c r="B75" i="21"/>
  <c r="S75" i="21" s="1"/>
  <c r="B67" i="21"/>
  <c r="S67" i="21"/>
  <c r="B9" i="21"/>
  <c r="S9" i="21" s="1"/>
  <c r="B85" i="21"/>
  <c r="S85" i="21" s="1"/>
  <c r="B68" i="21"/>
  <c r="S68" i="21" s="1"/>
  <c r="B58" i="21"/>
  <c r="S58" i="21" s="1"/>
  <c r="B14" i="21"/>
  <c r="S14" i="21" s="1"/>
  <c r="B56" i="21"/>
  <c r="S56" i="21"/>
  <c r="B54" i="21"/>
  <c r="S54" i="21" s="1"/>
  <c r="B24" i="21"/>
  <c r="S24" i="21"/>
  <c r="B64" i="21"/>
  <c r="S64" i="21" s="1"/>
  <c r="B66" i="21"/>
  <c r="S66" i="21" s="1"/>
  <c r="B22" i="21"/>
  <c r="S22" i="21" s="1"/>
  <c r="B40" i="21"/>
  <c r="S40" i="21" s="1"/>
  <c r="B13" i="21"/>
  <c r="S13" i="21" s="1"/>
  <c r="B69" i="21"/>
  <c r="S69" i="21"/>
  <c r="B84" i="21"/>
  <c r="S84" i="21" s="1"/>
  <c r="B34" i="21"/>
  <c r="S34" i="21"/>
  <c r="B11" i="21"/>
  <c r="S11" i="21" s="1"/>
  <c r="B55" i="21"/>
  <c r="S55" i="21" s="1"/>
  <c r="I47" i="21"/>
  <c r="AA2" i="21"/>
  <c r="AQ2" i="21"/>
  <c r="B42" i="21"/>
  <c r="S42" i="21"/>
  <c r="I57" i="21"/>
  <c r="B59" i="21"/>
  <c r="S59" i="21" s="1"/>
  <c r="B20" i="21"/>
  <c r="S20" i="21" s="1"/>
  <c r="I87" i="21"/>
  <c r="H22" i="21"/>
  <c r="H89" i="21"/>
  <c r="H9" i="21"/>
  <c r="H87" i="21"/>
  <c r="H30" i="21"/>
  <c r="H76" i="21"/>
  <c r="H29" i="21"/>
  <c r="H42" i="21"/>
  <c r="H13" i="21"/>
  <c r="R19" i="21"/>
  <c r="C78" i="21"/>
  <c r="R59" i="21"/>
  <c r="C57" i="21"/>
  <c r="C21" i="21"/>
  <c r="R11" i="21"/>
  <c r="R77" i="21"/>
  <c r="C74" i="21"/>
  <c r="R69" i="21"/>
  <c r="C66" i="21"/>
  <c r="R57" i="21"/>
  <c r="C55" i="21"/>
  <c r="R21" i="21"/>
  <c r="AF20" i="21"/>
  <c r="AJ20" i="21"/>
  <c r="AU88" i="21"/>
  <c r="AN71" i="21"/>
  <c r="AO71" i="21"/>
  <c r="BA71" i="21"/>
  <c r="AN73" i="21"/>
  <c r="AO73" i="21"/>
  <c r="AQ73" i="21"/>
  <c r="AF14" i="21"/>
  <c r="AI14" i="21"/>
  <c r="AN75" i="21"/>
  <c r="AO75" i="21"/>
  <c r="AU83" i="21"/>
  <c r="AW83" i="21"/>
  <c r="AU82" i="21"/>
  <c r="AW82" i="21"/>
  <c r="AF23" i="21"/>
  <c r="AE9" i="21"/>
  <c r="AG9" i="21"/>
  <c r="AE14" i="21"/>
  <c r="AG14" i="21"/>
  <c r="AK14" i="21"/>
  <c r="AX74" i="21"/>
  <c r="AN69" i="21"/>
  <c r="AO69" i="21"/>
  <c r="AX69" i="21"/>
  <c r="AF22" i="21"/>
  <c r="AI22" i="21"/>
  <c r="AF10" i="21"/>
  <c r="AJ10" i="21"/>
  <c r="AU89" i="21"/>
  <c r="AX80" i="21"/>
  <c r="AU81" i="21"/>
  <c r="AW81" i="21"/>
  <c r="AY81" i="21"/>
  <c r="AU78" i="21"/>
  <c r="AW78" i="21"/>
  <c r="AN79" i="21"/>
  <c r="AO79" i="21"/>
  <c r="AN77" i="21"/>
  <c r="AO77" i="21"/>
  <c r="AP77" i="21"/>
  <c r="AU74" i="21"/>
  <c r="AW74" i="21"/>
  <c r="AU79" i="21"/>
  <c r="AW79" i="21"/>
  <c r="AY79" i="21"/>
  <c r="AU86" i="21"/>
  <c r="AX75" i="21"/>
  <c r="AF11" i="21"/>
  <c r="AJ11" i="21"/>
  <c r="AI11" i="21"/>
  <c r="AX79" i="21"/>
  <c r="AF21" i="21"/>
  <c r="AJ21" i="21"/>
  <c r="AU76" i="21"/>
  <c r="AW76" i="21"/>
  <c r="AF24" i="21"/>
  <c r="AJ24" i="21"/>
  <c r="AI24" i="21"/>
  <c r="AN88" i="21"/>
  <c r="AO88" i="21"/>
  <c r="AE21" i="21"/>
  <c r="AG21" i="21"/>
  <c r="AK21" i="21"/>
  <c r="AH21" i="21"/>
  <c r="AE11" i="21"/>
  <c r="AG11" i="21"/>
  <c r="AN72" i="21"/>
  <c r="AO72" i="21"/>
  <c r="AE12" i="21"/>
  <c r="AX83" i="21"/>
  <c r="AU77" i="21"/>
  <c r="AW77" i="21"/>
  <c r="AE13" i="21"/>
  <c r="AH13" i="21"/>
  <c r="AG13" i="21"/>
  <c r="AN74" i="21"/>
  <c r="AO74" i="21"/>
  <c r="AR74" i="21"/>
  <c r="AC20" i="21"/>
  <c r="AN83" i="21"/>
  <c r="AO83" i="21"/>
  <c r="AC19" i="21"/>
  <c r="AN87" i="21"/>
  <c r="AO87" i="21"/>
  <c r="AN89" i="21"/>
  <c r="AO89" i="21"/>
  <c r="AX71" i="21"/>
  <c r="AX73" i="21"/>
  <c r="AF9" i="21"/>
  <c r="AJ9" i="21"/>
  <c r="AN85" i="21"/>
  <c r="AO85" i="21"/>
  <c r="S19" i="21"/>
  <c r="AU42" i="21"/>
  <c r="AW42" i="21"/>
  <c r="AX33" i="21"/>
  <c r="AX41" i="21"/>
  <c r="AN42" i="21"/>
  <c r="AO42" i="21"/>
  <c r="AU60" i="21"/>
  <c r="AW60" i="21"/>
  <c r="AN59" i="21"/>
  <c r="AO59" i="21"/>
  <c r="BA59" i="21"/>
  <c r="AU38" i="21"/>
  <c r="AW38" i="21"/>
  <c r="AU15" i="21"/>
  <c r="AW15" i="21"/>
  <c r="AX17" i="21"/>
  <c r="W11" i="21"/>
  <c r="Y11" i="21"/>
  <c r="AC12" i="21"/>
  <c r="AU29" i="21"/>
  <c r="AW29" i="21"/>
  <c r="AU51" i="21"/>
  <c r="AW51" i="21"/>
  <c r="AY51" i="21"/>
  <c r="AN52" i="21"/>
  <c r="AO52" i="21"/>
  <c r="AT52" i="21"/>
  <c r="AU47" i="21"/>
  <c r="AW47" i="21"/>
  <c r="AU32" i="21"/>
  <c r="AW32" i="21"/>
  <c r="AY32" i="21"/>
  <c r="W10" i="21"/>
  <c r="Y10" i="21"/>
  <c r="Z10" i="21"/>
  <c r="AU36" i="21"/>
  <c r="AW36" i="21"/>
  <c r="AY36" i="21"/>
  <c r="AN31" i="21"/>
  <c r="AO31" i="21"/>
  <c r="AQ31" i="21"/>
  <c r="AN55" i="21"/>
  <c r="AO55" i="21"/>
  <c r="AX23" i="21"/>
  <c r="AU58" i="21"/>
  <c r="AW58" i="21"/>
  <c r="AN62" i="21"/>
  <c r="AO62" i="21"/>
  <c r="AX25" i="21"/>
  <c r="AN49" i="21"/>
  <c r="AO49" i="21"/>
  <c r="AP49" i="21"/>
  <c r="AN40" i="21"/>
  <c r="AO40" i="21"/>
  <c r="AU31" i="21"/>
  <c r="AW31" i="21"/>
  <c r="AN30" i="21"/>
  <c r="AO30" i="21"/>
  <c r="AU53" i="21"/>
  <c r="AW53" i="21"/>
  <c r="AU54" i="21"/>
  <c r="AW54" i="21"/>
  <c r="AX39" i="21"/>
  <c r="AU30" i="21"/>
  <c r="AW30" i="21"/>
  <c r="AN45" i="21"/>
  <c r="AO45" i="21"/>
  <c r="AN68" i="21"/>
  <c r="AO68" i="21"/>
  <c r="AX47" i="21"/>
  <c r="AU24" i="21"/>
  <c r="AW24" i="21"/>
  <c r="AX59" i="21"/>
  <c r="AX52" i="21"/>
  <c r="AX46" i="21"/>
  <c r="AU44" i="21"/>
  <c r="AW44" i="21"/>
  <c r="AY44" i="21"/>
  <c r="W24" i="21"/>
  <c r="Y24" i="21"/>
  <c r="Z24" i="21"/>
  <c r="AU56" i="21"/>
  <c r="AW56" i="21"/>
  <c r="AU45" i="21"/>
  <c r="AW45" i="21"/>
  <c r="AN21" i="21"/>
  <c r="AO21" i="21"/>
  <c r="AU40" i="21"/>
  <c r="AW40" i="21"/>
  <c r="AN26" i="21"/>
  <c r="AO26" i="21"/>
  <c r="AP26" i="21"/>
  <c r="AX55" i="21"/>
  <c r="AX56" i="21"/>
  <c r="AX53" i="21"/>
  <c r="AX18" i="21"/>
  <c r="AU57" i="21"/>
  <c r="AW57" i="21"/>
  <c r="AN32" i="21"/>
  <c r="AO32" i="21"/>
  <c r="AU37" i="21"/>
  <c r="AW37" i="21"/>
  <c r="AU19" i="21"/>
  <c r="AW19" i="21"/>
  <c r="W19" i="21"/>
  <c r="Y19" i="21"/>
  <c r="AU46" i="21"/>
  <c r="AW46" i="21"/>
  <c r="AY46" i="21"/>
  <c r="AU61" i="21"/>
  <c r="AW61" i="21"/>
  <c r="AX51" i="21"/>
  <c r="AU39" i="21"/>
  <c r="AW39" i="21"/>
  <c r="AX28" i="21"/>
  <c r="AU43" i="21"/>
  <c r="AW43" i="21"/>
  <c r="W12" i="21"/>
  <c r="Y12" i="21"/>
  <c r="AN38" i="21"/>
  <c r="AO38" i="21"/>
  <c r="AU67" i="21"/>
  <c r="AW67" i="21"/>
  <c r="AN63" i="21"/>
  <c r="AO63" i="21"/>
  <c r="AS63" i="21"/>
  <c r="AN36" i="21"/>
  <c r="AO36" i="21"/>
  <c r="AX27" i="21"/>
  <c r="AU35" i="21"/>
  <c r="AW35" i="21"/>
  <c r="AY35" i="21"/>
  <c r="AC13" i="21"/>
  <c r="AN37" i="21"/>
  <c r="AO37" i="21"/>
  <c r="AR37" i="21"/>
  <c r="AX30" i="21"/>
  <c r="AN27" i="21"/>
  <c r="AO27" i="21"/>
  <c r="W13" i="21"/>
  <c r="Y13" i="21"/>
  <c r="AX37" i="21"/>
  <c r="AU68" i="21"/>
  <c r="AW68" i="21"/>
  <c r="AU18" i="21"/>
  <c r="AW18" i="21"/>
  <c r="AY18" i="21"/>
  <c r="W23" i="21"/>
  <c r="Y23" i="21"/>
  <c r="AU22" i="21"/>
  <c r="AW22" i="21"/>
  <c r="AU55" i="21"/>
  <c r="AW55" i="21"/>
  <c r="AY55" i="21"/>
  <c r="AC14" i="21"/>
  <c r="AU69" i="21"/>
  <c r="AW69" i="21"/>
  <c r="AY69" i="21"/>
  <c r="AX48" i="21"/>
  <c r="AU70" i="21"/>
  <c r="AW70" i="21"/>
  <c r="BA11" i="21"/>
  <c r="AT11" i="21"/>
  <c r="AQ11" i="21"/>
  <c r="AT13" i="21"/>
  <c r="AS11" i="21"/>
  <c r="AQ13" i="21"/>
  <c r="AR18" i="21"/>
  <c r="AT68" i="21"/>
  <c r="AB10" i="21"/>
  <c r="AH9" i="21"/>
  <c r="AI9" i="21"/>
  <c r="AW10" i="21"/>
  <c r="AS13" i="21"/>
  <c r="AR13" i="21"/>
  <c r="AJ22" i="21"/>
  <c r="AT10" i="21"/>
  <c r="AR12" i="21"/>
  <c r="AQ12" i="21"/>
  <c r="AW12" i="21"/>
  <c r="AY12" i="21"/>
  <c r="AQ20" i="21"/>
  <c r="AP20" i="21"/>
  <c r="AR20" i="21"/>
  <c r="AT20" i="21"/>
  <c r="AS20" i="21"/>
  <c r="BA20" i="21"/>
  <c r="AS14" i="21"/>
  <c r="AW9" i="21"/>
  <c r="AS19" i="21"/>
  <c r="AQ19" i="21"/>
  <c r="AP19" i="21"/>
  <c r="BA19" i="21"/>
  <c r="AT19" i="21"/>
  <c r="AR19" i="21"/>
  <c r="AT18" i="21"/>
  <c r="AP45" i="21"/>
  <c r="AQ45" i="21"/>
  <c r="AP10" i="21"/>
  <c r="BA10" i="21"/>
  <c r="AR10" i="21"/>
  <c r="AR9" i="21"/>
  <c r="AQ9" i="21"/>
  <c r="BA9" i="21"/>
  <c r="AT9" i="21"/>
  <c r="AT17" i="21"/>
  <c r="BA17" i="21"/>
  <c r="AP17" i="21"/>
  <c r="AS17" i="21"/>
  <c r="AQ17" i="21"/>
  <c r="AH14" i="21"/>
  <c r="AP11" i="21"/>
  <c r="AR11" i="21"/>
  <c r="AH12" i="21"/>
  <c r="AG12" i="21"/>
  <c r="AS36" i="21"/>
  <c r="AR36" i="21"/>
  <c r="AP68" i="21"/>
  <c r="BA68" i="21"/>
  <c r="AA11" i="21"/>
  <c r="Z11" i="21"/>
  <c r="AR59" i="21"/>
  <c r="AS88" i="21"/>
  <c r="AQ88" i="21"/>
  <c r="AT79" i="21"/>
  <c r="AP69" i="21"/>
  <c r="BA52" i="21"/>
  <c r="AS45" i="21"/>
  <c r="AA10" i="21"/>
  <c r="AT36" i="21"/>
  <c r="BA32" i="21"/>
  <c r="AQ71" i="21"/>
  <c r="AR79" i="21"/>
  <c r="AS79" i="21"/>
  <c r="AB11" i="21"/>
  <c r="AP31" i="21"/>
  <c r="AT75" i="21"/>
  <c r="AH11" i="21"/>
  <c r="AS10" i="21"/>
  <c r="AI21" i="21"/>
  <c r="AQ10" i="21"/>
  <c r="AX50" i="21"/>
  <c r="AN34" i="21"/>
  <c r="AO34" i="21"/>
  <c r="AU41" i="21"/>
  <c r="AW41" i="21"/>
  <c r="W14" i="21"/>
  <c r="Y14" i="21"/>
  <c r="AN51" i="21"/>
  <c r="AO51" i="21"/>
  <c r="AN47" i="21"/>
  <c r="AO47" i="21"/>
  <c r="BA47" i="21"/>
  <c r="AC11" i="21"/>
  <c r="AN35" i="21"/>
  <c r="AO35" i="21"/>
  <c r="AU63" i="21"/>
  <c r="AW63" i="21"/>
  <c r="AY63" i="21"/>
  <c r="AN44" i="21"/>
  <c r="AO44" i="21"/>
  <c r="AX61" i="21"/>
  <c r="AU64" i="21"/>
  <c r="AW64" i="21"/>
  <c r="AN23" i="21"/>
  <c r="AO23" i="21"/>
  <c r="AR23" i="21"/>
  <c r="AU65" i="21"/>
  <c r="AW65" i="21"/>
  <c r="AN29" i="21"/>
  <c r="AO29" i="21"/>
  <c r="AX34" i="21"/>
  <c r="AX19" i="21"/>
  <c r="AX66" i="21"/>
  <c r="AU50" i="21"/>
  <c r="AW50" i="21"/>
  <c r="AX26" i="21"/>
  <c r="AC9" i="21"/>
  <c r="W21" i="21"/>
  <c r="Y21" i="21"/>
  <c r="AX20" i="21"/>
  <c r="AX21" i="21"/>
  <c r="AU48" i="21"/>
  <c r="AW48" i="21"/>
  <c r="AN50" i="21"/>
  <c r="AO50" i="21"/>
  <c r="AX63" i="21"/>
  <c r="AN46" i="21"/>
  <c r="AO46" i="21"/>
  <c r="AU62" i="21"/>
  <c r="AW62" i="21"/>
  <c r="AX45" i="21"/>
  <c r="W9" i="21"/>
  <c r="Y9" i="21"/>
  <c r="AA9" i="21"/>
  <c r="AX42" i="21"/>
  <c r="AU33" i="21"/>
  <c r="AW33" i="21"/>
  <c r="AY33" i="21"/>
  <c r="AN24" i="21"/>
  <c r="AO24" i="21"/>
  <c r="AN64" i="21"/>
  <c r="AO64" i="21"/>
  <c r="AQ64" i="21"/>
  <c r="AU52" i="21"/>
  <c r="AW52" i="21"/>
  <c r="AY52" i="21"/>
  <c r="AU66" i="21"/>
  <c r="AW66" i="21"/>
  <c r="AN48" i="21"/>
  <c r="AO48" i="21"/>
  <c r="AT48" i="21"/>
  <c r="AN28" i="21"/>
  <c r="AO28" i="21"/>
  <c r="AX32" i="21"/>
  <c r="AX40" i="21"/>
  <c r="AN86" i="21"/>
  <c r="AO86" i="21"/>
  <c r="AE20" i="21"/>
  <c r="AE24" i="21"/>
  <c r="AX67" i="21"/>
  <c r="AU80" i="21"/>
  <c r="AW80" i="21"/>
  <c r="AX82" i="21"/>
  <c r="AU85" i="21"/>
  <c r="AX77" i="21"/>
  <c r="AU87" i="21"/>
  <c r="AX70" i="21"/>
  <c r="AU73" i="21"/>
  <c r="AW73" i="21"/>
  <c r="AU84" i="21"/>
  <c r="AN70" i="21"/>
  <c r="AO70" i="21"/>
  <c r="AF13" i="21"/>
  <c r="AI13" i="21"/>
  <c r="AN82" i="21"/>
  <c r="AO82" i="21"/>
  <c r="AC21" i="21"/>
  <c r="AN78" i="21"/>
  <c r="AO78" i="21"/>
  <c r="AE19" i="21"/>
  <c r="AJ14" i="21"/>
  <c r="AU75" i="21"/>
  <c r="AW75" i="21"/>
  <c r="BA13" i="21"/>
  <c r="AC10" i="21"/>
  <c r="AN65" i="21"/>
  <c r="AO65" i="21"/>
  <c r="AT65" i="21"/>
  <c r="AN53" i="21"/>
  <c r="AO53" i="21"/>
  <c r="AN33" i="21"/>
  <c r="AO33" i="21"/>
  <c r="AN43" i="21"/>
  <c r="AO43" i="21"/>
  <c r="AX58" i="21"/>
  <c r="AX44" i="21"/>
  <c r="AX16" i="21"/>
  <c r="W22" i="21"/>
  <c r="Y22" i="21"/>
  <c r="AX15" i="21"/>
  <c r="AN56" i="21"/>
  <c r="AO56" i="21"/>
  <c r="AX22" i="21"/>
  <c r="AX54" i="21"/>
  <c r="AU21" i="21"/>
  <c r="AW21" i="21"/>
  <c r="AN41" i="21"/>
  <c r="AO41" i="21"/>
  <c r="AX62" i="21"/>
  <c r="AX24" i="21"/>
  <c r="AX35" i="21"/>
  <c r="AU71" i="21"/>
  <c r="AW71" i="21"/>
  <c r="AX60" i="21"/>
  <c r="AN58" i="21"/>
  <c r="AO58" i="21"/>
  <c r="AN57" i="21"/>
  <c r="AO57" i="21"/>
  <c r="AS57" i="21"/>
  <c r="AN66" i="21"/>
  <c r="AO66" i="21"/>
  <c r="AX43" i="21"/>
  <c r="AU49" i="21"/>
  <c r="AW49" i="21"/>
  <c r="AX57" i="21"/>
  <c r="AN54" i="21"/>
  <c r="AO54" i="21"/>
  <c r="AX64" i="21"/>
  <c r="AX36" i="21"/>
  <c r="AU26" i="21"/>
  <c r="AW26" i="21"/>
  <c r="AU16" i="21"/>
  <c r="AW16" i="21"/>
  <c r="AX31" i="21"/>
  <c r="AU23" i="21"/>
  <c r="AW23" i="21"/>
  <c r="AY23" i="21"/>
  <c r="AX38" i="21"/>
  <c r="AX49" i="21"/>
  <c r="AU25" i="21"/>
  <c r="AW25" i="21"/>
  <c r="AN61" i="21"/>
  <c r="AO61" i="21"/>
  <c r="AU28" i="21"/>
  <c r="AW28" i="21"/>
  <c r="AY28" i="21"/>
  <c r="AU17" i="21"/>
  <c r="AW17" i="21"/>
  <c r="AY17" i="21"/>
  <c r="AU59" i="21"/>
  <c r="AW59" i="21"/>
  <c r="AU27" i="21"/>
  <c r="AW27" i="21"/>
  <c r="AN60" i="21"/>
  <c r="AO60" i="21"/>
  <c r="AU34" i="21"/>
  <c r="AW34" i="21"/>
  <c r="AN22" i="21"/>
  <c r="AO22" i="21"/>
  <c r="AP22" i="21"/>
  <c r="AU20" i="21"/>
  <c r="AW20" i="21"/>
  <c r="AX29" i="21"/>
  <c r="AN39" i="21"/>
  <c r="AO39" i="21"/>
  <c r="AN25" i="21"/>
  <c r="AO25" i="21"/>
  <c r="AN67" i="21"/>
  <c r="AO67" i="21"/>
  <c r="W20" i="21"/>
  <c r="Y20" i="21"/>
  <c r="Z20" i="21"/>
  <c r="AX65" i="21"/>
  <c r="AX81" i="21"/>
  <c r="AC22" i="21"/>
  <c r="AX68" i="21"/>
  <c r="AN81" i="21"/>
  <c r="AO81" i="21"/>
  <c r="AE10" i="21"/>
  <c r="AH10" i="21"/>
  <c r="AE23" i="21"/>
  <c r="AH23" i="21"/>
  <c r="AX76" i="21"/>
  <c r="AX78" i="21"/>
  <c r="AN80" i="21"/>
  <c r="AO80" i="21"/>
  <c r="AU72" i="21"/>
  <c r="AW72" i="21"/>
  <c r="AC24" i="21"/>
  <c r="AN84" i="21"/>
  <c r="AO84" i="21"/>
  <c r="AC23" i="21"/>
  <c r="AF19" i="21"/>
  <c r="AJ19" i="21"/>
  <c r="AE22" i="21"/>
  <c r="AX72" i="21"/>
  <c r="AN76" i="21"/>
  <c r="AO76" i="21"/>
  <c r="S10" i="21"/>
  <c r="AF12" i="21"/>
  <c r="AJ12" i="21"/>
  <c r="J43" i="21"/>
  <c r="J65" i="21"/>
  <c r="J86" i="21"/>
  <c r="J11" i="21"/>
  <c r="J76" i="21"/>
  <c r="J88" i="21"/>
  <c r="J55" i="21"/>
  <c r="J33" i="21"/>
  <c r="J21" i="21"/>
  <c r="J9" i="21"/>
  <c r="J69" i="21"/>
  <c r="J58" i="21"/>
  <c r="J77" i="21"/>
  <c r="J30" i="21"/>
  <c r="J67" i="21"/>
  <c r="J22" i="21"/>
  <c r="J87" i="21"/>
  <c r="J41" i="21"/>
  <c r="J59" i="21"/>
  <c r="J19" i="21"/>
  <c r="J29" i="21"/>
  <c r="J32" i="21"/>
  <c r="J78" i="21"/>
  <c r="J57" i="21"/>
  <c r="J79" i="21"/>
  <c r="J66" i="21"/>
  <c r="J12" i="21"/>
  <c r="J44" i="21"/>
  <c r="J75" i="21"/>
  <c r="J40" i="21"/>
  <c r="J31" i="21"/>
  <c r="J13" i="21"/>
  <c r="J20" i="21"/>
  <c r="J24" i="21"/>
  <c r="J10" i="21"/>
  <c r="J85" i="21"/>
  <c r="J64" i="21"/>
  <c r="R42" i="21"/>
  <c r="R85" i="21"/>
  <c r="R66" i="21"/>
  <c r="C65" i="21"/>
  <c r="R64" i="21"/>
  <c r="R56" i="21"/>
  <c r="R55" i="21"/>
  <c r="C54" i="21"/>
  <c r="C41" i="21"/>
  <c r="C31" i="21"/>
  <c r="R20" i="21"/>
  <c r="R13" i="21"/>
  <c r="AH22" i="21"/>
  <c r="AG22" i="21"/>
  <c r="AB20" i="21"/>
  <c r="AS60" i="21"/>
  <c r="BA60" i="21"/>
  <c r="AP60" i="21"/>
  <c r="AQ60" i="21"/>
  <c r="AT57" i="21"/>
  <c r="BA57" i="21"/>
  <c r="AS65" i="21"/>
  <c r="BA65" i="21"/>
  <c r="AR65" i="21"/>
  <c r="AP65" i="21"/>
  <c r="AQ65" i="21"/>
  <c r="AH19" i="21"/>
  <c r="AG19" i="21"/>
  <c r="AK19" i="21"/>
  <c r="AJ13" i="21"/>
  <c r="AG20" i="21"/>
  <c r="AH20" i="21"/>
  <c r="BA28" i="21"/>
  <c r="AT28" i="21"/>
  <c r="AI19" i="21"/>
  <c r="AP61" i="21"/>
  <c r="AQ61" i="21"/>
  <c r="AS61" i="21"/>
  <c r="AS58" i="21"/>
  <c r="AR58" i="21"/>
  <c r="Z22" i="21"/>
  <c r="BA43" i="21"/>
  <c r="AT43" i="21"/>
  <c r="AT86" i="21"/>
  <c r="AS86" i="21"/>
  <c r="AR86" i="21"/>
  <c r="BA48" i="21"/>
  <c r="AS48" i="21"/>
  <c r="BA24" i="21"/>
  <c r="AT24" i="21"/>
  <c r="AR24" i="21"/>
  <c r="Z21" i="21"/>
  <c r="BA44" i="21"/>
  <c r="AT47" i="21"/>
  <c r="AS47" i="21"/>
  <c r="AT34" i="21"/>
  <c r="BA34" i="21"/>
  <c r="AR34" i="21"/>
  <c r="AR84" i="21"/>
  <c r="AS84" i="21"/>
  <c r="AT84" i="21"/>
  <c r="AQ84" i="21"/>
  <c r="AP84" i="21"/>
  <c r="AP39" i="21"/>
  <c r="AS39" i="21"/>
  <c r="AR39" i="21"/>
  <c r="AT39" i="21"/>
  <c r="AQ39" i="21"/>
  <c r="BA39" i="21"/>
  <c r="AR66" i="21"/>
  <c r="AP66" i="21"/>
  <c r="BA66" i="21"/>
  <c r="BA82" i="21"/>
  <c r="AS82" i="21"/>
  <c r="AR82" i="21"/>
  <c r="AH24" i="21"/>
  <c r="AK24" i="21"/>
  <c r="AG24" i="21"/>
  <c r="AP46" i="21"/>
  <c r="AS46" i="21"/>
  <c r="AT46" i="21"/>
  <c r="AP35" i="21"/>
  <c r="AS35" i="21"/>
  <c r="AT35" i="21"/>
  <c r="BA35" i="21"/>
  <c r="AR35" i="21"/>
  <c r="AQ35" i="21"/>
  <c r="AB14" i="21"/>
  <c r="AT22" i="21"/>
  <c r="AS23" i="21"/>
  <c r="AP51" i="21"/>
  <c r="AS51" i="21"/>
  <c r="AK22" i="21"/>
  <c r="AB9" i="21"/>
  <c r="Z9" i="21"/>
  <c r="Z19" i="21"/>
  <c r="AA19" i="21"/>
  <c r="AB19" i="21"/>
  <c r="AS83" i="21"/>
  <c r="AQ83" i="21"/>
  <c r="BA83" i="21"/>
  <c r="AT83" i="21"/>
  <c r="AP83" i="21"/>
  <c r="AR83" i="21"/>
  <c r="AP64" i="21"/>
  <c r="AS64" i="21"/>
  <c r="AT64" i="21"/>
  <c r="AR64" i="21"/>
  <c r="BA64" i="21"/>
  <c r="AP27" i="21"/>
  <c r="BA27" i="21"/>
  <c r="AS27" i="21"/>
  <c r="AT27" i="21"/>
  <c r="AR40" i="21"/>
  <c r="AS40" i="21"/>
  <c r="AT62" i="21"/>
  <c r="AP62" i="21"/>
  <c r="AS62" i="21"/>
  <c r="BA62" i="21"/>
  <c r="AQ62" i="21"/>
  <c r="AP87" i="21"/>
  <c r="AQ87" i="21"/>
  <c r="AR87" i="21"/>
  <c r="AS87" i="21"/>
  <c r="AQ77" i="21"/>
  <c r="BA77" i="21"/>
  <c r="AS73" i="21"/>
  <c r="AR73" i="21"/>
  <c r="AT73" i="21"/>
  <c r="AT16" i="21"/>
  <c r="AP16" i="21"/>
  <c r="AS16" i="21"/>
  <c r="AQ16" i="21"/>
  <c r="AS22" i="21"/>
  <c r="AS25" i="21"/>
  <c r="BA80" i="21"/>
  <c r="AI12" i="21"/>
  <c r="AK12" i="21"/>
  <c r="AG23" i="21"/>
  <c r="AY72" i="21"/>
  <c r="AY73" i="21"/>
  <c r="AY64" i="21"/>
  <c r="AY41" i="21"/>
  <c r="AP73" i="21"/>
  <c r="BA73" i="21"/>
  <c r="AY70" i="21"/>
  <c r="AY68" i="21"/>
  <c r="AB12" i="21"/>
  <c r="AA12" i="21"/>
  <c r="AY19" i="21"/>
  <c r="AQ32" i="21"/>
  <c r="AT32" i="21"/>
  <c r="AR32" i="21"/>
  <c r="AQ68" i="21"/>
  <c r="AS68" i="21"/>
  <c r="AR68" i="21"/>
  <c r="AR49" i="21"/>
  <c r="AS49" i="21"/>
  <c r="AP59" i="21"/>
  <c r="AT59" i="21"/>
  <c r="AS59" i="21"/>
  <c r="AP72" i="21"/>
  <c r="AQ72" i="21"/>
  <c r="E47" i="21"/>
  <c r="AT23" i="21"/>
  <c r="BA22" i="21"/>
  <c r="AQ80" i="21"/>
  <c r="AR47" i="21"/>
  <c r="AP44" i="21"/>
  <c r="AQ44" i="21"/>
  <c r="AQ57" i="21"/>
  <c r="AP57" i="21"/>
  <c r="AT53" i="21"/>
  <c r="AY34" i="21"/>
  <c r="AR77" i="21"/>
  <c r="AR62" i="21"/>
  <c r="Z12" i="21"/>
  <c r="AT72" i="21"/>
  <c r="AT40" i="21"/>
  <c r="BA40" i="21"/>
  <c r="BA16" i="21"/>
  <c r="AA23" i="21"/>
  <c r="Z23" i="21"/>
  <c r="AB23" i="21"/>
  <c r="AP37" i="21"/>
  <c r="AQ37" i="21"/>
  <c r="BA37" i="21"/>
  <c r="AS37" i="21"/>
  <c r="AY67" i="21"/>
  <c r="AY37" i="21"/>
  <c r="AY40" i="21"/>
  <c r="AY45" i="21"/>
  <c r="AY24" i="21"/>
  <c r="BA45" i="21"/>
  <c r="AR45" i="21"/>
  <c r="AT45" i="21"/>
  <c r="AY58" i="21"/>
  <c r="AS31" i="21"/>
  <c r="BA31" i="21"/>
  <c r="AT31" i="21"/>
  <c r="AQ52" i="21"/>
  <c r="AS52" i="21"/>
  <c r="AP52" i="21"/>
  <c r="AY29" i="21"/>
  <c r="AY38" i="21"/>
  <c r="AY60" i="21"/>
  <c r="AS42" i="21"/>
  <c r="BA42" i="21"/>
  <c r="AY42" i="21"/>
  <c r="AQ85" i="21"/>
  <c r="AR85" i="21"/>
  <c r="AT85" i="21"/>
  <c r="AS74" i="21"/>
  <c r="AP74" i="21"/>
  <c r="AY76" i="21"/>
  <c r="AJ23" i="21"/>
  <c r="AI23" i="21"/>
  <c r="AY83" i="21"/>
  <c r="AT63" i="21"/>
  <c r="AQ63" i="21"/>
  <c r="AR63" i="21"/>
  <c r="BA63" i="21"/>
  <c r="AS26" i="21"/>
  <c r="BA26" i="21"/>
  <c r="AT26" i="21"/>
  <c r="AQ69" i="21"/>
  <c r="AT69" i="21"/>
  <c r="AS69" i="21"/>
  <c r="BA69" i="21"/>
  <c r="AK9" i="21"/>
  <c r="BA14" i="21"/>
  <c r="AT14" i="21"/>
  <c r="AQ14" i="21"/>
  <c r="AS15" i="21"/>
  <c r="AQ15" i="21"/>
  <c r="AR15" i="21"/>
  <c r="AQ23" i="21"/>
  <c r="AT33" i="21"/>
  <c r="AQ25" i="21"/>
  <c r="AP80" i="21"/>
  <c r="AP47" i="21"/>
  <c r="AA20" i="21"/>
  <c r="AY20" i="21"/>
  <c r="AY27" i="21"/>
  <c r="AY71" i="21"/>
  <c r="AY21" i="21"/>
  <c r="AY80" i="21"/>
  <c r="AY48" i="21"/>
  <c r="AY50" i="21"/>
  <c r="AY65" i="21"/>
  <c r="AS77" i="21"/>
  <c r="AP63" i="21"/>
  <c r="AR69" i="21"/>
  <c r="AP40" i="21"/>
  <c r="BA15" i="21"/>
  <c r="AT15" i="21"/>
  <c r="AY22" i="21"/>
  <c r="AY39" i="21"/>
  <c r="AY56" i="21"/>
  <c r="AY53" i="21"/>
  <c r="AY31" i="21"/>
  <c r="AY47" i="21"/>
  <c r="AY77" i="21"/>
  <c r="AY74" i="21"/>
  <c r="AR75" i="21"/>
  <c r="AS75" i="21"/>
  <c r="AQ75" i="21"/>
  <c r="AT71" i="21"/>
  <c r="AP71" i="21"/>
  <c r="AS71" i="21"/>
  <c r="AQ18" i="21"/>
  <c r="AP18" i="21"/>
  <c r="BA18" i="21"/>
  <c r="BA23" i="21"/>
  <c r="AR33" i="21"/>
  <c r="AR22" i="21"/>
  <c r="AG10" i="21"/>
  <c r="AQ48" i="21"/>
  <c r="AP48" i="21"/>
  <c r="AT78" i="21"/>
  <c r="AY16" i="21"/>
  <c r="AY62" i="21"/>
  <c r="AQ59" i="21"/>
  <c r="AT49" i="21"/>
  <c r="AA13" i="21"/>
  <c r="AT87" i="21"/>
  <c r="AP75" i="21"/>
  <c r="BA49" i="21"/>
  <c r="AY9" i="21"/>
  <c r="AP23" i="21"/>
  <c r="AQ22" i="21"/>
  <c r="AQ47" i="21"/>
  <c r="AR48" i="21"/>
  <c r="AP78" i="21"/>
  <c r="AQ43" i="21"/>
  <c r="BA58" i="21"/>
  <c r="AR57" i="21"/>
  <c r="AR53" i="21"/>
  <c r="AT60" i="21"/>
  <c r="AR60" i="21"/>
  <c r="AY59" i="21"/>
  <c r="AY25" i="21"/>
  <c r="AY26" i="21"/>
  <c r="AY49" i="21"/>
  <c r="AY75" i="21"/>
  <c r="AY66" i="21"/>
  <c r="BA75" i="21"/>
  <c r="AT77" i="21"/>
  <c r="AR31" i="21"/>
  <c r="AQ26" i="21"/>
  <c r="AS32" i="21"/>
  <c r="BA72" i="21"/>
  <c r="AQ49" i="21"/>
  <c r="BA74" i="21"/>
  <c r="AT74" i="21"/>
  <c r="AQ40" i="21"/>
  <c r="AR26" i="21"/>
  <c r="AT37" i="21"/>
  <c r="AR16" i="21"/>
  <c r="AQ74" i="21"/>
  <c r="AS18" i="21"/>
  <c r="AP32" i="21"/>
  <c r="AI10" i="21"/>
  <c r="AR14" i="21"/>
  <c r="AY10" i="21"/>
  <c r="AR71" i="21"/>
  <c r="AT38" i="21"/>
  <c r="AR38" i="21"/>
  <c r="AS38" i="21"/>
  <c r="AY43" i="21"/>
  <c r="AY61" i="21"/>
  <c r="AY57" i="21"/>
  <c r="AB24" i="21"/>
  <c r="AA24" i="21"/>
  <c r="AY15" i="21"/>
  <c r="AS89" i="21"/>
  <c r="AR89" i="21"/>
  <c r="AR88" i="21"/>
  <c r="AP88" i="21"/>
  <c r="AT88" i="21"/>
  <c r="AK11" i="21"/>
  <c r="AY82" i="21"/>
  <c r="AW14" i="21"/>
  <c r="AY14" i="21"/>
  <c r="AK10" i="21"/>
  <c r="AK23" i="21"/>
  <c r="AT25" i="21"/>
  <c r="BA25" i="21"/>
  <c r="AP25" i="21"/>
  <c r="AR25" i="21"/>
  <c r="AQ54" i="21"/>
  <c r="AS54" i="21"/>
  <c r="AT54" i="21"/>
  <c r="BA54" i="21"/>
  <c r="AR54" i="21"/>
  <c r="AP54" i="21"/>
  <c r="AS78" i="21"/>
  <c r="AQ78" i="21"/>
  <c r="AR78" i="21"/>
  <c r="BA78" i="21"/>
  <c r="AQ70" i="21"/>
  <c r="AP70" i="21"/>
  <c r="AT70" i="21"/>
  <c r="AS70" i="21"/>
  <c r="BA70" i="21"/>
  <c r="AR70" i="21"/>
  <c r="BA50" i="21"/>
  <c r="AS50" i="21"/>
  <c r="AR50" i="21"/>
  <c r="AP50" i="21"/>
  <c r="AQ50" i="21"/>
  <c r="AT50" i="21"/>
  <c r="AT76" i="21"/>
  <c r="AP76" i="21"/>
  <c r="AR76" i="21"/>
  <c r="AQ76" i="21"/>
  <c r="AS76" i="21"/>
  <c r="BA76" i="21"/>
  <c r="BA81" i="21"/>
  <c r="AS81" i="21"/>
  <c r="AP81" i="21"/>
  <c r="AT81" i="21"/>
  <c r="AQ81" i="21"/>
  <c r="AR81" i="21"/>
  <c r="BA56" i="21"/>
  <c r="AQ56" i="21"/>
  <c r="AT56" i="21"/>
  <c r="AS56" i="21"/>
  <c r="AR56" i="21"/>
  <c r="AP56" i="21"/>
  <c r="AQ29" i="21"/>
  <c r="AS29" i="21"/>
  <c r="AR29" i="21"/>
  <c r="BA29" i="21"/>
  <c r="AP29" i="21"/>
  <c r="AT29" i="21"/>
  <c r="AP33" i="21"/>
  <c r="BA33" i="21"/>
  <c r="AS33" i="21"/>
  <c r="AQ33" i="21"/>
  <c r="AS80" i="21"/>
  <c r="AT80" i="21"/>
  <c r="AR80" i="21"/>
  <c r="BA67" i="21"/>
  <c r="AT67" i="21"/>
  <c r="AP67" i="21"/>
  <c r="AQ67" i="21"/>
  <c r="AR67" i="21"/>
  <c r="AS67" i="21"/>
  <c r="AQ53" i="21"/>
  <c r="BA53" i="21"/>
  <c r="AS53" i="21"/>
  <c r="AP53" i="21"/>
  <c r="AP12" i="21"/>
  <c r="AT12" i="21"/>
  <c r="BA12" i="21"/>
  <c r="AS12" i="21"/>
  <c r="AR30" i="21"/>
  <c r="BA30" i="21"/>
  <c r="AP30" i="21"/>
  <c r="AS9" i="21"/>
  <c r="AP9" i="21"/>
  <c r="V15" i="21"/>
  <c r="AQ21" i="21"/>
  <c r="BA21" i="21"/>
  <c r="AT21" i="21"/>
  <c r="AY11" i="21"/>
  <c r="Z13" i="21"/>
  <c r="AB13" i="21"/>
  <c r="BA36" i="21"/>
  <c r="AP36" i="21"/>
  <c r="AQ36" i="21"/>
  <c r="AQ79" i="21"/>
  <c r="BA79" i="21"/>
  <c r="AP79" i="21"/>
  <c r="AY13" i="21"/>
  <c r="AY78" i="21"/>
  <c r="AY54" i="21"/>
  <c r="AY30" i="21"/>
  <c r="AR52" i="21"/>
  <c r="AI20" i="21"/>
  <c r="AK20" i="21"/>
  <c r="AA14" i="21"/>
  <c r="Z14" i="21"/>
  <c r="AS85" i="21"/>
  <c r="AP85" i="21"/>
  <c r="AT89" i="21"/>
  <c r="AP89" i="21"/>
  <c r="AQ89" i="21"/>
  <c r="AK13" i="21"/>
  <c r="AP41" i="21"/>
  <c r="AR41" i="21"/>
  <c r="BA41" i="21"/>
  <c r="AQ41" i="21"/>
  <c r="AS41" i="21"/>
  <c r="AT41" i="21"/>
  <c r="AP24" i="21"/>
  <c r="AS24" i="21"/>
  <c r="AQ24" i="21"/>
  <c r="AR46" i="21"/>
  <c r="BA46" i="21"/>
  <c r="AQ46" i="21"/>
  <c r="AB21" i="21"/>
  <c r="AA21" i="21"/>
  <c r="BA38" i="21"/>
  <c r="AP38" i="21"/>
  <c r="AQ38" i="21"/>
  <c r="AQ55" i="21"/>
  <c r="AT55" i="21"/>
  <c r="AR55" i="21"/>
  <c r="AP55" i="21"/>
  <c r="BA55" i="21"/>
  <c r="AS55" i="21"/>
  <c r="AR72" i="21"/>
  <c r="AS72" i="21"/>
  <c r="AQ58" i="21"/>
  <c r="AT58" i="21"/>
  <c r="AP58" i="21"/>
  <c r="AT82" i="21"/>
  <c r="AP82" i="21"/>
  <c r="AQ82" i="21"/>
  <c r="AQ28" i="21"/>
  <c r="AS28" i="21"/>
  <c r="AR28" i="21"/>
  <c r="AP28" i="21"/>
  <c r="AP34" i="21"/>
  <c r="AS34" i="21"/>
  <c r="AQ34" i="21"/>
  <c r="AR61" i="21"/>
  <c r="AT61" i="21"/>
  <c r="BA61" i="21"/>
  <c r="AQ66" i="21"/>
  <c r="AS66" i="21"/>
  <c r="AT66" i="21"/>
  <c r="AA22" i="21"/>
  <c r="AB22" i="21"/>
  <c r="AR43" i="21"/>
  <c r="AP43" i="21"/>
  <c r="AS43" i="21"/>
  <c r="AQ86" i="21"/>
  <c r="AP86" i="21"/>
  <c r="AS44" i="21"/>
  <c r="AT44" i="21"/>
  <c r="AR44" i="21"/>
  <c r="AR51" i="21"/>
  <c r="AQ51" i="21"/>
  <c r="AT51" i="21"/>
  <c r="BA51" i="21"/>
  <c r="AR27" i="21"/>
  <c r="AQ27" i="21"/>
  <c r="AR21" i="21"/>
  <c r="AS21" i="21"/>
  <c r="AP21" i="21"/>
  <c r="AS30" i="21"/>
  <c r="AT30" i="21"/>
  <c r="AQ30" i="21"/>
  <c r="AR42" i="21"/>
  <c r="AP42" i="21"/>
  <c r="AQ42" i="21"/>
  <c r="AT42" i="21"/>
  <c r="R84" i="2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E85" i="2"/>
  <c r="F85" i="2"/>
  <c r="Y85" i="2"/>
  <c r="G85" i="2" s="1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 s="1"/>
  <c r="H168" i="2"/>
  <c r="I168" i="2"/>
  <c r="J168" i="2"/>
  <c r="U81" i="2"/>
  <c r="V81" i="2"/>
  <c r="F81" i="2"/>
  <c r="Y81" i="2"/>
  <c r="G81" i="2" s="1"/>
  <c r="U90" i="2"/>
  <c r="V90" i="2"/>
  <c r="E90" i="2" s="1"/>
  <c r="F90" i="2"/>
  <c r="Y90" i="2"/>
  <c r="G90" i="2" s="1"/>
  <c r="U53" i="2"/>
  <c r="E53" i="2" s="1"/>
  <c r="V53" i="2"/>
  <c r="F53" i="2"/>
  <c r="Y53" i="2"/>
  <c r="G53" i="2" s="1"/>
  <c r="U63" i="2"/>
  <c r="E63" i="2" s="1"/>
  <c r="V63" i="2"/>
  <c r="F63" i="2"/>
  <c r="Y63" i="2"/>
  <c r="G63" i="2" s="1"/>
  <c r="U64" i="2"/>
  <c r="V64" i="2"/>
  <c r="E64" i="2"/>
  <c r="F64" i="2"/>
  <c r="Y64" i="2"/>
  <c r="G64" i="2" s="1"/>
  <c r="U27" i="2"/>
  <c r="V27" i="2"/>
  <c r="F27" i="2"/>
  <c r="Y27" i="2"/>
  <c r="G27" i="2" s="1"/>
  <c r="U91" i="2"/>
  <c r="V91" i="2"/>
  <c r="E91" i="2"/>
  <c r="F91" i="2"/>
  <c r="Y91" i="2"/>
  <c r="G91" i="2" s="1"/>
  <c r="U89" i="2"/>
  <c r="V89" i="2"/>
  <c r="F89" i="2"/>
  <c r="Y89" i="2"/>
  <c r="G89" i="2" s="1"/>
  <c r="U49" i="2"/>
  <c r="V49" i="2"/>
  <c r="E49" i="2" s="1"/>
  <c r="F49" i="2"/>
  <c r="Y49" i="2"/>
  <c r="G49" i="2" s="1"/>
  <c r="U10" i="2"/>
  <c r="E10" i="2" s="1"/>
  <c r="V10" i="2"/>
  <c r="F10" i="2"/>
  <c r="Y10" i="2"/>
  <c r="G10" i="2" s="1"/>
  <c r="U51" i="2"/>
  <c r="E51" i="2" s="1"/>
  <c r="V51" i="2"/>
  <c r="F51" i="2"/>
  <c r="Y51" i="2"/>
  <c r="G51" i="2" s="1"/>
  <c r="U92" i="2"/>
  <c r="E92" i="2" s="1"/>
  <c r="V92" i="2"/>
  <c r="F92" i="2"/>
  <c r="Y92" i="2"/>
  <c r="G92" i="2" s="1"/>
  <c r="U54" i="2"/>
  <c r="E54" i="2" s="1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/>
  <c r="C289" i="2"/>
  <c r="D289" i="2" s="1"/>
  <c r="C290" i="2"/>
  <c r="D290" i="2" s="1"/>
  <c r="C291" i="2"/>
  <c r="D291" i="2" s="1"/>
  <c r="C292" i="2"/>
  <c r="D292" i="2"/>
  <c r="C293" i="2"/>
  <c r="D293" i="2" s="1"/>
  <c r="C294" i="2"/>
  <c r="D294" i="2" s="1"/>
  <c r="C295" i="2"/>
  <c r="D295" i="2" s="1"/>
  <c r="C296" i="2"/>
  <c r="D296" i="2" s="1"/>
  <c r="U72" i="2"/>
  <c r="V72" i="2"/>
  <c r="F72" i="2"/>
  <c r="Y72" i="2"/>
  <c r="G72" i="2" s="1"/>
  <c r="U73" i="2"/>
  <c r="V73" i="2"/>
  <c r="F73" i="2"/>
  <c r="Y73" i="2"/>
  <c r="G73" i="2" s="1"/>
  <c r="U96" i="2"/>
  <c r="V96" i="2"/>
  <c r="F96" i="2"/>
  <c r="Y96" i="2"/>
  <c r="G96" i="2" s="1"/>
  <c r="U38" i="2"/>
  <c r="V38" i="2"/>
  <c r="F38" i="2"/>
  <c r="Y38" i="2"/>
  <c r="G38" i="2" s="1"/>
  <c r="U69" i="2"/>
  <c r="V69" i="2"/>
  <c r="E69" i="2" s="1"/>
  <c r="F69" i="2"/>
  <c r="Y69" i="2"/>
  <c r="G69" i="2"/>
  <c r="U83" i="2"/>
  <c r="V83" i="2"/>
  <c r="F83" i="2"/>
  <c r="Y83" i="2"/>
  <c r="G83" i="2" s="1"/>
  <c r="U99" i="2"/>
  <c r="V99" i="2"/>
  <c r="F99" i="2"/>
  <c r="Y99" i="2"/>
  <c r="G99" i="2" s="1"/>
  <c r="U14" i="2"/>
  <c r="V14" i="2"/>
  <c r="F14" i="2"/>
  <c r="Y14" i="2"/>
  <c r="G14" i="2"/>
  <c r="U60" i="2"/>
  <c r="E60" i="2" s="1"/>
  <c r="V60" i="2"/>
  <c r="F60" i="2"/>
  <c r="Y60" i="2"/>
  <c r="G60" i="2" s="1"/>
  <c r="U95" i="2"/>
  <c r="V95" i="2"/>
  <c r="F95" i="2"/>
  <c r="Y95" i="2"/>
  <c r="G95" i="2" s="1"/>
  <c r="U34" i="2"/>
  <c r="V34" i="2"/>
  <c r="F34" i="2"/>
  <c r="Y34" i="2"/>
  <c r="G34" i="2" s="1"/>
  <c r="U80" i="2"/>
  <c r="V80" i="2"/>
  <c r="F80" i="2"/>
  <c r="Y80" i="2"/>
  <c r="G80" i="2" s="1"/>
  <c r="U87" i="2"/>
  <c r="V87" i="2"/>
  <c r="F87" i="2"/>
  <c r="Y87" i="2"/>
  <c r="G87" i="2" s="1"/>
  <c r="U65" i="2"/>
  <c r="V65" i="2"/>
  <c r="F65" i="2"/>
  <c r="Y65" i="2"/>
  <c r="G65" i="2" s="1"/>
  <c r="U20" i="2"/>
  <c r="V20" i="2"/>
  <c r="F20" i="2"/>
  <c r="Y20" i="2"/>
  <c r="G20" i="2" s="1"/>
  <c r="U84" i="2"/>
  <c r="V84" i="2"/>
  <c r="F84" i="2"/>
  <c r="Y84" i="2"/>
  <c r="G84" i="2" s="1"/>
  <c r="U59" i="2"/>
  <c r="V59" i="2"/>
  <c r="F59" i="2"/>
  <c r="Y59" i="2"/>
  <c r="G59" i="2"/>
  <c r="U18" i="2"/>
  <c r="V18" i="2"/>
  <c r="F18" i="2"/>
  <c r="Y18" i="2"/>
  <c r="G18" i="2"/>
  <c r="U93" i="2"/>
  <c r="V93" i="2"/>
  <c r="F93" i="2"/>
  <c r="Y93" i="2"/>
  <c r="G93" i="2" s="1"/>
  <c r="U94" i="2"/>
  <c r="V94" i="2"/>
  <c r="F94" i="2"/>
  <c r="Y94" i="2"/>
  <c r="G94" i="2" s="1"/>
  <c r="U35" i="2"/>
  <c r="V35" i="2"/>
  <c r="F35" i="2"/>
  <c r="Y35" i="2"/>
  <c r="G35" i="2" s="1"/>
  <c r="U88" i="2"/>
  <c r="V88" i="2"/>
  <c r="F88" i="2"/>
  <c r="Y88" i="2"/>
  <c r="G88" i="2" s="1"/>
  <c r="U67" i="2"/>
  <c r="V67" i="2"/>
  <c r="E67" i="2"/>
  <c r="F67" i="2"/>
  <c r="Y67" i="2"/>
  <c r="G67" i="2"/>
  <c r="U32" i="2"/>
  <c r="E32" i="2" s="1"/>
  <c r="V32" i="2"/>
  <c r="F32" i="2"/>
  <c r="Y32" i="2"/>
  <c r="G32" i="2" s="1"/>
  <c r="U31" i="2"/>
  <c r="E31" i="2" s="1"/>
  <c r="V31" i="2"/>
  <c r="F31" i="2"/>
  <c r="Y31" i="2"/>
  <c r="G31" i="2" s="1"/>
  <c r="H31" i="2"/>
  <c r="I31" i="2"/>
  <c r="J31" i="2"/>
  <c r="U29" i="2"/>
  <c r="V29" i="2"/>
  <c r="F29" i="2"/>
  <c r="Y29" i="2"/>
  <c r="G29" i="2" s="1"/>
  <c r="H29" i="2"/>
  <c r="J29" i="2"/>
  <c r="U30" i="2"/>
  <c r="V30" i="2"/>
  <c r="F30" i="2"/>
  <c r="Y30" i="2"/>
  <c r="G30" i="2"/>
  <c r="H30" i="2"/>
  <c r="J30" i="2"/>
  <c r="H27" i="2"/>
  <c r="J27" i="2"/>
  <c r="U45" i="2"/>
  <c r="E45" i="2" s="1"/>
  <c r="V45" i="2"/>
  <c r="F45" i="2"/>
  <c r="Y45" i="2"/>
  <c r="G45" i="2" s="1"/>
  <c r="U47" i="2"/>
  <c r="V47" i="2"/>
  <c r="F47" i="2"/>
  <c r="Y47" i="2"/>
  <c r="G47" i="2" s="1"/>
  <c r="U56" i="2"/>
  <c r="V56" i="2"/>
  <c r="F56" i="2"/>
  <c r="Y56" i="2"/>
  <c r="G56" i="2" s="1"/>
  <c r="U28" i="2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/>
  <c r="U48" i="2"/>
  <c r="V48" i="2"/>
  <c r="F48" i="2"/>
  <c r="Y48" i="2"/>
  <c r="G48" i="2"/>
  <c r="U97" i="2"/>
  <c r="V97" i="2"/>
  <c r="F97" i="2"/>
  <c r="Y97" i="2"/>
  <c r="G97" i="2" s="1"/>
  <c r="U46" i="2"/>
  <c r="E46" i="2" s="1"/>
  <c r="V46" i="2"/>
  <c r="F46" i="2"/>
  <c r="Y46" i="2"/>
  <c r="G46" i="2" s="1"/>
  <c r="U9" i="2"/>
  <c r="V9" i="2"/>
  <c r="F9" i="2"/>
  <c r="Y9" i="2"/>
  <c r="G9" i="2"/>
  <c r="U61" i="2"/>
  <c r="E61" i="2" s="1"/>
  <c r="V61" i="2"/>
  <c r="F61" i="2"/>
  <c r="Y61" i="2"/>
  <c r="G61" i="2" s="1"/>
  <c r="U79" i="2"/>
  <c r="V79" i="2"/>
  <c r="F79" i="2"/>
  <c r="Y79" i="2"/>
  <c r="G79" i="2"/>
  <c r="U8" i="2"/>
  <c r="E8" i="2" s="1"/>
  <c r="V8" i="2"/>
  <c r="F8" i="2"/>
  <c r="Y8" i="2"/>
  <c r="G8" i="2" s="1"/>
  <c r="U11" i="2"/>
  <c r="E11" i="2" s="1"/>
  <c r="V11" i="2"/>
  <c r="F11" i="2"/>
  <c r="Y11" i="2"/>
  <c r="G11" i="2" s="1"/>
  <c r="H11" i="2"/>
  <c r="I11" i="2"/>
  <c r="J11" i="2"/>
  <c r="U82" i="2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E105" i="2" s="1"/>
  <c r="V105" i="2"/>
  <c r="F105" i="2"/>
  <c r="Y105" i="2"/>
  <c r="G105" i="2" s="1"/>
  <c r="H105" i="2"/>
  <c r="I105" i="2"/>
  <c r="J105" i="2"/>
  <c r="U16" i="2"/>
  <c r="E16" i="2" s="1"/>
  <c r="V16" i="2"/>
  <c r="F16" i="2"/>
  <c r="Y16" i="2"/>
  <c r="G16" i="2" s="1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 s="1"/>
  <c r="H13" i="2"/>
  <c r="I13" i="2"/>
  <c r="J13" i="2"/>
  <c r="U37" i="2"/>
  <c r="V37" i="2"/>
  <c r="F37" i="2"/>
  <c r="Y37" i="2"/>
  <c r="G37" i="2" s="1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/>
  <c r="H107" i="2"/>
  <c r="I107" i="2"/>
  <c r="J107" i="2"/>
  <c r="U74" i="2"/>
  <c r="V74" i="2"/>
  <c r="F74" i="2"/>
  <c r="Y74" i="2"/>
  <c r="G74" i="2" s="1"/>
  <c r="U66" i="2"/>
  <c r="V66" i="2"/>
  <c r="E66" i="2" s="1"/>
  <c r="F66" i="2"/>
  <c r="Y66" i="2"/>
  <c r="G66" i="2"/>
  <c r="U86" i="2"/>
  <c r="V86" i="2"/>
  <c r="F86" i="2"/>
  <c r="Y86" i="2"/>
  <c r="G86" i="2" s="1"/>
  <c r="U57" i="2"/>
  <c r="V57" i="2"/>
  <c r="F57" i="2"/>
  <c r="Y57" i="2"/>
  <c r="G57" i="2" s="1"/>
  <c r="U101" i="2"/>
  <c r="V101" i="2"/>
  <c r="E101" i="2"/>
  <c r="F101" i="2"/>
  <c r="Y101" i="2"/>
  <c r="G101" i="2"/>
  <c r="U2" i="2"/>
  <c r="V2" i="2"/>
  <c r="F2" i="2"/>
  <c r="Y2" i="2"/>
  <c r="G2" i="2"/>
  <c r="U26" i="2"/>
  <c r="E26" i="2" s="1"/>
  <c r="V26" i="2"/>
  <c r="F26" i="2"/>
  <c r="Y26" i="2"/>
  <c r="G26" i="2" s="1"/>
  <c r="U4" i="2"/>
  <c r="V4" i="2"/>
  <c r="F4" i="2"/>
  <c r="Y4" i="2"/>
  <c r="G4" i="2" s="1"/>
  <c r="U24" i="2"/>
  <c r="V24" i="2"/>
  <c r="F24" i="2"/>
  <c r="Y24" i="2"/>
  <c r="G24" i="2"/>
  <c r="U22" i="2"/>
  <c r="V22" i="2"/>
  <c r="F22" i="2"/>
  <c r="Y22" i="2"/>
  <c r="G22" i="2" s="1"/>
  <c r="U104" i="2"/>
  <c r="V104" i="2"/>
  <c r="F104" i="2"/>
  <c r="Y104" i="2"/>
  <c r="G104" i="2" s="1"/>
  <c r="U68" i="2"/>
  <c r="V68" i="2"/>
  <c r="F68" i="2"/>
  <c r="Y68" i="2"/>
  <c r="G68" i="2"/>
  <c r="U7" i="2"/>
  <c r="V7" i="2"/>
  <c r="F7" i="2"/>
  <c r="Y7" i="2"/>
  <c r="G7" i="2" s="1"/>
  <c r="U70" i="2"/>
  <c r="V70" i="2"/>
  <c r="F70" i="2"/>
  <c r="Y70" i="2"/>
  <c r="G70" i="2" s="1"/>
  <c r="U42" i="2"/>
  <c r="V42" i="2"/>
  <c r="F42" i="2"/>
  <c r="Y42" i="2"/>
  <c r="G42" i="2" s="1"/>
  <c r="U23" i="2"/>
  <c r="V23" i="2"/>
  <c r="F23" i="2"/>
  <c r="Y23" i="2"/>
  <c r="G23" i="2" s="1"/>
  <c r="U78" i="2"/>
  <c r="V78" i="2"/>
  <c r="F78" i="2"/>
  <c r="Y78" i="2"/>
  <c r="G78" i="2"/>
  <c r="U98" i="2"/>
  <c r="V98" i="2"/>
  <c r="F98" i="2"/>
  <c r="Y98" i="2"/>
  <c r="G98" i="2" s="1"/>
  <c r="U52" i="2"/>
  <c r="V52" i="2"/>
  <c r="F52" i="2"/>
  <c r="Y52" i="2"/>
  <c r="G52" i="2" s="1"/>
  <c r="U43" i="2"/>
  <c r="V43" i="2"/>
  <c r="F43" i="2"/>
  <c r="Y43" i="2"/>
  <c r="G43" i="2"/>
  <c r="U3" i="2"/>
  <c r="E3" i="2" s="1"/>
  <c r="V3" i="2"/>
  <c r="F3" i="2"/>
  <c r="Y3" i="2"/>
  <c r="G3" i="2" s="1"/>
  <c r="U77" i="2"/>
  <c r="E77" i="2" s="1"/>
  <c r="V77" i="2"/>
  <c r="F77" i="2"/>
  <c r="Y77" i="2"/>
  <c r="G77" i="2" s="1"/>
  <c r="U62" i="2"/>
  <c r="V62" i="2"/>
  <c r="F62" i="2"/>
  <c r="Y62" i="2"/>
  <c r="G62" i="2" s="1"/>
  <c r="U5" i="2"/>
  <c r="V5" i="2"/>
  <c r="F5" i="2"/>
  <c r="Y5" i="2"/>
  <c r="G5" i="2" s="1"/>
  <c r="U75" i="2"/>
  <c r="V75" i="2"/>
  <c r="F75" i="2"/>
  <c r="Y75" i="2"/>
  <c r="G75" i="2"/>
  <c r="U55" i="2"/>
  <c r="V55" i="2"/>
  <c r="F55" i="2"/>
  <c r="Y55" i="2"/>
  <c r="G55" i="2"/>
  <c r="U106" i="2"/>
  <c r="V106" i="2"/>
  <c r="F106" i="2"/>
  <c r="Y106" i="2"/>
  <c r="G106" i="2" s="1"/>
  <c r="U15" i="2"/>
  <c r="V15" i="2"/>
  <c r="F15" i="2"/>
  <c r="Y15" i="2"/>
  <c r="G15" i="2" s="1"/>
  <c r="U6" i="2"/>
  <c r="V6" i="2"/>
  <c r="F6" i="2"/>
  <c r="Y6" i="2"/>
  <c r="G6" i="2" s="1"/>
  <c r="U41" i="2"/>
  <c r="V41" i="2"/>
  <c r="F41" i="2"/>
  <c r="Y41" i="2"/>
  <c r="G41" i="2" s="1"/>
  <c r="U44" i="2"/>
  <c r="V44" i="2"/>
  <c r="F44" i="2"/>
  <c r="Y44" i="2"/>
  <c r="G44" i="2" s="1"/>
  <c r="U71" i="2"/>
  <c r="V71" i="2"/>
  <c r="F71" i="2"/>
  <c r="Y71" i="2"/>
  <c r="G71" i="2" s="1"/>
  <c r="U39" i="2"/>
  <c r="V39" i="2"/>
  <c r="F39" i="2"/>
  <c r="Y39" i="2"/>
  <c r="G39" i="2"/>
  <c r="U76" i="2"/>
  <c r="V76" i="2"/>
  <c r="F76" i="2"/>
  <c r="Y76" i="2"/>
  <c r="G76" i="2"/>
  <c r="U25" i="2"/>
  <c r="V25" i="2"/>
  <c r="F25" i="2"/>
  <c r="Y25" i="2"/>
  <c r="G25" i="2" s="1"/>
  <c r="U100" i="2"/>
  <c r="V100" i="2"/>
  <c r="F100" i="2"/>
  <c r="Y100" i="2"/>
  <c r="G100" i="2" s="1"/>
  <c r="U102" i="2"/>
  <c r="E102" i="2" s="1"/>
  <c r="V102" i="2"/>
  <c r="F102" i="2"/>
  <c r="Y102" i="2"/>
  <c r="G102" i="2" s="1"/>
  <c r="U58" i="2"/>
  <c r="V58" i="2"/>
  <c r="E58" i="2"/>
  <c r="F58" i="2"/>
  <c r="Y58" i="2"/>
  <c r="G58" i="2" s="1"/>
  <c r="U40" i="2"/>
  <c r="V40" i="2"/>
  <c r="F40" i="2"/>
  <c r="Y40" i="2"/>
  <c r="G40" i="2"/>
  <c r="U103" i="2"/>
  <c r="V103" i="2"/>
  <c r="F103" i="2"/>
  <c r="Y103" i="2"/>
  <c r="G103" i="2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F17" i="2"/>
  <c r="Y17" i="2"/>
  <c r="G17" i="2"/>
  <c r="H17" i="2"/>
  <c r="I17" i="2"/>
  <c r="J17" i="2"/>
  <c r="U19" i="2"/>
  <c r="V19" i="2"/>
  <c r="F19" i="2"/>
  <c r="Y19" i="2"/>
  <c r="G19" i="2"/>
  <c r="H19" i="2"/>
  <c r="I19" i="2"/>
  <c r="J19" i="2"/>
  <c r="H20" i="2"/>
  <c r="I20" i="2"/>
  <c r="J20" i="2"/>
  <c r="U21" i="2"/>
  <c r="V21" i="2"/>
  <c r="F21" i="2"/>
  <c r="Y21" i="2"/>
  <c r="G21" i="2" s="1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F108" i="2"/>
  <c r="Y108" i="2"/>
  <c r="G108" i="2" s="1"/>
  <c r="H108" i="2"/>
  <c r="I108" i="2"/>
  <c r="J108" i="2"/>
  <c r="U109" i="2"/>
  <c r="V109" i="2"/>
  <c r="F109" i="2"/>
  <c r="Y109" i="2"/>
  <c r="G109" i="2" s="1"/>
  <c r="H109" i="2"/>
  <c r="I109" i="2"/>
  <c r="J109" i="2"/>
  <c r="U110" i="2"/>
  <c r="E110" i="2" s="1"/>
  <c r="V110" i="2"/>
  <c r="F110" i="2"/>
  <c r="Y110" i="2"/>
  <c r="G110" i="2" s="1"/>
  <c r="H110" i="2"/>
  <c r="I110" i="2"/>
  <c r="J110" i="2"/>
  <c r="U111" i="2"/>
  <c r="V111" i="2"/>
  <c r="F111" i="2"/>
  <c r="Y111" i="2"/>
  <c r="G111" i="2" s="1"/>
  <c r="H111" i="2"/>
  <c r="I111" i="2"/>
  <c r="J111" i="2"/>
  <c r="U112" i="2"/>
  <c r="V112" i="2"/>
  <c r="F112" i="2"/>
  <c r="Y112" i="2"/>
  <c r="G112" i="2" s="1"/>
  <c r="H112" i="2"/>
  <c r="I112" i="2"/>
  <c r="J112" i="2"/>
  <c r="U113" i="2"/>
  <c r="V113" i="2"/>
  <c r="F113" i="2"/>
  <c r="Y113" i="2"/>
  <c r="G113" i="2"/>
  <c r="H113" i="2"/>
  <c r="I113" i="2"/>
  <c r="J113" i="2"/>
  <c r="U114" i="2"/>
  <c r="V114" i="2"/>
  <c r="F114" i="2"/>
  <c r="Y114" i="2"/>
  <c r="G114" i="2"/>
  <c r="H114" i="2"/>
  <c r="I114" i="2"/>
  <c r="J114" i="2"/>
  <c r="U115" i="2"/>
  <c r="V115" i="2"/>
  <c r="F115" i="2"/>
  <c r="Y115" i="2"/>
  <c r="G115" i="2"/>
  <c r="H115" i="2"/>
  <c r="I115" i="2"/>
  <c r="J115" i="2"/>
  <c r="U116" i="2"/>
  <c r="E116" i="2" s="1"/>
  <c r="V116" i="2"/>
  <c r="F116" i="2"/>
  <c r="Y116" i="2"/>
  <c r="G116" i="2"/>
  <c r="H116" i="2"/>
  <c r="I116" i="2"/>
  <c r="J116" i="2"/>
  <c r="U117" i="2"/>
  <c r="E117" i="2" s="1"/>
  <c r="V117" i="2"/>
  <c r="F117" i="2"/>
  <c r="Y117" i="2"/>
  <c r="G117" i="2" s="1"/>
  <c r="H117" i="2"/>
  <c r="I117" i="2"/>
  <c r="J117" i="2"/>
  <c r="U118" i="2"/>
  <c r="E118" i="2" s="1"/>
  <c r="V118" i="2"/>
  <c r="F118" i="2"/>
  <c r="Y118" i="2"/>
  <c r="G118" i="2" s="1"/>
  <c r="H118" i="2"/>
  <c r="I118" i="2"/>
  <c r="J118" i="2"/>
  <c r="U119" i="2"/>
  <c r="V119" i="2"/>
  <c r="F119" i="2"/>
  <c r="Y119" i="2"/>
  <c r="G119" i="2" s="1"/>
  <c r="H119" i="2"/>
  <c r="I119" i="2"/>
  <c r="J119" i="2"/>
  <c r="U120" i="2"/>
  <c r="V120" i="2"/>
  <c r="E120" i="2"/>
  <c r="F120" i="2"/>
  <c r="Y120" i="2"/>
  <c r="G120" i="2"/>
  <c r="H120" i="2"/>
  <c r="I120" i="2"/>
  <c r="J120" i="2"/>
  <c r="U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V123" i="2"/>
  <c r="F123" i="2"/>
  <c r="Y123" i="2"/>
  <c r="G123" i="2" s="1"/>
  <c r="H123" i="2"/>
  <c r="I123" i="2"/>
  <c r="J123" i="2"/>
  <c r="U124" i="2"/>
  <c r="V124" i="2"/>
  <c r="E124" i="2"/>
  <c r="F124" i="2"/>
  <c r="Y124" i="2"/>
  <c r="G124" i="2" s="1"/>
  <c r="H124" i="2"/>
  <c r="I124" i="2"/>
  <c r="J124" i="2"/>
  <c r="U125" i="2"/>
  <c r="V125" i="2"/>
  <c r="F125" i="2"/>
  <c r="Y125" i="2"/>
  <c r="G125" i="2" s="1"/>
  <c r="H125" i="2"/>
  <c r="I125" i="2"/>
  <c r="J125" i="2"/>
  <c r="U126" i="2"/>
  <c r="V126" i="2"/>
  <c r="E126" i="2"/>
  <c r="F126" i="2"/>
  <c r="Y126" i="2"/>
  <c r="G126" i="2" s="1"/>
  <c r="H126" i="2"/>
  <c r="I126" i="2"/>
  <c r="J126" i="2"/>
  <c r="U127" i="2"/>
  <c r="V127" i="2"/>
  <c r="F127" i="2"/>
  <c r="Y127" i="2"/>
  <c r="G127" i="2" s="1"/>
  <c r="H127" i="2"/>
  <c r="I127" i="2"/>
  <c r="J127" i="2"/>
  <c r="U128" i="2"/>
  <c r="V128" i="2"/>
  <c r="F128" i="2"/>
  <c r="Y128" i="2"/>
  <c r="G128" i="2" s="1"/>
  <c r="H128" i="2"/>
  <c r="I128" i="2"/>
  <c r="J128" i="2"/>
  <c r="U129" i="2"/>
  <c r="V129" i="2"/>
  <c r="F129" i="2"/>
  <c r="Y129" i="2"/>
  <c r="G129" i="2" s="1"/>
  <c r="H129" i="2"/>
  <c r="I129" i="2"/>
  <c r="J129" i="2"/>
  <c r="U130" i="2"/>
  <c r="V130" i="2"/>
  <c r="F130" i="2"/>
  <c r="Y130" i="2"/>
  <c r="G130" i="2" s="1"/>
  <c r="H130" i="2"/>
  <c r="I130" i="2"/>
  <c r="J130" i="2"/>
  <c r="U131" i="2"/>
  <c r="V131" i="2"/>
  <c r="E131" i="2"/>
  <c r="F131" i="2"/>
  <c r="Y131" i="2"/>
  <c r="G131" i="2" s="1"/>
  <c r="H131" i="2"/>
  <c r="I131" i="2"/>
  <c r="J131" i="2"/>
  <c r="U132" i="2"/>
  <c r="V132" i="2"/>
  <c r="F132" i="2"/>
  <c r="Y132" i="2"/>
  <c r="G132" i="2" s="1"/>
  <c r="H132" i="2"/>
  <c r="I132" i="2"/>
  <c r="J132" i="2"/>
  <c r="U133" i="2"/>
  <c r="V133" i="2"/>
  <c r="F133" i="2"/>
  <c r="Y133" i="2"/>
  <c r="G133" i="2" s="1"/>
  <c r="H133" i="2"/>
  <c r="I133" i="2"/>
  <c r="J133" i="2"/>
  <c r="U134" i="2"/>
  <c r="V134" i="2"/>
  <c r="F134" i="2"/>
  <c r="Y134" i="2"/>
  <c r="G134" i="2" s="1"/>
  <c r="H134" i="2"/>
  <c r="I134" i="2"/>
  <c r="J134" i="2"/>
  <c r="U135" i="2"/>
  <c r="V135" i="2"/>
  <c r="F135" i="2"/>
  <c r="Y135" i="2"/>
  <c r="G135" i="2" s="1"/>
  <c r="H135" i="2"/>
  <c r="I135" i="2"/>
  <c r="J135" i="2"/>
  <c r="U136" i="2"/>
  <c r="V136" i="2"/>
  <c r="F136" i="2"/>
  <c r="Y136" i="2"/>
  <c r="G136" i="2" s="1"/>
  <c r="H136" i="2"/>
  <c r="I136" i="2"/>
  <c r="J136" i="2"/>
  <c r="U137" i="2"/>
  <c r="E137" i="2" s="1"/>
  <c r="V137" i="2"/>
  <c r="F137" i="2"/>
  <c r="Y137" i="2"/>
  <c r="G137" i="2" s="1"/>
  <c r="H137" i="2"/>
  <c r="I137" i="2"/>
  <c r="J137" i="2"/>
  <c r="U138" i="2"/>
  <c r="E138" i="2" s="1"/>
  <c r="V138" i="2"/>
  <c r="F138" i="2"/>
  <c r="Y138" i="2"/>
  <c r="G138" i="2" s="1"/>
  <c r="H138" i="2"/>
  <c r="I138" i="2"/>
  <c r="J138" i="2"/>
  <c r="U139" i="2"/>
  <c r="V139" i="2"/>
  <c r="F139" i="2"/>
  <c r="Y139" i="2"/>
  <c r="G139" i="2" s="1"/>
  <c r="H139" i="2"/>
  <c r="I139" i="2"/>
  <c r="J139" i="2"/>
  <c r="U140" i="2"/>
  <c r="E140" i="2" s="1"/>
  <c r="V140" i="2"/>
  <c r="F140" i="2"/>
  <c r="Y140" i="2"/>
  <c r="G140" i="2" s="1"/>
  <c r="H140" i="2"/>
  <c r="I140" i="2"/>
  <c r="J140" i="2"/>
  <c r="U141" i="2"/>
  <c r="V141" i="2"/>
  <c r="F141" i="2"/>
  <c r="Y141" i="2"/>
  <c r="G141" i="2" s="1"/>
  <c r="H141" i="2"/>
  <c r="I141" i="2"/>
  <c r="J141" i="2"/>
  <c r="U142" i="2"/>
  <c r="V142" i="2"/>
  <c r="E142" i="2" s="1"/>
  <c r="F142" i="2"/>
  <c r="Y142" i="2"/>
  <c r="G142" i="2" s="1"/>
  <c r="H142" i="2"/>
  <c r="I142" i="2"/>
  <c r="J142" i="2"/>
  <c r="U143" i="2"/>
  <c r="V143" i="2"/>
  <c r="F143" i="2"/>
  <c r="Y143" i="2"/>
  <c r="G143" i="2"/>
  <c r="H143" i="2"/>
  <c r="I143" i="2"/>
  <c r="J143" i="2"/>
  <c r="U144" i="2"/>
  <c r="V144" i="2"/>
  <c r="F144" i="2"/>
  <c r="Y144" i="2"/>
  <c r="G144" i="2"/>
  <c r="H144" i="2"/>
  <c r="I144" i="2"/>
  <c r="J144" i="2"/>
  <c r="U145" i="2"/>
  <c r="E145" i="2" s="1"/>
  <c r="V145" i="2"/>
  <c r="F145" i="2"/>
  <c r="Y145" i="2"/>
  <c r="G145" i="2"/>
  <c r="H145" i="2"/>
  <c r="I145" i="2"/>
  <c r="J145" i="2"/>
  <c r="U146" i="2"/>
  <c r="E146" i="2" s="1"/>
  <c r="V146" i="2"/>
  <c r="F146" i="2"/>
  <c r="Y146" i="2"/>
  <c r="G146" i="2" s="1"/>
  <c r="H146" i="2"/>
  <c r="I146" i="2"/>
  <c r="J146" i="2"/>
  <c r="U147" i="2"/>
  <c r="V147" i="2"/>
  <c r="F147" i="2"/>
  <c r="Y147" i="2"/>
  <c r="G147" i="2" s="1"/>
  <c r="H147" i="2"/>
  <c r="I147" i="2"/>
  <c r="J147" i="2"/>
  <c r="U148" i="2"/>
  <c r="E148" i="2" s="1"/>
  <c r="V148" i="2"/>
  <c r="F148" i="2"/>
  <c r="Y148" i="2"/>
  <c r="G148" i="2"/>
  <c r="H148" i="2"/>
  <c r="I148" i="2"/>
  <c r="J148" i="2"/>
  <c r="U149" i="2"/>
  <c r="V149" i="2"/>
  <c r="F149" i="2"/>
  <c r="Y149" i="2"/>
  <c r="G149" i="2"/>
  <c r="H149" i="2"/>
  <c r="I149" i="2"/>
  <c r="J149" i="2"/>
  <c r="U150" i="2"/>
  <c r="V150" i="2"/>
  <c r="F150" i="2"/>
  <c r="Y150" i="2"/>
  <c r="G150" i="2"/>
  <c r="H150" i="2"/>
  <c r="I150" i="2"/>
  <c r="J150" i="2"/>
  <c r="U151" i="2"/>
  <c r="E151" i="2" s="1"/>
  <c r="V151" i="2"/>
  <c r="F151" i="2"/>
  <c r="Y151" i="2"/>
  <c r="G151" i="2" s="1"/>
  <c r="H151" i="2"/>
  <c r="I151" i="2"/>
  <c r="J151" i="2"/>
  <c r="U152" i="2"/>
  <c r="V152" i="2"/>
  <c r="F152" i="2"/>
  <c r="Y152" i="2"/>
  <c r="G152" i="2" s="1"/>
  <c r="H152" i="2"/>
  <c r="I152" i="2"/>
  <c r="J152" i="2"/>
  <c r="U153" i="2"/>
  <c r="V153" i="2"/>
  <c r="F153" i="2"/>
  <c r="Y153" i="2"/>
  <c r="G153" i="2" s="1"/>
  <c r="H153" i="2"/>
  <c r="I153" i="2"/>
  <c r="J153" i="2"/>
  <c r="U154" i="2"/>
  <c r="V154" i="2"/>
  <c r="E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V156" i="2"/>
  <c r="F156" i="2"/>
  <c r="Y156" i="2"/>
  <c r="G156" i="2"/>
  <c r="H156" i="2"/>
  <c r="I156" i="2"/>
  <c r="J156" i="2"/>
  <c r="U157" i="2"/>
  <c r="V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V159" i="2"/>
  <c r="F159" i="2"/>
  <c r="Y159" i="2"/>
  <c r="G159" i="2" s="1"/>
  <c r="H159" i="2"/>
  <c r="I159" i="2"/>
  <c r="J159" i="2"/>
  <c r="U160" i="2"/>
  <c r="V160" i="2"/>
  <c r="F160" i="2"/>
  <c r="Y160" i="2"/>
  <c r="G160" i="2" s="1"/>
  <c r="H160" i="2"/>
  <c r="I160" i="2"/>
  <c r="J160" i="2"/>
  <c r="U161" i="2"/>
  <c r="V161" i="2"/>
  <c r="F161" i="2"/>
  <c r="Y161" i="2"/>
  <c r="G161" i="2" s="1"/>
  <c r="H161" i="2"/>
  <c r="I161" i="2"/>
  <c r="J161" i="2"/>
  <c r="U162" i="2"/>
  <c r="V162" i="2"/>
  <c r="F162" i="2"/>
  <c r="Y162" i="2"/>
  <c r="G162" i="2" s="1"/>
  <c r="H162" i="2"/>
  <c r="I162" i="2"/>
  <c r="J162" i="2"/>
  <c r="U163" i="2"/>
  <c r="V163" i="2"/>
  <c r="F163" i="2"/>
  <c r="Y163" i="2"/>
  <c r="G163" i="2" s="1"/>
  <c r="H163" i="2"/>
  <c r="I163" i="2"/>
  <c r="J163" i="2"/>
  <c r="U164" i="2"/>
  <c r="V164" i="2"/>
  <c r="F164" i="2"/>
  <c r="Y164" i="2"/>
  <c r="G164" i="2" s="1"/>
  <c r="H164" i="2"/>
  <c r="I164" i="2"/>
  <c r="J164" i="2"/>
  <c r="U165" i="2"/>
  <c r="V165" i="2"/>
  <c r="F165" i="2"/>
  <c r="Y165" i="2"/>
  <c r="G165" i="2"/>
  <c r="H165" i="2"/>
  <c r="I165" i="2"/>
  <c r="J165" i="2"/>
  <c r="U166" i="2"/>
  <c r="V166" i="2"/>
  <c r="F166" i="2"/>
  <c r="Y166" i="2"/>
  <c r="G166" i="2"/>
  <c r="H166" i="2"/>
  <c r="I166" i="2"/>
  <c r="J166" i="2"/>
  <c r="U167" i="2"/>
  <c r="V167" i="2"/>
  <c r="F167" i="2"/>
  <c r="Y167" i="2"/>
  <c r="G167" i="2"/>
  <c r="H167" i="2"/>
  <c r="I167" i="2"/>
  <c r="J167" i="2"/>
  <c r="L169" i="2"/>
  <c r="U169" i="2" s="1"/>
  <c r="M169" i="2"/>
  <c r="V169" i="2"/>
  <c r="N169" i="2"/>
  <c r="F169" i="2" s="1"/>
  <c r="O169" i="2"/>
  <c r="P169" i="2"/>
  <c r="H169" i="2"/>
  <c r="I169" i="2"/>
  <c r="R169" i="2"/>
  <c r="J169" i="2" s="1"/>
  <c r="L170" i="2"/>
  <c r="U170" i="2" s="1"/>
  <c r="M170" i="2"/>
  <c r="V170" i="2" s="1"/>
  <c r="E170" i="2" s="1"/>
  <c r="N170" i="2"/>
  <c r="O170" i="2"/>
  <c r="F170" i="2"/>
  <c r="P170" i="2"/>
  <c r="H170" i="2" s="1"/>
  <c r="I170" i="2"/>
  <c r="R170" i="2"/>
  <c r="J170" i="2" s="1"/>
  <c r="L171" i="2"/>
  <c r="U171" i="2" s="1"/>
  <c r="E171" i="2" s="1"/>
  <c r="M171" i="2"/>
  <c r="V171" i="2" s="1"/>
  <c r="N171" i="2"/>
  <c r="F171" i="2" s="1"/>
  <c r="O171" i="2"/>
  <c r="Y171" i="2" s="1"/>
  <c r="G171" i="2" s="1"/>
  <c r="P171" i="2"/>
  <c r="H171" i="2" s="1"/>
  <c r="I171" i="2"/>
  <c r="R171" i="2"/>
  <c r="J171" i="2" s="1"/>
  <c r="L172" i="2"/>
  <c r="U172" i="2" s="1"/>
  <c r="E172" i="2" s="1"/>
  <c r="M172" i="2"/>
  <c r="V172" i="2" s="1"/>
  <c r="N172" i="2"/>
  <c r="O172" i="2"/>
  <c r="P172" i="2"/>
  <c r="H172" i="2" s="1"/>
  <c r="I172" i="2"/>
  <c r="R172" i="2"/>
  <c r="J172" i="2" s="1"/>
  <c r="L173" i="2"/>
  <c r="U173" i="2" s="1"/>
  <c r="M173" i="2"/>
  <c r="V173" i="2" s="1"/>
  <c r="N173" i="2"/>
  <c r="O173" i="2"/>
  <c r="P173" i="2"/>
  <c r="H173" i="2" s="1"/>
  <c r="I173" i="2"/>
  <c r="R173" i="2"/>
  <c r="J173" i="2" s="1"/>
  <c r="L174" i="2"/>
  <c r="U174" i="2" s="1"/>
  <c r="M174" i="2"/>
  <c r="V174" i="2" s="1"/>
  <c r="N174" i="2"/>
  <c r="Y174" i="2" s="1"/>
  <c r="G174" i="2" s="1"/>
  <c r="O174" i="2"/>
  <c r="P174" i="2"/>
  <c r="H174" i="2" s="1"/>
  <c r="I174" i="2"/>
  <c r="R174" i="2"/>
  <c r="J174" i="2" s="1"/>
  <c r="L175" i="2"/>
  <c r="U175" i="2" s="1"/>
  <c r="M175" i="2"/>
  <c r="V175" i="2" s="1"/>
  <c r="N175" i="2"/>
  <c r="O175" i="2"/>
  <c r="P175" i="2"/>
  <c r="H175" i="2" s="1"/>
  <c r="I175" i="2"/>
  <c r="R175" i="2"/>
  <c r="J175" i="2" s="1"/>
  <c r="L176" i="2"/>
  <c r="U176" i="2" s="1"/>
  <c r="M176" i="2"/>
  <c r="V176" i="2" s="1"/>
  <c r="N176" i="2"/>
  <c r="Y176" i="2" s="1"/>
  <c r="G176" i="2" s="1"/>
  <c r="O176" i="2"/>
  <c r="P176" i="2"/>
  <c r="H176" i="2" s="1"/>
  <c r="I176" i="2"/>
  <c r="R176" i="2"/>
  <c r="J176" i="2" s="1"/>
  <c r="L177" i="2"/>
  <c r="U177" i="2" s="1"/>
  <c r="M177" i="2"/>
  <c r="V177" i="2" s="1"/>
  <c r="N177" i="2"/>
  <c r="Y177" i="2" s="1"/>
  <c r="G177" i="2" s="1"/>
  <c r="O177" i="2"/>
  <c r="P177" i="2"/>
  <c r="H177" i="2" s="1"/>
  <c r="I177" i="2"/>
  <c r="R177" i="2"/>
  <c r="J177" i="2" s="1"/>
  <c r="L178" i="2"/>
  <c r="U178" i="2" s="1"/>
  <c r="M178" i="2"/>
  <c r="V178" i="2" s="1"/>
  <c r="N178" i="2"/>
  <c r="F178" i="2" s="1"/>
  <c r="O178" i="2"/>
  <c r="P178" i="2"/>
  <c r="H178" i="2" s="1"/>
  <c r="I178" i="2"/>
  <c r="R178" i="2"/>
  <c r="J178" i="2"/>
  <c r="L179" i="2"/>
  <c r="U179" i="2" s="1"/>
  <c r="M179" i="2"/>
  <c r="V179" i="2" s="1"/>
  <c r="N179" i="2"/>
  <c r="O179" i="2"/>
  <c r="P179" i="2"/>
  <c r="H179" i="2" s="1"/>
  <c r="I179" i="2"/>
  <c r="R179" i="2"/>
  <c r="J179" i="2"/>
  <c r="L180" i="2"/>
  <c r="U180" i="2" s="1"/>
  <c r="M180" i="2"/>
  <c r="V180" i="2" s="1"/>
  <c r="N180" i="2"/>
  <c r="O180" i="2"/>
  <c r="P180" i="2"/>
  <c r="H180" i="2" s="1"/>
  <c r="I180" i="2"/>
  <c r="R180" i="2"/>
  <c r="J180" i="2" s="1"/>
  <c r="L181" i="2"/>
  <c r="U181" i="2" s="1"/>
  <c r="M181" i="2"/>
  <c r="V181" i="2" s="1"/>
  <c r="N181" i="2"/>
  <c r="O181" i="2"/>
  <c r="P181" i="2"/>
  <c r="H181" i="2" s="1"/>
  <c r="I181" i="2"/>
  <c r="R181" i="2"/>
  <c r="J181" i="2" s="1"/>
  <c r="L182" i="2"/>
  <c r="U182" i="2" s="1"/>
  <c r="M182" i="2"/>
  <c r="V182" i="2" s="1"/>
  <c r="N182" i="2"/>
  <c r="O182" i="2"/>
  <c r="P182" i="2"/>
  <c r="H182" i="2" s="1"/>
  <c r="I182" i="2"/>
  <c r="R182" i="2"/>
  <c r="J182" i="2" s="1"/>
  <c r="L183" i="2"/>
  <c r="U183" i="2" s="1"/>
  <c r="M183" i="2"/>
  <c r="V183" i="2" s="1"/>
  <c r="N183" i="2"/>
  <c r="O183" i="2"/>
  <c r="P183" i="2"/>
  <c r="H183" i="2" s="1"/>
  <c r="I183" i="2"/>
  <c r="R183" i="2"/>
  <c r="J183" i="2" s="1"/>
  <c r="L184" i="2"/>
  <c r="U184" i="2" s="1"/>
  <c r="M184" i="2"/>
  <c r="V184" i="2" s="1"/>
  <c r="N184" i="2"/>
  <c r="O184" i="2"/>
  <c r="P184" i="2"/>
  <c r="H184" i="2" s="1"/>
  <c r="I184" i="2"/>
  <c r="R184" i="2"/>
  <c r="J184" i="2"/>
  <c r="L185" i="2"/>
  <c r="U185" i="2" s="1"/>
  <c r="M185" i="2"/>
  <c r="V185" i="2" s="1"/>
  <c r="N185" i="2"/>
  <c r="O185" i="2"/>
  <c r="P185" i="2"/>
  <c r="H185" i="2" s="1"/>
  <c r="I185" i="2"/>
  <c r="R185" i="2"/>
  <c r="J185" i="2"/>
  <c r="L186" i="2"/>
  <c r="U186" i="2" s="1"/>
  <c r="M186" i="2"/>
  <c r="V186" i="2" s="1"/>
  <c r="N186" i="2"/>
  <c r="O186" i="2"/>
  <c r="P186" i="2"/>
  <c r="H186" i="2" s="1"/>
  <c r="I186" i="2"/>
  <c r="R186" i="2"/>
  <c r="J186" i="2"/>
  <c r="L187" i="2"/>
  <c r="U187" i="2" s="1"/>
  <c r="M187" i="2"/>
  <c r="V187" i="2" s="1"/>
  <c r="N187" i="2"/>
  <c r="O187" i="2"/>
  <c r="P187" i="2"/>
  <c r="H187" i="2" s="1"/>
  <c r="I187" i="2"/>
  <c r="R187" i="2"/>
  <c r="J187" i="2"/>
  <c r="L188" i="2"/>
  <c r="U188" i="2" s="1"/>
  <c r="M188" i="2"/>
  <c r="V188" i="2" s="1"/>
  <c r="N188" i="2"/>
  <c r="F188" i="2" s="1"/>
  <c r="O188" i="2"/>
  <c r="P188" i="2"/>
  <c r="H188" i="2" s="1"/>
  <c r="I188" i="2"/>
  <c r="R188" i="2"/>
  <c r="J188" i="2" s="1"/>
  <c r="L189" i="2"/>
  <c r="U189" i="2" s="1"/>
  <c r="M189" i="2"/>
  <c r="V189" i="2" s="1"/>
  <c r="N189" i="2"/>
  <c r="F189" i="2" s="1"/>
  <c r="O189" i="2"/>
  <c r="P189" i="2"/>
  <c r="H189" i="2" s="1"/>
  <c r="I189" i="2"/>
  <c r="R189" i="2"/>
  <c r="J189" i="2" s="1"/>
  <c r="L190" i="2"/>
  <c r="U190" i="2" s="1"/>
  <c r="M190" i="2"/>
  <c r="V190" i="2" s="1"/>
  <c r="N190" i="2"/>
  <c r="F190" i="2" s="1"/>
  <c r="O190" i="2"/>
  <c r="P190" i="2"/>
  <c r="H190" i="2" s="1"/>
  <c r="I190" i="2"/>
  <c r="R190" i="2"/>
  <c r="J190" i="2" s="1"/>
  <c r="L191" i="2"/>
  <c r="U191" i="2" s="1"/>
  <c r="M191" i="2"/>
  <c r="V191" i="2" s="1"/>
  <c r="N191" i="2"/>
  <c r="O191" i="2"/>
  <c r="P191" i="2"/>
  <c r="H191" i="2" s="1"/>
  <c r="I191" i="2"/>
  <c r="R191" i="2"/>
  <c r="J191" i="2" s="1"/>
  <c r="L192" i="2"/>
  <c r="U192" i="2" s="1"/>
  <c r="M192" i="2"/>
  <c r="V192" i="2" s="1"/>
  <c r="E192" i="2" s="1"/>
  <c r="N192" i="2"/>
  <c r="O192" i="2"/>
  <c r="P192" i="2"/>
  <c r="H192" i="2" s="1"/>
  <c r="I192" i="2"/>
  <c r="R192" i="2"/>
  <c r="J192" i="2" s="1"/>
  <c r="L193" i="2"/>
  <c r="U193" i="2" s="1"/>
  <c r="M193" i="2"/>
  <c r="V193" i="2"/>
  <c r="N193" i="2"/>
  <c r="O193" i="2"/>
  <c r="P193" i="2"/>
  <c r="H193" i="2"/>
  <c r="I193" i="2"/>
  <c r="R193" i="2"/>
  <c r="J193" i="2" s="1"/>
  <c r="L194" i="2"/>
  <c r="U194" i="2" s="1"/>
  <c r="M194" i="2"/>
  <c r="V194" i="2" s="1"/>
  <c r="N194" i="2"/>
  <c r="O194" i="2"/>
  <c r="P194" i="2"/>
  <c r="H194" i="2" s="1"/>
  <c r="I194" i="2"/>
  <c r="R194" i="2"/>
  <c r="J194" i="2" s="1"/>
  <c r="L195" i="2"/>
  <c r="U195" i="2" s="1"/>
  <c r="M195" i="2"/>
  <c r="V195" i="2" s="1"/>
  <c r="N195" i="2"/>
  <c r="F195" i="2" s="1"/>
  <c r="O195" i="2"/>
  <c r="P195" i="2"/>
  <c r="H195" i="2" s="1"/>
  <c r="I195" i="2"/>
  <c r="R195" i="2"/>
  <c r="J195" i="2" s="1"/>
  <c r="L196" i="2"/>
  <c r="U196" i="2" s="1"/>
  <c r="M196" i="2"/>
  <c r="V196" i="2" s="1"/>
  <c r="N196" i="2"/>
  <c r="O196" i="2"/>
  <c r="P196" i="2"/>
  <c r="H196" i="2" s="1"/>
  <c r="I196" i="2"/>
  <c r="R196" i="2"/>
  <c r="J196" i="2" s="1"/>
  <c r="L197" i="2"/>
  <c r="U197" i="2" s="1"/>
  <c r="E197" i="2" s="1"/>
  <c r="M197" i="2"/>
  <c r="V197" i="2" s="1"/>
  <c r="N197" i="2"/>
  <c r="F197" i="2" s="1"/>
  <c r="O197" i="2"/>
  <c r="P197" i="2"/>
  <c r="H197" i="2" s="1"/>
  <c r="I197" i="2"/>
  <c r="R197" i="2"/>
  <c r="J197" i="2" s="1"/>
  <c r="L198" i="2"/>
  <c r="U198" i="2" s="1"/>
  <c r="E198" i="2" s="1"/>
  <c r="M198" i="2"/>
  <c r="V198" i="2" s="1"/>
  <c r="N198" i="2"/>
  <c r="O198" i="2"/>
  <c r="P198" i="2"/>
  <c r="H198" i="2" s="1"/>
  <c r="I198" i="2"/>
  <c r="R198" i="2"/>
  <c r="J198" i="2" s="1"/>
  <c r="L199" i="2"/>
  <c r="U199" i="2" s="1"/>
  <c r="M199" i="2"/>
  <c r="V199" i="2" s="1"/>
  <c r="N199" i="2"/>
  <c r="Y199" i="2" s="1"/>
  <c r="G199" i="2" s="1"/>
  <c r="O199" i="2"/>
  <c r="P199" i="2"/>
  <c r="H199" i="2"/>
  <c r="I199" i="2"/>
  <c r="R199" i="2"/>
  <c r="J199" i="2" s="1"/>
  <c r="L200" i="2"/>
  <c r="U200" i="2"/>
  <c r="M200" i="2"/>
  <c r="V200" i="2" s="1"/>
  <c r="N200" i="2"/>
  <c r="O200" i="2"/>
  <c r="P200" i="2"/>
  <c r="H200" i="2" s="1"/>
  <c r="I200" i="2"/>
  <c r="R200" i="2"/>
  <c r="J200" i="2" s="1"/>
  <c r="L201" i="2"/>
  <c r="U201" i="2"/>
  <c r="E201" i="2" s="1"/>
  <c r="M201" i="2"/>
  <c r="V201" i="2" s="1"/>
  <c r="N201" i="2"/>
  <c r="O201" i="2"/>
  <c r="P201" i="2"/>
  <c r="H201" i="2" s="1"/>
  <c r="I201" i="2"/>
  <c r="R201" i="2"/>
  <c r="J201" i="2" s="1"/>
  <c r="L202" i="2"/>
  <c r="U202" i="2"/>
  <c r="E202" i="2" s="1"/>
  <c r="M202" i="2"/>
  <c r="V202" i="2" s="1"/>
  <c r="N202" i="2"/>
  <c r="F202" i="2" s="1"/>
  <c r="O202" i="2"/>
  <c r="P202" i="2"/>
  <c r="H202" i="2" s="1"/>
  <c r="I202" i="2"/>
  <c r="R202" i="2"/>
  <c r="J202" i="2" s="1"/>
  <c r="L203" i="2"/>
  <c r="U203" i="2" s="1"/>
  <c r="M203" i="2"/>
  <c r="V203" i="2" s="1"/>
  <c r="E203" i="2" s="1"/>
  <c r="N203" i="2"/>
  <c r="F203" i="2" s="1"/>
  <c r="O203" i="2"/>
  <c r="P203" i="2"/>
  <c r="H203" i="2" s="1"/>
  <c r="I203" i="2"/>
  <c r="R203" i="2"/>
  <c r="J203" i="2" s="1"/>
  <c r="L204" i="2"/>
  <c r="U204" i="2" s="1"/>
  <c r="M204" i="2"/>
  <c r="V204" i="2" s="1"/>
  <c r="N204" i="2"/>
  <c r="F204" i="2" s="1"/>
  <c r="O204" i="2"/>
  <c r="P204" i="2"/>
  <c r="H204" i="2" s="1"/>
  <c r="I204" i="2"/>
  <c r="R204" i="2"/>
  <c r="J204" i="2" s="1"/>
  <c r="L205" i="2"/>
  <c r="U205" i="2" s="1"/>
  <c r="M205" i="2"/>
  <c r="V205" i="2" s="1"/>
  <c r="N205" i="2"/>
  <c r="O205" i="2"/>
  <c r="P205" i="2"/>
  <c r="H205" i="2" s="1"/>
  <c r="I205" i="2"/>
  <c r="R205" i="2"/>
  <c r="J205" i="2" s="1"/>
  <c r="L206" i="2"/>
  <c r="U206" i="2" s="1"/>
  <c r="M206" i="2"/>
  <c r="V206" i="2" s="1"/>
  <c r="N206" i="2"/>
  <c r="F206" i="2" s="1"/>
  <c r="O206" i="2"/>
  <c r="Y206" i="2" s="1"/>
  <c r="G206" i="2" s="1"/>
  <c r="P206" i="2"/>
  <c r="H206" i="2"/>
  <c r="I206" i="2"/>
  <c r="R206" i="2"/>
  <c r="J206" i="2" s="1"/>
  <c r="L207" i="2"/>
  <c r="U207" i="2" s="1"/>
  <c r="E207" i="2" s="1"/>
  <c r="M207" i="2"/>
  <c r="V207" i="2" s="1"/>
  <c r="N207" i="2"/>
  <c r="F207" i="2" s="1"/>
  <c r="O207" i="2"/>
  <c r="P207" i="2"/>
  <c r="H207" i="2" s="1"/>
  <c r="I207" i="2"/>
  <c r="R207" i="2"/>
  <c r="J207" i="2" s="1"/>
  <c r="L208" i="2"/>
  <c r="U208" i="2" s="1"/>
  <c r="E208" i="2" s="1"/>
  <c r="M208" i="2"/>
  <c r="V208" i="2" s="1"/>
  <c r="N208" i="2"/>
  <c r="F208" i="2" s="1"/>
  <c r="O208" i="2"/>
  <c r="P208" i="2"/>
  <c r="H208" i="2" s="1"/>
  <c r="I208" i="2"/>
  <c r="R208" i="2"/>
  <c r="J208" i="2" s="1"/>
  <c r="L209" i="2"/>
  <c r="U209" i="2" s="1"/>
  <c r="E209" i="2" s="1"/>
  <c r="M209" i="2"/>
  <c r="V209" i="2" s="1"/>
  <c r="N209" i="2"/>
  <c r="O209" i="2"/>
  <c r="P209" i="2"/>
  <c r="H209" i="2"/>
  <c r="I209" i="2"/>
  <c r="R209" i="2"/>
  <c r="J209" i="2" s="1"/>
  <c r="L210" i="2"/>
  <c r="U210" i="2"/>
  <c r="M210" i="2"/>
  <c r="V210" i="2" s="1"/>
  <c r="N210" i="2"/>
  <c r="O210" i="2"/>
  <c r="P210" i="2"/>
  <c r="H210" i="2" s="1"/>
  <c r="I210" i="2"/>
  <c r="R210" i="2"/>
  <c r="J210" i="2" s="1"/>
  <c r="L211" i="2"/>
  <c r="U211" i="2"/>
  <c r="M211" i="2"/>
  <c r="V211" i="2" s="1"/>
  <c r="N211" i="2"/>
  <c r="Y211" i="2" s="1"/>
  <c r="G211" i="2" s="1"/>
  <c r="O211" i="2"/>
  <c r="P211" i="2"/>
  <c r="H211" i="2" s="1"/>
  <c r="I211" i="2"/>
  <c r="R211" i="2"/>
  <c r="J211" i="2" s="1"/>
  <c r="L212" i="2"/>
  <c r="U212" i="2" s="1"/>
  <c r="M212" i="2"/>
  <c r="V212" i="2" s="1"/>
  <c r="N212" i="2"/>
  <c r="Y212" i="2" s="1"/>
  <c r="G212" i="2" s="1"/>
  <c r="O212" i="2"/>
  <c r="P212" i="2"/>
  <c r="H212" i="2" s="1"/>
  <c r="I212" i="2"/>
  <c r="R212" i="2"/>
  <c r="J212" i="2" s="1"/>
  <c r="L213" i="2"/>
  <c r="U213" i="2" s="1"/>
  <c r="M213" i="2"/>
  <c r="V213" i="2"/>
  <c r="N213" i="2"/>
  <c r="F213" i="2" s="1"/>
  <c r="O213" i="2"/>
  <c r="Y213" i="2" s="1"/>
  <c r="G213" i="2" s="1"/>
  <c r="P213" i="2"/>
  <c r="H213" i="2"/>
  <c r="I213" i="2"/>
  <c r="R213" i="2"/>
  <c r="J213" i="2" s="1"/>
  <c r="L214" i="2"/>
  <c r="U214" i="2" s="1"/>
  <c r="M214" i="2"/>
  <c r="V214" i="2" s="1"/>
  <c r="E214" i="2" s="1"/>
  <c r="N214" i="2"/>
  <c r="F214" i="2" s="1"/>
  <c r="O214" i="2"/>
  <c r="P214" i="2"/>
  <c r="H214" i="2" s="1"/>
  <c r="I214" i="2"/>
  <c r="R214" i="2"/>
  <c r="J214" i="2" s="1"/>
  <c r="L215" i="2"/>
  <c r="U215" i="2" s="1"/>
  <c r="E215" i="2" s="1"/>
  <c r="M215" i="2"/>
  <c r="V215" i="2"/>
  <c r="N215" i="2"/>
  <c r="O215" i="2"/>
  <c r="P215" i="2"/>
  <c r="H215" i="2" s="1"/>
  <c r="I215" i="2"/>
  <c r="R215" i="2"/>
  <c r="J215" i="2"/>
  <c r="L216" i="2"/>
  <c r="U216" i="2" s="1"/>
  <c r="M216" i="2"/>
  <c r="V216" i="2" s="1"/>
  <c r="N216" i="2"/>
  <c r="O216" i="2"/>
  <c r="P216" i="2"/>
  <c r="H216" i="2" s="1"/>
  <c r="I216" i="2"/>
  <c r="R216" i="2"/>
  <c r="J216" i="2"/>
  <c r="L217" i="2"/>
  <c r="U217" i="2" s="1"/>
  <c r="M217" i="2"/>
  <c r="V217" i="2" s="1"/>
  <c r="N217" i="2"/>
  <c r="F217" i="2" s="1"/>
  <c r="O217" i="2"/>
  <c r="P217" i="2"/>
  <c r="H217" i="2" s="1"/>
  <c r="I217" i="2"/>
  <c r="R217" i="2"/>
  <c r="J217" i="2" s="1"/>
  <c r="L218" i="2"/>
  <c r="U218" i="2" s="1"/>
  <c r="M218" i="2"/>
  <c r="V218" i="2" s="1"/>
  <c r="N218" i="2"/>
  <c r="O218" i="2"/>
  <c r="P218" i="2"/>
  <c r="H218" i="2" s="1"/>
  <c r="I218" i="2"/>
  <c r="R218" i="2"/>
  <c r="J218" i="2" s="1"/>
  <c r="L219" i="2"/>
  <c r="U219" i="2" s="1"/>
  <c r="E219" i="2" s="1"/>
  <c r="M219" i="2"/>
  <c r="V219" i="2" s="1"/>
  <c r="N219" i="2"/>
  <c r="F219" i="2" s="1"/>
  <c r="O219" i="2"/>
  <c r="P219" i="2"/>
  <c r="H219" i="2" s="1"/>
  <c r="I219" i="2"/>
  <c r="R219" i="2"/>
  <c r="J219" i="2" s="1"/>
  <c r="L220" i="2"/>
  <c r="U220" i="2" s="1"/>
  <c r="E220" i="2" s="1"/>
  <c r="M220" i="2"/>
  <c r="V220" i="2" s="1"/>
  <c r="N220" i="2"/>
  <c r="O220" i="2"/>
  <c r="P220" i="2"/>
  <c r="H220" i="2" s="1"/>
  <c r="I220" i="2"/>
  <c r="R220" i="2"/>
  <c r="J220" i="2" s="1"/>
  <c r="L221" i="2"/>
  <c r="U221" i="2" s="1"/>
  <c r="M221" i="2"/>
  <c r="V221" i="2" s="1"/>
  <c r="N221" i="2"/>
  <c r="F221" i="2" s="1"/>
  <c r="O221" i="2"/>
  <c r="P221" i="2"/>
  <c r="H221" i="2" s="1"/>
  <c r="I221" i="2"/>
  <c r="R221" i="2"/>
  <c r="J221" i="2" s="1"/>
  <c r="L222" i="2"/>
  <c r="U222" i="2" s="1"/>
  <c r="M222" i="2"/>
  <c r="V222" i="2" s="1"/>
  <c r="N222" i="2"/>
  <c r="F222" i="2" s="1"/>
  <c r="O222" i="2"/>
  <c r="P222" i="2"/>
  <c r="H222" i="2" s="1"/>
  <c r="I222" i="2"/>
  <c r="R222" i="2"/>
  <c r="J222" i="2" s="1"/>
  <c r="L223" i="2"/>
  <c r="U223" i="2" s="1"/>
  <c r="M223" i="2"/>
  <c r="V223" i="2" s="1"/>
  <c r="E223" i="2" s="1"/>
  <c r="N223" i="2"/>
  <c r="O223" i="2"/>
  <c r="P223" i="2"/>
  <c r="H223" i="2" s="1"/>
  <c r="I223" i="2"/>
  <c r="R223" i="2"/>
  <c r="J223" i="2" s="1"/>
  <c r="L224" i="2"/>
  <c r="U224" i="2" s="1"/>
  <c r="E224" i="2" s="1"/>
  <c r="M224" i="2"/>
  <c r="V224" i="2" s="1"/>
  <c r="N224" i="2"/>
  <c r="O224" i="2"/>
  <c r="Y224" i="2" s="1"/>
  <c r="G224" i="2" s="1"/>
  <c r="P224" i="2"/>
  <c r="H224" i="2" s="1"/>
  <c r="I224" i="2"/>
  <c r="R224" i="2"/>
  <c r="J224" i="2" s="1"/>
  <c r="L225" i="2"/>
  <c r="U225" i="2" s="1"/>
  <c r="E225" i="2" s="1"/>
  <c r="M225" i="2"/>
  <c r="V225" i="2" s="1"/>
  <c r="N225" i="2"/>
  <c r="O225" i="2"/>
  <c r="P225" i="2"/>
  <c r="H225" i="2" s="1"/>
  <c r="I225" i="2"/>
  <c r="R225" i="2"/>
  <c r="J225" i="2" s="1"/>
  <c r="L226" i="2"/>
  <c r="U226" i="2" s="1"/>
  <c r="M226" i="2"/>
  <c r="V226" i="2"/>
  <c r="N226" i="2"/>
  <c r="O226" i="2"/>
  <c r="Y226" i="2" s="1"/>
  <c r="G226" i="2" s="1"/>
  <c r="P226" i="2"/>
  <c r="H226" i="2"/>
  <c r="I226" i="2"/>
  <c r="R226" i="2"/>
  <c r="J226" i="2" s="1"/>
  <c r="L227" i="2"/>
  <c r="U227" i="2" s="1"/>
  <c r="E227" i="2" s="1"/>
  <c r="M227" i="2"/>
  <c r="V227" i="2" s="1"/>
  <c r="N227" i="2"/>
  <c r="O227" i="2"/>
  <c r="P227" i="2"/>
  <c r="H227" i="2" s="1"/>
  <c r="I227" i="2"/>
  <c r="R227" i="2"/>
  <c r="J227" i="2" s="1"/>
  <c r="L228" i="2"/>
  <c r="U228" i="2" s="1"/>
  <c r="E228" i="2" s="1"/>
  <c r="M228" i="2"/>
  <c r="V228" i="2" s="1"/>
  <c r="N228" i="2"/>
  <c r="O228" i="2"/>
  <c r="P228" i="2"/>
  <c r="H228" i="2" s="1"/>
  <c r="I228" i="2"/>
  <c r="R228" i="2"/>
  <c r="J228" i="2" s="1"/>
  <c r="L229" i="2"/>
  <c r="U229" i="2" s="1"/>
  <c r="M229" i="2"/>
  <c r="V229" i="2" s="1"/>
  <c r="N229" i="2"/>
  <c r="O229" i="2"/>
  <c r="P229" i="2"/>
  <c r="H229" i="2" s="1"/>
  <c r="I229" i="2"/>
  <c r="R229" i="2"/>
  <c r="J229" i="2" s="1"/>
  <c r="L230" i="2"/>
  <c r="U230" i="2" s="1"/>
  <c r="E230" i="2" s="1"/>
  <c r="M230" i="2"/>
  <c r="V230" i="2" s="1"/>
  <c r="N230" i="2"/>
  <c r="O230" i="2"/>
  <c r="P230" i="2"/>
  <c r="H230" i="2" s="1"/>
  <c r="I230" i="2"/>
  <c r="R230" i="2"/>
  <c r="J230" i="2" s="1"/>
  <c r="L231" i="2"/>
  <c r="U231" i="2" s="1"/>
  <c r="E231" i="2" s="1"/>
  <c r="M231" i="2"/>
  <c r="V231" i="2" s="1"/>
  <c r="N231" i="2"/>
  <c r="Y231" i="2" s="1"/>
  <c r="G231" i="2" s="1"/>
  <c r="O231" i="2"/>
  <c r="P231" i="2"/>
  <c r="H231" i="2" s="1"/>
  <c r="I231" i="2"/>
  <c r="R231" i="2"/>
  <c r="J231" i="2" s="1"/>
  <c r="L232" i="2"/>
  <c r="U232" i="2" s="1"/>
  <c r="E232" i="2" s="1"/>
  <c r="M232" i="2"/>
  <c r="V232" i="2" s="1"/>
  <c r="N232" i="2"/>
  <c r="O232" i="2"/>
  <c r="P232" i="2"/>
  <c r="H232" i="2" s="1"/>
  <c r="I232" i="2"/>
  <c r="R232" i="2"/>
  <c r="J232" i="2" s="1"/>
  <c r="L233" i="2"/>
  <c r="U233" i="2" s="1"/>
  <c r="E233" i="2" s="1"/>
  <c r="M233" i="2"/>
  <c r="V233" i="2" s="1"/>
  <c r="N233" i="2"/>
  <c r="O233" i="2"/>
  <c r="P233" i="2"/>
  <c r="H233" i="2" s="1"/>
  <c r="I233" i="2"/>
  <c r="R233" i="2"/>
  <c r="J233" i="2" s="1"/>
  <c r="L234" i="2"/>
  <c r="U234" i="2" s="1"/>
  <c r="M234" i="2"/>
  <c r="V234" i="2"/>
  <c r="N234" i="2"/>
  <c r="O234" i="2"/>
  <c r="P234" i="2"/>
  <c r="H234" i="2"/>
  <c r="I234" i="2"/>
  <c r="R234" i="2"/>
  <c r="J234" i="2" s="1"/>
  <c r="L235" i="2"/>
  <c r="U235" i="2" s="1"/>
  <c r="M235" i="2"/>
  <c r="V235" i="2" s="1"/>
  <c r="N235" i="2"/>
  <c r="Y235" i="2" s="1"/>
  <c r="G235" i="2" s="1"/>
  <c r="O235" i="2"/>
  <c r="P235" i="2"/>
  <c r="H235" i="2" s="1"/>
  <c r="I235" i="2"/>
  <c r="R235" i="2"/>
  <c r="J235" i="2" s="1"/>
  <c r="L236" i="2"/>
  <c r="U236" i="2" s="1"/>
  <c r="M236" i="2"/>
  <c r="V236" i="2" s="1"/>
  <c r="N236" i="2"/>
  <c r="F236" i="2" s="1"/>
  <c r="O236" i="2"/>
  <c r="P236" i="2"/>
  <c r="H236" i="2" s="1"/>
  <c r="I236" i="2"/>
  <c r="R236" i="2"/>
  <c r="J236" i="2" s="1"/>
  <c r="L237" i="2"/>
  <c r="U237" i="2" s="1"/>
  <c r="M237" i="2"/>
  <c r="V237" i="2" s="1"/>
  <c r="N237" i="2"/>
  <c r="O237" i="2"/>
  <c r="Y237" i="2" s="1"/>
  <c r="G237" i="2" s="1"/>
  <c r="P237" i="2"/>
  <c r="H237" i="2" s="1"/>
  <c r="I237" i="2"/>
  <c r="R237" i="2"/>
  <c r="J237" i="2" s="1"/>
  <c r="L238" i="2"/>
  <c r="U238" i="2" s="1"/>
  <c r="E238" i="2" s="1"/>
  <c r="M238" i="2"/>
  <c r="V238" i="2" s="1"/>
  <c r="N238" i="2"/>
  <c r="O238" i="2"/>
  <c r="Y238" i="2" s="1"/>
  <c r="G238" i="2" s="1"/>
  <c r="P238" i="2"/>
  <c r="H238" i="2" s="1"/>
  <c r="I238" i="2"/>
  <c r="R238" i="2"/>
  <c r="J238" i="2" s="1"/>
  <c r="L239" i="2"/>
  <c r="U239" i="2" s="1"/>
  <c r="M239" i="2"/>
  <c r="V239" i="2" s="1"/>
  <c r="N239" i="2"/>
  <c r="Y239" i="2" s="1"/>
  <c r="G239" i="2" s="1"/>
  <c r="O239" i="2"/>
  <c r="P239" i="2"/>
  <c r="H239" i="2" s="1"/>
  <c r="I239" i="2"/>
  <c r="R239" i="2"/>
  <c r="J239" i="2" s="1"/>
  <c r="L240" i="2"/>
  <c r="U240" i="2" s="1"/>
  <c r="E240" i="2" s="1"/>
  <c r="M240" i="2"/>
  <c r="V240" i="2" s="1"/>
  <c r="N240" i="2"/>
  <c r="Y240" i="2" s="1"/>
  <c r="G240" i="2" s="1"/>
  <c r="O240" i="2"/>
  <c r="P240" i="2"/>
  <c r="H240" i="2" s="1"/>
  <c r="I240" i="2"/>
  <c r="R240" i="2"/>
  <c r="J240" i="2" s="1"/>
  <c r="L241" i="2"/>
  <c r="U241" i="2" s="1"/>
  <c r="M241" i="2"/>
  <c r="V241" i="2" s="1"/>
  <c r="E241" i="2" s="1"/>
  <c r="N241" i="2"/>
  <c r="F241" i="2" s="1"/>
  <c r="O241" i="2"/>
  <c r="P241" i="2"/>
  <c r="H241" i="2" s="1"/>
  <c r="I241" i="2"/>
  <c r="R241" i="2"/>
  <c r="J241" i="2" s="1"/>
  <c r="L242" i="2"/>
  <c r="U242" i="2"/>
  <c r="E242" i="2" s="1"/>
  <c r="M242" i="2"/>
  <c r="V242" i="2" s="1"/>
  <c r="N242" i="2"/>
  <c r="F242" i="2" s="1"/>
  <c r="O242" i="2"/>
  <c r="P242" i="2"/>
  <c r="H242" i="2" s="1"/>
  <c r="I242" i="2"/>
  <c r="R242" i="2"/>
  <c r="J242" i="2" s="1"/>
  <c r="L243" i="2"/>
  <c r="U243" i="2" s="1"/>
  <c r="M243" i="2"/>
  <c r="V243" i="2" s="1"/>
  <c r="N243" i="2"/>
  <c r="O243" i="2"/>
  <c r="P243" i="2"/>
  <c r="H243" i="2" s="1"/>
  <c r="I243" i="2"/>
  <c r="R243" i="2"/>
  <c r="J243" i="2" s="1"/>
  <c r="L244" i="2"/>
  <c r="U244" i="2" s="1"/>
  <c r="M244" i="2"/>
  <c r="V244" i="2"/>
  <c r="N244" i="2"/>
  <c r="F244" i="2" s="1"/>
  <c r="O244" i="2"/>
  <c r="P244" i="2"/>
  <c r="H244" i="2" s="1"/>
  <c r="I244" i="2"/>
  <c r="R244" i="2"/>
  <c r="J244" i="2" s="1"/>
  <c r="L245" i="2"/>
  <c r="U245" i="2"/>
  <c r="M245" i="2"/>
  <c r="V245" i="2" s="1"/>
  <c r="N245" i="2"/>
  <c r="F245" i="2" s="1"/>
  <c r="O245" i="2"/>
  <c r="P245" i="2"/>
  <c r="H245" i="2" s="1"/>
  <c r="I245" i="2"/>
  <c r="R245" i="2"/>
  <c r="J245" i="2" s="1"/>
  <c r="L246" i="2"/>
  <c r="U246" i="2" s="1"/>
  <c r="M246" i="2"/>
  <c r="V246" i="2" s="1"/>
  <c r="N246" i="2"/>
  <c r="F246" i="2" s="1"/>
  <c r="O246" i="2"/>
  <c r="P246" i="2"/>
  <c r="H246" i="2" s="1"/>
  <c r="I246" i="2"/>
  <c r="R246" i="2"/>
  <c r="J246" i="2" s="1"/>
  <c r="L247" i="2"/>
  <c r="U247" i="2" s="1"/>
  <c r="M247" i="2"/>
  <c r="V247" i="2"/>
  <c r="N247" i="2"/>
  <c r="F247" i="2" s="1"/>
  <c r="O247" i="2"/>
  <c r="Y247" i="2" s="1"/>
  <c r="G247" i="2" s="1"/>
  <c r="P247" i="2"/>
  <c r="H247" i="2" s="1"/>
  <c r="I247" i="2"/>
  <c r="R247" i="2"/>
  <c r="J247" i="2"/>
  <c r="L248" i="2"/>
  <c r="U248" i="2" s="1"/>
  <c r="M248" i="2"/>
  <c r="V248" i="2" s="1"/>
  <c r="E248" i="2" s="1"/>
  <c r="N248" i="2"/>
  <c r="Y248" i="2" s="1"/>
  <c r="G248" i="2" s="1"/>
  <c r="O248" i="2"/>
  <c r="P248" i="2"/>
  <c r="H248" i="2" s="1"/>
  <c r="I248" i="2"/>
  <c r="R248" i="2"/>
  <c r="J248" i="2" s="1"/>
  <c r="L249" i="2"/>
  <c r="U249" i="2" s="1"/>
  <c r="E249" i="2" s="1"/>
  <c r="M249" i="2"/>
  <c r="V249" i="2" s="1"/>
  <c r="N249" i="2"/>
  <c r="F249" i="2" s="1"/>
  <c r="O249" i="2"/>
  <c r="P249" i="2"/>
  <c r="H249" i="2" s="1"/>
  <c r="I249" i="2"/>
  <c r="R249" i="2"/>
  <c r="J249" i="2" s="1"/>
  <c r="L250" i="2"/>
  <c r="U250" i="2" s="1"/>
  <c r="M250" i="2"/>
  <c r="V250" i="2" s="1"/>
  <c r="N250" i="2"/>
  <c r="O250" i="2"/>
  <c r="P250" i="2"/>
  <c r="H250" i="2" s="1"/>
  <c r="I250" i="2"/>
  <c r="R250" i="2"/>
  <c r="J250" i="2" s="1"/>
  <c r="L251" i="2"/>
  <c r="U251" i="2" s="1"/>
  <c r="M251" i="2"/>
  <c r="V251" i="2" s="1"/>
  <c r="N251" i="2"/>
  <c r="F251" i="2" s="1"/>
  <c r="O251" i="2"/>
  <c r="P251" i="2"/>
  <c r="H251" i="2"/>
  <c r="I251" i="2"/>
  <c r="R251" i="2"/>
  <c r="J251" i="2" s="1"/>
  <c r="L252" i="2"/>
  <c r="U252" i="2" s="1"/>
  <c r="M252" i="2"/>
  <c r="V252" i="2" s="1"/>
  <c r="N252" i="2"/>
  <c r="O252" i="2"/>
  <c r="Y252" i="2" s="1"/>
  <c r="P252" i="2"/>
  <c r="H252" i="2" s="1"/>
  <c r="I252" i="2"/>
  <c r="R252" i="2"/>
  <c r="J252" i="2"/>
  <c r="L253" i="2"/>
  <c r="U253" i="2"/>
  <c r="M253" i="2"/>
  <c r="V253" i="2"/>
  <c r="N253" i="2"/>
  <c r="F253" i="2"/>
  <c r="O253" i="2"/>
  <c r="P253" i="2"/>
  <c r="H253" i="2" s="1"/>
  <c r="I253" i="2"/>
  <c r="R253" i="2"/>
  <c r="J253" i="2" s="1"/>
  <c r="L254" i="2"/>
  <c r="U254" i="2"/>
  <c r="M254" i="2"/>
  <c r="V254" i="2" s="1"/>
  <c r="N254" i="2"/>
  <c r="F254" i="2" s="1"/>
  <c r="O254" i="2"/>
  <c r="P254" i="2"/>
  <c r="H254" i="2" s="1"/>
  <c r="I254" i="2"/>
  <c r="R254" i="2"/>
  <c r="J254" i="2" s="1"/>
  <c r="L255" i="2"/>
  <c r="U255" i="2"/>
  <c r="M255" i="2"/>
  <c r="V255" i="2" s="1"/>
  <c r="N255" i="2"/>
  <c r="Y255" i="2" s="1"/>
  <c r="G255" i="2" s="1"/>
  <c r="O255" i="2"/>
  <c r="P255" i="2"/>
  <c r="H255" i="2" s="1"/>
  <c r="I255" i="2"/>
  <c r="R255" i="2"/>
  <c r="J255" i="2" s="1"/>
  <c r="L256" i="2"/>
  <c r="U256" i="2" s="1"/>
  <c r="M256" i="2"/>
  <c r="V256" i="2" s="1"/>
  <c r="N256" i="2"/>
  <c r="O256" i="2"/>
  <c r="P256" i="2"/>
  <c r="H256" i="2" s="1"/>
  <c r="I256" i="2"/>
  <c r="R256" i="2"/>
  <c r="J256" i="2" s="1"/>
  <c r="L257" i="2"/>
  <c r="U257" i="2" s="1"/>
  <c r="M257" i="2"/>
  <c r="V257" i="2" s="1"/>
  <c r="N257" i="2"/>
  <c r="F257" i="2" s="1"/>
  <c r="O257" i="2"/>
  <c r="P257" i="2"/>
  <c r="H257" i="2" s="1"/>
  <c r="I257" i="2"/>
  <c r="R257" i="2"/>
  <c r="J257" i="2" s="1"/>
  <c r="L258" i="2"/>
  <c r="U258" i="2" s="1"/>
  <c r="M258" i="2"/>
  <c r="V258" i="2" s="1"/>
  <c r="N258" i="2"/>
  <c r="F258" i="2" s="1"/>
  <c r="O258" i="2"/>
  <c r="Y258" i="2" s="1"/>
  <c r="G258" i="2" s="1"/>
  <c r="P258" i="2"/>
  <c r="H258" i="2"/>
  <c r="I258" i="2"/>
  <c r="R258" i="2"/>
  <c r="J258" i="2" s="1"/>
  <c r="L259" i="2"/>
  <c r="U259" i="2"/>
  <c r="E259" i="2" s="1"/>
  <c r="M259" i="2"/>
  <c r="V259" i="2" s="1"/>
  <c r="N259" i="2"/>
  <c r="Y259" i="2" s="1"/>
  <c r="G259" i="2" s="1"/>
  <c r="O259" i="2"/>
  <c r="P259" i="2"/>
  <c r="H259" i="2" s="1"/>
  <c r="I259" i="2"/>
  <c r="R259" i="2"/>
  <c r="J259" i="2" s="1"/>
  <c r="L260" i="2"/>
  <c r="U260" i="2"/>
  <c r="M260" i="2"/>
  <c r="V260" i="2" s="1"/>
  <c r="N260" i="2"/>
  <c r="F260" i="2" s="1"/>
  <c r="O260" i="2"/>
  <c r="P260" i="2"/>
  <c r="H260" i="2" s="1"/>
  <c r="I260" i="2"/>
  <c r="R260" i="2"/>
  <c r="J260" i="2" s="1"/>
  <c r="L261" i="2"/>
  <c r="U261" i="2" s="1"/>
  <c r="M261" i="2"/>
  <c r="V261" i="2" s="1"/>
  <c r="N261" i="2"/>
  <c r="F261" i="2" s="1"/>
  <c r="O261" i="2"/>
  <c r="P261" i="2"/>
  <c r="H261" i="2" s="1"/>
  <c r="I261" i="2"/>
  <c r="R261" i="2"/>
  <c r="J261" i="2" s="1"/>
  <c r="L262" i="2"/>
  <c r="U262" i="2" s="1"/>
  <c r="E262" i="2" s="1"/>
  <c r="M262" i="2"/>
  <c r="V262" i="2" s="1"/>
  <c r="N262" i="2"/>
  <c r="Y262" i="2" s="1"/>
  <c r="O262" i="2"/>
  <c r="P262" i="2"/>
  <c r="H262" i="2" s="1"/>
  <c r="I262" i="2"/>
  <c r="R262" i="2"/>
  <c r="J262" i="2" s="1"/>
  <c r="L263" i="2"/>
  <c r="U263" i="2" s="1"/>
  <c r="M263" i="2"/>
  <c r="V263" i="2" s="1"/>
  <c r="N263" i="2"/>
  <c r="F263" i="2" s="1"/>
  <c r="O263" i="2"/>
  <c r="P263" i="2"/>
  <c r="H263" i="2" s="1"/>
  <c r="I263" i="2"/>
  <c r="R263" i="2"/>
  <c r="J263" i="2" s="1"/>
  <c r="L264" i="2"/>
  <c r="U264" i="2" s="1"/>
  <c r="M264" i="2"/>
  <c r="V264" i="2" s="1"/>
  <c r="N264" i="2"/>
  <c r="F264" i="2" s="1"/>
  <c r="O264" i="2"/>
  <c r="P264" i="2"/>
  <c r="H264" i="2" s="1"/>
  <c r="I264" i="2"/>
  <c r="R264" i="2"/>
  <c r="J264" i="2" s="1"/>
  <c r="L265" i="2"/>
  <c r="U265" i="2" s="1"/>
  <c r="M265" i="2"/>
  <c r="V265" i="2" s="1"/>
  <c r="N265" i="2"/>
  <c r="F265" i="2" s="1"/>
  <c r="O265" i="2"/>
  <c r="Y265" i="2" s="1"/>
  <c r="G265" i="2" s="1"/>
  <c r="P265" i="2"/>
  <c r="H265" i="2" s="1"/>
  <c r="I265" i="2"/>
  <c r="R265" i="2"/>
  <c r="J265" i="2" s="1"/>
  <c r="L266" i="2"/>
  <c r="U266" i="2" s="1"/>
  <c r="M266" i="2"/>
  <c r="V266" i="2" s="1"/>
  <c r="N266" i="2"/>
  <c r="F266" i="2" s="1"/>
  <c r="O266" i="2"/>
  <c r="P266" i="2"/>
  <c r="H266" i="2" s="1"/>
  <c r="I266" i="2"/>
  <c r="R266" i="2"/>
  <c r="J266" i="2" s="1"/>
  <c r="L267" i="2"/>
  <c r="U267" i="2" s="1"/>
  <c r="M267" i="2"/>
  <c r="V267" i="2" s="1"/>
  <c r="N267" i="2"/>
  <c r="F267" i="2" s="1"/>
  <c r="O267" i="2"/>
  <c r="P267" i="2"/>
  <c r="H267" i="2" s="1"/>
  <c r="I267" i="2"/>
  <c r="R267" i="2"/>
  <c r="J267" i="2" s="1"/>
  <c r="L268" i="2"/>
  <c r="U268" i="2" s="1"/>
  <c r="E268" i="2" s="1"/>
  <c r="M268" i="2"/>
  <c r="V268" i="2" s="1"/>
  <c r="N268" i="2"/>
  <c r="F268" i="2" s="1"/>
  <c r="O268" i="2"/>
  <c r="P268" i="2"/>
  <c r="H268" i="2" s="1"/>
  <c r="I268" i="2"/>
  <c r="R268" i="2"/>
  <c r="J268" i="2" s="1"/>
  <c r="L269" i="2"/>
  <c r="U269" i="2" s="1"/>
  <c r="E269" i="2" s="1"/>
  <c r="M269" i="2"/>
  <c r="V269" i="2" s="1"/>
  <c r="N269" i="2"/>
  <c r="Y269" i="2" s="1"/>
  <c r="G269" i="2" s="1"/>
  <c r="O269" i="2"/>
  <c r="P269" i="2"/>
  <c r="H269" i="2" s="1"/>
  <c r="I269" i="2"/>
  <c r="R269" i="2"/>
  <c r="J269" i="2" s="1"/>
  <c r="L270" i="2"/>
  <c r="U270" i="2" s="1"/>
  <c r="M270" i="2"/>
  <c r="V270" i="2" s="1"/>
  <c r="N270" i="2"/>
  <c r="O270" i="2"/>
  <c r="P270" i="2"/>
  <c r="H270" i="2" s="1"/>
  <c r="I270" i="2"/>
  <c r="R270" i="2"/>
  <c r="J270" i="2" s="1"/>
  <c r="L271" i="2"/>
  <c r="U271" i="2" s="1"/>
  <c r="E271" i="2" s="1"/>
  <c r="M271" i="2"/>
  <c r="V271" i="2" s="1"/>
  <c r="N271" i="2"/>
  <c r="Y271" i="2" s="1"/>
  <c r="G271" i="2" s="1"/>
  <c r="O271" i="2"/>
  <c r="P271" i="2"/>
  <c r="H271" i="2" s="1"/>
  <c r="I271" i="2"/>
  <c r="R271" i="2"/>
  <c r="J271" i="2" s="1"/>
  <c r="L272" i="2"/>
  <c r="U272" i="2" s="1"/>
  <c r="M272" i="2"/>
  <c r="V272" i="2" s="1"/>
  <c r="N272" i="2"/>
  <c r="O272" i="2"/>
  <c r="P272" i="2"/>
  <c r="H272" i="2" s="1"/>
  <c r="I272" i="2"/>
  <c r="R272" i="2"/>
  <c r="J272" i="2" s="1"/>
  <c r="L273" i="2"/>
  <c r="U273" i="2" s="1"/>
  <c r="M273" i="2"/>
  <c r="V273" i="2" s="1"/>
  <c r="N273" i="2"/>
  <c r="O273" i="2"/>
  <c r="P273" i="2"/>
  <c r="H273" i="2" s="1"/>
  <c r="I273" i="2"/>
  <c r="R273" i="2"/>
  <c r="J273" i="2" s="1"/>
  <c r="L274" i="2"/>
  <c r="U274" i="2" s="1"/>
  <c r="E274" i="2" s="1"/>
  <c r="M274" i="2"/>
  <c r="V274" i="2" s="1"/>
  <c r="N274" i="2"/>
  <c r="O274" i="2"/>
  <c r="P274" i="2"/>
  <c r="H274" i="2" s="1"/>
  <c r="I274" i="2"/>
  <c r="R274" i="2"/>
  <c r="J274" i="2" s="1"/>
  <c r="L275" i="2"/>
  <c r="U275" i="2" s="1"/>
  <c r="M275" i="2"/>
  <c r="V275" i="2" s="1"/>
  <c r="N275" i="2"/>
  <c r="F275" i="2" s="1"/>
  <c r="O275" i="2"/>
  <c r="P275" i="2"/>
  <c r="H275" i="2" s="1"/>
  <c r="I275" i="2"/>
  <c r="R275" i="2"/>
  <c r="J275" i="2" s="1"/>
  <c r="L276" i="2"/>
  <c r="U276" i="2" s="1"/>
  <c r="E276" i="2" s="1"/>
  <c r="M276" i="2"/>
  <c r="V276" i="2" s="1"/>
  <c r="N276" i="2"/>
  <c r="F276" i="2" s="1"/>
  <c r="O276" i="2"/>
  <c r="P276" i="2"/>
  <c r="H276" i="2" s="1"/>
  <c r="I276" i="2"/>
  <c r="R276" i="2"/>
  <c r="J276" i="2" s="1"/>
  <c r="L277" i="2"/>
  <c r="U277" i="2" s="1"/>
  <c r="M277" i="2"/>
  <c r="V277" i="2" s="1"/>
  <c r="E277" i="2" s="1"/>
  <c r="N277" i="2"/>
  <c r="O277" i="2"/>
  <c r="P277" i="2"/>
  <c r="H277" i="2" s="1"/>
  <c r="I277" i="2"/>
  <c r="R277" i="2"/>
  <c r="J277" i="2" s="1"/>
  <c r="L278" i="2"/>
  <c r="U278" i="2" s="1"/>
  <c r="M278" i="2"/>
  <c r="V278" i="2" s="1"/>
  <c r="N278" i="2"/>
  <c r="Y278" i="2" s="1"/>
  <c r="G278" i="2" s="1"/>
  <c r="O278" i="2"/>
  <c r="P278" i="2"/>
  <c r="H278" i="2" s="1"/>
  <c r="I278" i="2"/>
  <c r="R278" i="2"/>
  <c r="J278" i="2" s="1"/>
  <c r="L279" i="2"/>
  <c r="U279" i="2" s="1"/>
  <c r="M279" i="2"/>
  <c r="V279" i="2" s="1"/>
  <c r="N279" i="2"/>
  <c r="O279" i="2"/>
  <c r="P279" i="2"/>
  <c r="H279" i="2" s="1"/>
  <c r="I279" i="2"/>
  <c r="R279" i="2"/>
  <c r="J279" i="2" s="1"/>
  <c r="L280" i="2"/>
  <c r="U280" i="2" s="1"/>
  <c r="E280" i="2" s="1"/>
  <c r="M280" i="2"/>
  <c r="V280" i="2" s="1"/>
  <c r="N280" i="2"/>
  <c r="Y280" i="2" s="1"/>
  <c r="O280" i="2"/>
  <c r="P280" i="2"/>
  <c r="H280" i="2" s="1"/>
  <c r="I280" i="2"/>
  <c r="R280" i="2"/>
  <c r="J280" i="2" s="1"/>
  <c r="L281" i="2"/>
  <c r="U281" i="2" s="1"/>
  <c r="M281" i="2"/>
  <c r="V281" i="2" s="1"/>
  <c r="N281" i="2"/>
  <c r="O281" i="2"/>
  <c r="P281" i="2"/>
  <c r="H281" i="2" s="1"/>
  <c r="I281" i="2"/>
  <c r="R281" i="2"/>
  <c r="J281" i="2" s="1"/>
  <c r="L282" i="2"/>
  <c r="U282" i="2" s="1"/>
  <c r="E282" i="2" s="1"/>
  <c r="M282" i="2"/>
  <c r="V282" i="2" s="1"/>
  <c r="N282" i="2"/>
  <c r="O282" i="2"/>
  <c r="P282" i="2"/>
  <c r="H282" i="2" s="1"/>
  <c r="I282" i="2"/>
  <c r="R282" i="2"/>
  <c r="J282" i="2" s="1"/>
  <c r="L283" i="2"/>
  <c r="U283" i="2" s="1"/>
  <c r="M283" i="2"/>
  <c r="V283" i="2" s="1"/>
  <c r="N283" i="2"/>
  <c r="O283" i="2"/>
  <c r="P283" i="2"/>
  <c r="H283" i="2" s="1"/>
  <c r="I283" i="2"/>
  <c r="R283" i="2"/>
  <c r="J283" i="2" s="1"/>
  <c r="L284" i="2"/>
  <c r="U284" i="2" s="1"/>
  <c r="E284" i="2" s="1"/>
  <c r="M284" i="2"/>
  <c r="V284" i="2" s="1"/>
  <c r="N284" i="2"/>
  <c r="F284" i="2" s="1"/>
  <c r="O284" i="2"/>
  <c r="Y284" i="2"/>
  <c r="G284" i="2" s="1"/>
  <c r="P284" i="2"/>
  <c r="H284" i="2"/>
  <c r="I284" i="2"/>
  <c r="R284" i="2"/>
  <c r="J284" i="2" s="1"/>
  <c r="L285" i="2"/>
  <c r="U285" i="2" s="1"/>
  <c r="M285" i="2"/>
  <c r="V285" i="2" s="1"/>
  <c r="N285" i="2"/>
  <c r="F285" i="2"/>
  <c r="O285" i="2"/>
  <c r="P285" i="2"/>
  <c r="H285" i="2" s="1"/>
  <c r="I285" i="2"/>
  <c r="R285" i="2"/>
  <c r="J285" i="2" s="1"/>
  <c r="L286" i="2"/>
  <c r="U286" i="2" s="1"/>
  <c r="M286" i="2"/>
  <c r="V286" i="2" s="1"/>
  <c r="N286" i="2"/>
  <c r="F286" i="2" s="1"/>
  <c r="O286" i="2"/>
  <c r="P286" i="2"/>
  <c r="H286" i="2" s="1"/>
  <c r="I286" i="2"/>
  <c r="R286" i="2"/>
  <c r="J286" i="2"/>
  <c r="L287" i="2"/>
  <c r="U287" i="2"/>
  <c r="M287" i="2"/>
  <c r="V287" i="2"/>
  <c r="N287" i="2"/>
  <c r="O287" i="2"/>
  <c r="Y287" i="2" s="1"/>
  <c r="G287" i="2" s="1"/>
  <c r="P287" i="2"/>
  <c r="H287" i="2" s="1"/>
  <c r="I287" i="2"/>
  <c r="R287" i="2"/>
  <c r="J287" i="2"/>
  <c r="L288" i="2"/>
  <c r="U288" i="2"/>
  <c r="M288" i="2"/>
  <c r="V288" i="2"/>
  <c r="N288" i="2"/>
  <c r="F288" i="2" s="1"/>
  <c r="O288" i="2"/>
  <c r="Y288" i="2" s="1"/>
  <c r="G288" i="2" s="1"/>
  <c r="P288" i="2"/>
  <c r="H288" i="2" s="1"/>
  <c r="I288" i="2"/>
  <c r="R288" i="2"/>
  <c r="J288" i="2"/>
  <c r="L289" i="2"/>
  <c r="U289" i="2"/>
  <c r="M289" i="2"/>
  <c r="V289" i="2"/>
  <c r="N289" i="2"/>
  <c r="F289" i="2" s="1"/>
  <c r="O289" i="2"/>
  <c r="Y289" i="2" s="1"/>
  <c r="G289" i="2" s="1"/>
  <c r="P289" i="2"/>
  <c r="H289" i="2"/>
  <c r="I289" i="2"/>
  <c r="R289" i="2"/>
  <c r="J289" i="2" s="1"/>
  <c r="L290" i="2"/>
  <c r="U290" i="2" s="1"/>
  <c r="M290" i="2"/>
  <c r="V290" i="2" s="1"/>
  <c r="N290" i="2"/>
  <c r="O290" i="2"/>
  <c r="Y290" i="2" s="1"/>
  <c r="G290" i="2" s="1"/>
  <c r="P290" i="2"/>
  <c r="H290" i="2" s="1"/>
  <c r="I290" i="2"/>
  <c r="R290" i="2"/>
  <c r="J290" i="2"/>
  <c r="L291" i="2"/>
  <c r="U291" i="2"/>
  <c r="M291" i="2"/>
  <c r="V291" i="2"/>
  <c r="N291" i="2"/>
  <c r="Y291" i="2" s="1"/>
  <c r="G291" i="2" s="1"/>
  <c r="O291" i="2"/>
  <c r="P291" i="2"/>
  <c r="H291" i="2"/>
  <c r="I291" i="2"/>
  <c r="R291" i="2"/>
  <c r="J291" i="2" s="1"/>
  <c r="L292" i="2"/>
  <c r="U292" i="2" s="1"/>
  <c r="M292" i="2"/>
  <c r="V292" i="2" s="1"/>
  <c r="N292" i="2"/>
  <c r="O292" i="2"/>
  <c r="P292" i="2"/>
  <c r="H292" i="2" s="1"/>
  <c r="I292" i="2"/>
  <c r="R292" i="2"/>
  <c r="J292" i="2"/>
  <c r="L293" i="2"/>
  <c r="U293" i="2"/>
  <c r="M293" i="2"/>
  <c r="V293" i="2"/>
  <c r="N293" i="2"/>
  <c r="F293" i="2"/>
  <c r="O293" i="2"/>
  <c r="P293" i="2"/>
  <c r="H293" i="2" s="1"/>
  <c r="I293" i="2"/>
  <c r="R293" i="2"/>
  <c r="J293" i="2" s="1"/>
  <c r="L294" i="2"/>
  <c r="U294" i="2" s="1"/>
  <c r="M294" i="2"/>
  <c r="V294" i="2" s="1"/>
  <c r="N294" i="2"/>
  <c r="O294" i="2"/>
  <c r="P294" i="2"/>
  <c r="H294" i="2" s="1"/>
  <c r="I294" i="2"/>
  <c r="R294" i="2"/>
  <c r="J294" i="2" s="1"/>
  <c r="L295" i="2"/>
  <c r="U295" i="2" s="1"/>
  <c r="M295" i="2"/>
  <c r="V295" i="2" s="1"/>
  <c r="N295" i="2"/>
  <c r="F295" i="2" s="1"/>
  <c r="O295" i="2"/>
  <c r="P295" i="2"/>
  <c r="H295" i="2" s="1"/>
  <c r="I295" i="2"/>
  <c r="R295" i="2"/>
  <c r="J295" i="2" s="1"/>
  <c r="L296" i="2"/>
  <c r="U296" i="2" s="1"/>
  <c r="M296" i="2"/>
  <c r="V296" i="2" s="1"/>
  <c r="E296" i="2" s="1"/>
  <c r="N296" i="2"/>
  <c r="F296" i="2" s="1"/>
  <c r="O296" i="2"/>
  <c r="Y296" i="2" s="1"/>
  <c r="G296" i="2" s="1"/>
  <c r="P296" i="2"/>
  <c r="H296" i="2" s="1"/>
  <c r="I296" i="2"/>
  <c r="R296" i="2"/>
  <c r="J296" i="2"/>
  <c r="F225" i="2"/>
  <c r="F205" i="2"/>
  <c r="F201" i="2"/>
  <c r="F199" i="2"/>
  <c r="F183" i="2"/>
  <c r="F179" i="2"/>
  <c r="Y169" i="2"/>
  <c r="G169" i="2" s="1"/>
  <c r="E119" i="2"/>
  <c r="E163" i="2"/>
  <c r="E115" i="2"/>
  <c r="Y197" i="2"/>
  <c r="G197" i="2" s="1"/>
  <c r="Y181" i="2"/>
  <c r="G181" i="2" s="1"/>
  <c r="F181" i="2"/>
  <c r="E159" i="2"/>
  <c r="E127" i="2"/>
  <c r="E111" i="2"/>
  <c r="E39" i="2"/>
  <c r="E75" i="2"/>
  <c r="E86" i="2"/>
  <c r="E2" i="2"/>
  <c r="E107" i="2"/>
  <c r="E36" i="2"/>
  <c r="E47" i="2"/>
  <c r="E97" i="2"/>
  <c r="E65" i="2"/>
  <c r="E88" i="2"/>
  <c r="E83" i="2"/>
  <c r="E18" i="2"/>
  <c r="E73" i="2"/>
  <c r="E94" i="2"/>
  <c r="E84" i="2"/>
  <c r="E14" i="2"/>
  <c r="E38" i="2"/>
  <c r="E168" i="2"/>
  <c r="F248" i="2"/>
  <c r="F218" i="2"/>
  <c r="Y192" i="2"/>
  <c r="G192" i="2" s="1"/>
  <c r="F192" i="2"/>
  <c r="F173" i="2"/>
  <c r="F231" i="2"/>
  <c r="E181" i="2"/>
  <c r="E153" i="2"/>
  <c r="E19" i="2"/>
  <c r="E164" i="2"/>
  <c r="E162" i="2"/>
  <c r="E21" i="2"/>
  <c r="E103" i="2"/>
  <c r="E76" i="2"/>
  <c r="E4" i="2"/>
  <c r="Y250" i="2"/>
  <c r="G250" i="2" s="1"/>
  <c r="F250" i="2"/>
  <c r="F176" i="2"/>
  <c r="Y196" i="2"/>
  <c r="G196" i="2" s="1"/>
  <c r="F196" i="2"/>
  <c r="F252" i="2"/>
  <c r="F238" i="2"/>
  <c r="Y233" i="2"/>
  <c r="G233" i="2"/>
  <c r="F233" i="2"/>
  <c r="Y208" i="2"/>
  <c r="G208" i="2" s="1"/>
  <c r="F230" i="2"/>
  <c r="Y230" i="2"/>
  <c r="G230" i="2" s="1"/>
  <c r="Y179" i="2"/>
  <c r="G179" i="2" s="1"/>
  <c r="Y178" i="2"/>
  <c r="G178" i="2" s="1"/>
  <c r="E166" i="2"/>
  <c r="E122" i="2"/>
  <c r="Y219" i="2"/>
  <c r="G219" i="2" s="1"/>
  <c r="F184" i="2"/>
  <c r="Y184" i="2"/>
  <c r="G184" i="2" s="1"/>
  <c r="F277" i="2"/>
  <c r="Y260" i="2"/>
  <c r="G260" i="2" s="1"/>
  <c r="Y293" i="2"/>
  <c r="G293" i="2" s="1"/>
  <c r="F290" i="2"/>
  <c r="Y257" i="2"/>
  <c r="G257" i="2" s="1"/>
  <c r="Y190" i="2"/>
  <c r="G190" i="2" s="1"/>
  <c r="F292" i="2"/>
  <c r="Y292" i="2"/>
  <c r="G292" i="2" s="1"/>
  <c r="Y207" i="2"/>
  <c r="G207" i="2" s="1"/>
  <c r="F194" i="2"/>
  <c r="F235" i="2"/>
  <c r="Y229" i="2"/>
  <c r="G229" i="2" s="1"/>
  <c r="F229" i="2"/>
  <c r="F223" i="2"/>
  <c r="Y222" i="2"/>
  <c r="G222" i="2" s="1"/>
  <c r="F212" i="2"/>
  <c r="F182" i="2"/>
  <c r="E286" i="2"/>
  <c r="F272" i="2"/>
  <c r="Y263" i="2"/>
  <c r="G263" i="2" s="1"/>
  <c r="Y228" i="2"/>
  <c r="G228" i="2" s="1"/>
  <c r="F228" i="2"/>
  <c r="F211" i="2"/>
  <c r="F287" i="2"/>
  <c r="Y261" i="2"/>
  <c r="G261" i="2" s="1"/>
  <c r="Y251" i="2"/>
  <c r="G251" i="2" s="1"/>
  <c r="E245" i="2"/>
  <c r="Y216" i="2"/>
  <c r="G216" i="2" s="1"/>
  <c r="F216" i="2"/>
  <c r="F256" i="2"/>
  <c r="Y204" i="2"/>
  <c r="G204" i="2"/>
  <c r="E149" i="2"/>
  <c r="E141" i="2"/>
  <c r="E139" i="2"/>
  <c r="E133" i="2"/>
  <c r="E125" i="2"/>
  <c r="E182" i="2"/>
  <c r="E155" i="2"/>
  <c r="E144" i="2"/>
  <c r="E135" i="2"/>
  <c r="E100" i="2"/>
  <c r="E50" i="2"/>
  <c r="E28" i="2"/>
  <c r="F227" i="2"/>
  <c r="Y227" i="2"/>
  <c r="G227" i="2" s="1"/>
  <c r="G280" i="2"/>
  <c r="E293" i="2"/>
  <c r="F291" i="2"/>
  <c r="F259" i="2"/>
  <c r="F215" i="2"/>
  <c r="G262" i="2"/>
  <c r="Y210" i="2"/>
  <c r="G210" i="2" s="1"/>
  <c r="F210" i="2"/>
  <c r="E169" i="2"/>
  <c r="E236" i="2"/>
  <c r="E217" i="2"/>
  <c r="Y232" i="2"/>
  <c r="G232" i="2" s="1"/>
  <c r="F232" i="2"/>
  <c r="Y217" i="2"/>
  <c r="G217" i="2" s="1"/>
  <c r="E216" i="2"/>
  <c r="E210" i="2"/>
  <c r="F198" i="2"/>
  <c r="E180" i="2"/>
  <c r="Y173" i="2"/>
  <c r="G173" i="2" s="1"/>
  <c r="E134" i="2"/>
  <c r="E129" i="2"/>
  <c r="E158" i="2"/>
  <c r="E136" i="2"/>
  <c r="E114" i="2"/>
  <c r="E112" i="2"/>
  <c r="E109" i="2"/>
  <c r="E41" i="2"/>
  <c r="E6" i="2"/>
  <c r="E15" i="2"/>
  <c r="E106" i="2"/>
  <c r="E55" i="2"/>
  <c r="E43" i="2"/>
  <c r="E52" i="2"/>
  <c r="E98" i="2"/>
  <c r="E78" i="2"/>
  <c r="E23" i="2"/>
  <c r="E42" i="2"/>
  <c r="E70" i="2"/>
  <c r="E7" i="2"/>
  <c r="E68" i="2"/>
  <c r="E104" i="2"/>
  <c r="E22" i="2"/>
  <c r="E24" i="2"/>
  <c r="E56" i="2"/>
  <c r="E57" i="2"/>
  <c r="E13" i="2"/>
  <c r="E79" i="2"/>
  <c r="E48" i="2"/>
  <c r="F274" i="2"/>
  <c r="Y254" i="2"/>
  <c r="G254" i="2" s="1"/>
  <c r="F226" i="2"/>
  <c r="F240" i="2"/>
  <c r="Y200" i="2"/>
  <c r="G200" i="2" s="1"/>
  <c r="F200" i="2"/>
  <c r="Y246" i="2"/>
  <c r="G246" i="2" s="1"/>
  <c r="Y245" i="2"/>
  <c r="G245" i="2" s="1"/>
  <c r="F187" i="2"/>
  <c r="E173" i="2"/>
  <c r="F237" i="2"/>
  <c r="F224" i="2"/>
  <c r="E213" i="2"/>
  <c r="E200" i="2"/>
  <c r="F193" i="2"/>
  <c r="Y193" i="2"/>
  <c r="G193" i="2" s="1"/>
  <c r="E188" i="2"/>
  <c r="E190" i="2"/>
  <c r="E186" i="2"/>
  <c r="E179" i="2"/>
  <c r="E211" i="2"/>
  <c r="E204" i="2"/>
  <c r="Y201" i="2"/>
  <c r="G201" i="2" s="1"/>
  <c r="E185" i="2"/>
  <c r="Y183" i="2"/>
  <c r="G183" i="2" s="1"/>
  <c r="E178" i="2"/>
  <c r="F177" i="2"/>
  <c r="Y268" i="2"/>
  <c r="G268" i="2" s="1"/>
  <c r="G252" i="2"/>
  <c r="F239" i="2"/>
  <c r="Y195" i="2"/>
  <c r="G195" i="2" s="1"/>
  <c r="Y182" i="2"/>
  <c r="G182" i="2" s="1"/>
  <c r="E176" i="2"/>
  <c r="E25" i="2"/>
  <c r="E40" i="2"/>
  <c r="E37" i="2"/>
  <c r="F294" i="2"/>
  <c r="Y285" i="2"/>
  <c r="G285" i="2" s="1"/>
  <c r="Y225" i="2"/>
  <c r="G225" i="2" s="1"/>
  <c r="Y275" i="2"/>
  <c r="G275" i="2" s="1"/>
  <c r="Y274" i="2"/>
  <c r="G274" i="2" s="1"/>
  <c r="E257" i="2"/>
  <c r="Y236" i="2"/>
  <c r="G236" i="2" s="1"/>
  <c r="Y218" i="2"/>
  <c r="G218" i="2" s="1"/>
  <c r="Y253" i="2"/>
  <c r="G253" i="2" s="1"/>
  <c r="E247" i="2"/>
  <c r="Y188" i="2"/>
  <c r="G188" i="2" s="1"/>
  <c r="E9" i="2"/>
  <c r="E5" i="2"/>
  <c r="E93" i="2"/>
  <c r="E59" i="2"/>
  <c r="E95" i="2"/>
  <c r="F271" i="2"/>
  <c r="E263" i="2"/>
  <c r="E253" i="2"/>
  <c r="E226" i="2"/>
  <c r="Y202" i="2"/>
  <c r="G202" i="2" s="1"/>
  <c r="E273" i="2"/>
  <c r="Y249" i="2"/>
  <c r="G249" i="2" s="1"/>
  <c r="Y234" i="2"/>
  <c r="G234" i="2" s="1"/>
  <c r="F234" i="2"/>
  <c r="E221" i="2"/>
  <c r="Y191" i="2"/>
  <c r="G191" i="2" s="1"/>
  <c r="F191" i="2"/>
  <c r="Y185" i="2"/>
  <c r="G185" i="2" s="1"/>
  <c r="F185" i="2"/>
  <c r="E183" i="2"/>
  <c r="F172" i="2"/>
  <c r="Y172" i="2"/>
  <c r="G172" i="2" s="1"/>
  <c r="E160" i="2"/>
  <c r="E132" i="2"/>
  <c r="E33" i="2"/>
  <c r="E71" i="2"/>
  <c r="E44" i="2"/>
  <c r="E87" i="2"/>
  <c r="E80" i="2"/>
  <c r="E99" i="2"/>
  <c r="A1" i="22"/>
  <c r="A2" i="22"/>
  <c r="F2" i="22"/>
  <c r="C4" i="22"/>
  <c r="C3" i="22" s="1"/>
  <c r="C5" i="22"/>
  <c r="E5" i="22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 s="1"/>
  <c r="U6" i="22" s="1"/>
  <c r="V6" i="22" s="1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N9" i="22"/>
  <c r="O9" i="22"/>
  <c r="A10" i="22"/>
  <c r="C10" i="22"/>
  <c r="L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P13" i="22"/>
  <c r="M13" i="22"/>
  <c r="N13" i="22"/>
  <c r="O13" i="22"/>
  <c r="A14" i="22"/>
  <c r="C14" i="22"/>
  <c r="L14" i="22"/>
  <c r="M14" i="22"/>
  <c r="P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P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P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P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P32" i="22"/>
  <c r="N32" i="22"/>
  <c r="O32" i="22"/>
  <c r="A33" i="22"/>
  <c r="C33" i="22"/>
  <c r="L33" i="22"/>
  <c r="M33" i="22"/>
  <c r="N33" i="22"/>
  <c r="P33" i="22"/>
  <c r="O33" i="22"/>
  <c r="A34" i="22"/>
  <c r="C34" i="22"/>
  <c r="L34" i="22"/>
  <c r="M34" i="22"/>
  <c r="N34" i="22"/>
  <c r="O34" i="22"/>
  <c r="P34" i="22"/>
  <c r="E18" i="22"/>
  <c r="E25" i="22"/>
  <c r="AG16" i="22"/>
  <c r="D14" i="22"/>
  <c r="P19" i="22"/>
  <c r="P7" i="22"/>
  <c r="P17" i="22"/>
  <c r="AG18" i="22"/>
  <c r="H18" i="22"/>
  <c r="D18" i="22"/>
  <c r="H12" i="22"/>
  <c r="AG12" i="22"/>
  <c r="E12" i="22"/>
  <c r="G12" i="22"/>
  <c r="D12" i="22"/>
  <c r="H7" i="22"/>
  <c r="AG7" i="22"/>
  <c r="E7" i="22"/>
  <c r="D7" i="22"/>
  <c r="G7" i="22"/>
  <c r="D8" i="22"/>
  <c r="D29" i="22"/>
  <c r="E23" i="22"/>
  <c r="AG21" i="22"/>
  <c r="G18" i="22"/>
  <c r="H25" i="22"/>
  <c r="H8" i="22"/>
  <c r="AG9" i="22"/>
  <c r="AG19" i="22"/>
  <c r="AG11" i="22"/>
  <c r="G22" i="22"/>
  <c r="G30" i="22"/>
  <c r="G13" i="22"/>
  <c r="AG22" i="22"/>
  <c r="AG30" i="22"/>
  <c r="G11" i="22"/>
  <c r="AG29" i="22"/>
  <c r="F10" i="22"/>
  <c r="H17" i="22"/>
  <c r="F31" i="22"/>
  <c r="G23" i="22"/>
  <c r="G33" i="22"/>
  <c r="H10" i="22"/>
  <c r="H29" i="22"/>
  <c r="H31" i="22"/>
  <c r="AG15" i="22"/>
  <c r="AG14" i="22"/>
  <c r="G24" i="22"/>
  <c r="G32" i="22"/>
  <c r="E16" i="22"/>
  <c r="AG24" i="22"/>
  <c r="AG17" i="22"/>
  <c r="AG33" i="22"/>
  <c r="H15" i="22"/>
  <c r="H30" i="22"/>
  <c r="H22" i="22"/>
  <c r="G27" i="22"/>
  <c r="H27" i="22"/>
  <c r="G14" i="22"/>
  <c r="E17" i="22"/>
  <c r="F29" i="22"/>
  <c r="H16" i="22"/>
  <c r="E10" i="22"/>
  <c r="AG8" i="22"/>
  <c r="G9" i="22"/>
  <c r="G21" i="22"/>
  <c r="H13" i="22"/>
  <c r="AG13" i="22"/>
  <c r="AG23" i="22"/>
  <c r="G10" i="22"/>
  <c r="H11" i="22"/>
  <c r="G15" i="22"/>
  <c r="E13" i="22"/>
  <c r="E9" i="22"/>
  <c r="AG20" i="22"/>
  <c r="G19" i="22"/>
  <c r="H20" i="22"/>
  <c r="AG31" i="22"/>
  <c r="H33" i="22"/>
  <c r="E11" i="22"/>
  <c r="G29" i="22"/>
  <c r="E20" i="22"/>
  <c r="E24" i="22"/>
  <c r="E32" i="22"/>
  <c r="D27" i="22"/>
  <c r="D23" i="22"/>
  <c r="D25" i="22"/>
  <c r="D19" i="22"/>
  <c r="D31" i="22"/>
  <c r="D22" i="22"/>
  <c r="D20" i="22"/>
  <c r="D9" i="22"/>
  <c r="F27" i="22"/>
  <c r="G31" i="22"/>
  <c r="G17" i="22"/>
  <c r="H9" i="22"/>
  <c r="AG10" i="22"/>
  <c r="E21" i="22"/>
  <c r="E31" i="22"/>
  <c r="G16" i="22"/>
  <c r="D30" i="22"/>
  <c r="G8" i="22"/>
  <c r="G25" i="22"/>
  <c r="H21" i="22"/>
  <c r="E8" i="22"/>
  <c r="H14" i="22"/>
  <c r="E22" i="22"/>
  <c r="E27" i="22"/>
  <c r="E33" i="22"/>
  <c r="D15" i="22"/>
  <c r="D13" i="22"/>
  <c r="D21" i="22"/>
  <c r="D24" i="22"/>
  <c r="D16" i="22"/>
  <c r="E30" i="22"/>
  <c r="E19" i="22"/>
  <c r="F30" i="22"/>
  <c r="AG28" i="22"/>
  <c r="P20" i="22"/>
  <c r="P12" i="22"/>
  <c r="P16" i="22"/>
  <c r="F34" i="22"/>
  <c r="E34" i="22"/>
  <c r="AG34" i="22"/>
  <c r="H34" i="22"/>
  <c r="G34" i="22"/>
  <c r="D34" i="22"/>
  <c r="H32" i="22"/>
  <c r="D32" i="22"/>
  <c r="F28" i="22"/>
  <c r="H28" i="22"/>
  <c r="E28" i="22"/>
  <c r="G28" i="22"/>
  <c r="D28" i="22"/>
  <c r="AG26" i="22"/>
  <c r="E26" i="22"/>
  <c r="D26" i="22"/>
  <c r="G26" i="22"/>
  <c r="H26" i="22"/>
  <c r="F32" i="22"/>
  <c r="AG32" i="22"/>
  <c r="AG25" i="22"/>
  <c r="E14" i="22"/>
  <c r="AG27" i="22"/>
  <c r="E29" i="22"/>
  <c r="F8" i="22"/>
  <c r="D10" i="22"/>
  <c r="E15" i="22"/>
  <c r="H24" i="22"/>
  <c r="D33" i="22"/>
  <c r="D11" i="22"/>
  <c r="H19" i="22"/>
  <c r="H23" i="22"/>
  <c r="G20" i="22"/>
  <c r="P24" i="22"/>
  <c r="P15" i="22"/>
  <c r="P28" i="22"/>
  <c r="P11" i="22"/>
  <c r="P9" i="22"/>
  <c r="P30" i="22"/>
  <c r="AK6" i="22"/>
  <c r="F18" i="22"/>
  <c r="F7" i="22"/>
  <c r="F23" i="22"/>
  <c r="F14" i="22"/>
  <c r="F19" i="22"/>
  <c r="F17" i="22"/>
  <c r="F26" i="22"/>
  <c r="F21" i="22"/>
  <c r="F20" i="22"/>
  <c r="F24" i="22"/>
  <c r="F13" i="22"/>
  <c r="F25" i="22"/>
  <c r="F22" i="22"/>
  <c r="F33" i="22"/>
  <c r="F15" i="22"/>
  <c r="D4" i="22"/>
  <c r="F16" i="22"/>
  <c r="F9" i="22"/>
  <c r="F11" i="22"/>
  <c r="F12" i="22"/>
  <c r="D17" i="22"/>
  <c r="P31" i="22"/>
  <c r="P25" i="22"/>
  <c r="P23" i="22"/>
  <c r="P21" i="22"/>
  <c r="P27" i="22"/>
  <c r="P22" i="22"/>
  <c r="AK14" i="22"/>
  <c r="AL14" i="22" s="1"/>
  <c r="AK17" i="22"/>
  <c r="AL17" i="22" s="1"/>
  <c r="AK9" i="22"/>
  <c r="AL9" i="22" s="1"/>
  <c r="AK11" i="22"/>
  <c r="AL11" i="22" s="1"/>
  <c r="AK15" i="22"/>
  <c r="AL15" i="22" s="1"/>
  <c r="AK13" i="22"/>
  <c r="AL13" i="22" s="1"/>
  <c r="AK8" i="22"/>
  <c r="AL8" i="22" s="1"/>
  <c r="AK16" i="22"/>
  <c r="AL16" i="22" s="1"/>
  <c r="AK10" i="22"/>
  <c r="AL10" i="22" s="1"/>
  <c r="AK12" i="22"/>
  <c r="AL12" i="22" s="1"/>
  <c r="Q27" i="22"/>
  <c r="Q30" i="22"/>
  <c r="Q8" i="22"/>
  <c r="Q21" i="22"/>
  <c r="Q34" i="22"/>
  <c r="Q23" i="22"/>
  <c r="Q32" i="22"/>
  <c r="Q13" i="22"/>
  <c r="Q10" i="22"/>
  <c r="Q11" i="22"/>
  <c r="Q33" i="22"/>
  <c r="Q22" i="22"/>
  <c r="Q25" i="22"/>
  <c r="Q29" i="22"/>
  <c r="Q18" i="22"/>
  <c r="Q15" i="22"/>
  <c r="Q17" i="22"/>
  <c r="Q28" i="22"/>
  <c r="Q12" i="22"/>
  <c r="Q31" i="22"/>
  <c r="Q20" i="22"/>
  <c r="Q7" i="22"/>
  <c r="Q14" i="22"/>
  <c r="Q24" i="22"/>
  <c r="Q9" i="22"/>
  <c r="Q16" i="22"/>
  <c r="Q26" i="22"/>
  <c r="Q19" i="22"/>
  <c r="P10" i="22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 s="1"/>
  <c r="D12" i="3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 s="1"/>
  <c r="D37" i="3" s="1"/>
  <c r="G18" i="3"/>
  <c r="F18" i="3"/>
  <c r="D18" i="3" s="1"/>
  <c r="G14" i="3"/>
  <c r="F14" i="3" s="1"/>
  <c r="D14" i="3" s="1"/>
  <c r="G36" i="3"/>
  <c r="F36" i="3" s="1"/>
  <c r="D36" i="3" s="1"/>
  <c r="G21" i="3"/>
  <c r="F21" i="3" s="1"/>
  <c r="D21" i="3" s="1"/>
  <c r="C38" i="3"/>
  <c r="C39" i="3"/>
  <c r="C40" i="3"/>
  <c r="C41" i="3"/>
  <c r="G41" i="3"/>
  <c r="F41" i="3" s="1"/>
  <c r="D41" i="3" s="1"/>
  <c r="G15" i="3"/>
  <c r="F15" i="3" s="1"/>
  <c r="D15" i="3" s="1"/>
  <c r="G39" i="3"/>
  <c r="F39" i="3" s="1"/>
  <c r="D39" i="3" s="1"/>
  <c r="G13" i="3"/>
  <c r="F13" i="3" s="1"/>
  <c r="D13" i="3" s="1"/>
  <c r="G38" i="3"/>
  <c r="F38" i="3"/>
  <c r="D38" i="3" s="1"/>
  <c r="G24" i="3"/>
  <c r="F24" i="3" s="1"/>
  <c r="D24" i="3" s="1"/>
  <c r="C42" i="3"/>
  <c r="C43" i="3"/>
  <c r="C44" i="3"/>
  <c r="G44" i="3"/>
  <c r="F44" i="3" s="1"/>
  <c r="D44" i="3" s="1"/>
  <c r="G22" i="3"/>
  <c r="F22" i="3" s="1"/>
  <c r="D22" i="3" s="1"/>
  <c r="G42" i="3"/>
  <c r="F42" i="3" s="1"/>
  <c r="D42" i="3" s="1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 s="1"/>
  <c r="D56" i="3" s="1"/>
  <c r="G23" i="3"/>
  <c r="F23" i="3" s="1"/>
  <c r="D23" i="3" s="1"/>
  <c r="G43" i="3"/>
  <c r="F43" i="3" s="1"/>
  <c r="D43" i="3" s="1"/>
  <c r="G55" i="3"/>
  <c r="F55" i="3" s="1"/>
  <c r="D55" i="3" s="1"/>
  <c r="G9" i="3"/>
  <c r="F9" i="3"/>
  <c r="D9" i="3" s="1"/>
  <c r="G10" i="3"/>
  <c r="F10" i="3"/>
  <c r="D10" i="3" s="1"/>
  <c r="G11" i="3"/>
  <c r="F11" i="3"/>
  <c r="D11" i="3" s="1"/>
  <c r="G16" i="3"/>
  <c r="F16" i="3" s="1"/>
  <c r="D16" i="3" s="1"/>
  <c r="G17" i="3"/>
  <c r="F17" i="3" s="1"/>
  <c r="D17" i="3" s="1"/>
  <c r="G19" i="3"/>
  <c r="F19" i="3" s="1"/>
  <c r="D19" i="3" s="1"/>
  <c r="G20" i="3"/>
  <c r="F20" i="3" s="1"/>
  <c r="D20" i="3" s="1"/>
  <c r="G25" i="3"/>
  <c r="F25" i="3" s="1"/>
  <c r="D25" i="3" s="1"/>
  <c r="G26" i="3"/>
  <c r="F26" i="3"/>
  <c r="D26" i="3" s="1"/>
  <c r="G27" i="3"/>
  <c r="F27" i="3" s="1"/>
  <c r="D27" i="3" s="1"/>
  <c r="G28" i="3"/>
  <c r="F28" i="3" s="1"/>
  <c r="D28" i="3" s="1"/>
  <c r="G29" i="3"/>
  <c r="F29" i="3" s="1"/>
  <c r="D29" i="3" s="1"/>
  <c r="G30" i="3"/>
  <c r="F30" i="3" s="1"/>
  <c r="D30" i="3" s="1"/>
  <c r="G31" i="3"/>
  <c r="F31" i="3" s="1"/>
  <c r="D31" i="3" s="1"/>
  <c r="G32" i="3"/>
  <c r="F32" i="3" s="1"/>
  <c r="D32" i="3" s="1"/>
  <c r="G33" i="3"/>
  <c r="F33" i="3" s="1"/>
  <c r="D33" i="3" s="1"/>
  <c r="G34" i="3"/>
  <c r="F34" i="3"/>
  <c r="D34" i="3" s="1"/>
  <c r="G35" i="3"/>
  <c r="F35" i="3" s="1"/>
  <c r="D35" i="3" s="1"/>
  <c r="G40" i="3"/>
  <c r="F40" i="3" s="1"/>
  <c r="D40" i="3" s="1"/>
  <c r="G45" i="3"/>
  <c r="F45" i="3" s="1"/>
  <c r="D45" i="3" s="1"/>
  <c r="G46" i="3"/>
  <c r="F46" i="3" s="1"/>
  <c r="D46" i="3" s="1"/>
  <c r="G47" i="3"/>
  <c r="F47" i="3" s="1"/>
  <c r="D47" i="3" s="1"/>
  <c r="G48" i="3"/>
  <c r="F48" i="3" s="1"/>
  <c r="D48" i="3" s="1"/>
  <c r="G49" i="3"/>
  <c r="F49" i="3" s="1"/>
  <c r="D49" i="3" s="1"/>
  <c r="G50" i="3"/>
  <c r="F50" i="3"/>
  <c r="D50" i="3" s="1"/>
  <c r="G51" i="3"/>
  <c r="F51" i="3" s="1"/>
  <c r="D51" i="3" s="1"/>
  <c r="G52" i="3"/>
  <c r="F52" i="3" s="1"/>
  <c r="D52" i="3" s="1"/>
  <c r="G53" i="3"/>
  <c r="F53" i="3" s="1"/>
  <c r="D53" i="3" s="1"/>
  <c r="G54" i="3"/>
  <c r="F54" i="3" s="1"/>
  <c r="D54" i="3" s="1"/>
  <c r="C57" i="3"/>
  <c r="G57" i="3"/>
  <c r="F57" i="3" s="1"/>
  <c r="D57" i="3" s="1"/>
  <c r="C58" i="3"/>
  <c r="G58" i="3"/>
  <c r="F58" i="3"/>
  <c r="D58" i="3" s="1"/>
  <c r="C59" i="3"/>
  <c r="G59" i="3"/>
  <c r="F59" i="3" s="1"/>
  <c r="D59" i="3" s="1"/>
  <c r="C60" i="3"/>
  <c r="G60" i="3"/>
  <c r="F60" i="3" s="1"/>
  <c r="D60" i="3" s="1"/>
  <c r="C61" i="3"/>
  <c r="G61" i="3"/>
  <c r="F61" i="3" s="1"/>
  <c r="D61" i="3" s="1"/>
  <c r="C62" i="3"/>
  <c r="G62" i="3"/>
  <c r="F62" i="3"/>
  <c r="D62" i="3" s="1"/>
  <c r="C63" i="3"/>
  <c r="G63" i="3"/>
  <c r="F63" i="3" s="1"/>
  <c r="D63" i="3" s="1"/>
  <c r="C64" i="3"/>
  <c r="G64" i="3"/>
  <c r="F64" i="3" s="1"/>
  <c r="D64" i="3" s="1"/>
  <c r="C65" i="3"/>
  <c r="G65" i="3"/>
  <c r="F65" i="3" s="1"/>
  <c r="D65" i="3" s="1"/>
  <c r="C66" i="3"/>
  <c r="G66" i="3"/>
  <c r="F66" i="3"/>
  <c r="D66" i="3" s="1"/>
  <c r="C67" i="3"/>
  <c r="G67" i="3"/>
  <c r="F67" i="3" s="1"/>
  <c r="D67" i="3" s="1"/>
  <c r="C68" i="3"/>
  <c r="G68" i="3"/>
  <c r="F68" i="3"/>
  <c r="D68" i="3" s="1"/>
  <c r="C69" i="3"/>
  <c r="G69" i="3"/>
  <c r="F69" i="3"/>
  <c r="D69" i="3" s="1"/>
  <c r="E4" i="28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A1" i="24"/>
  <c r="A2" i="24"/>
  <c r="Q2" i="24" s="1"/>
  <c r="F2" i="24"/>
  <c r="U2" i="24" s="1"/>
  <c r="C4" i="24"/>
  <c r="C5" i="24"/>
  <c r="C3" i="24" s="1"/>
  <c r="F4" i="24"/>
  <c r="W4" i="24" s="1"/>
  <c r="E5" i="24"/>
  <c r="E39" i="24" s="1"/>
  <c r="I7" i="24"/>
  <c r="A7" i="24"/>
  <c r="Y28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D17" i="24"/>
  <c r="D19" i="24"/>
  <c r="D7" i="24"/>
  <c r="D21" i="24"/>
  <c r="D5" i="24"/>
  <c r="AB24" i="24"/>
  <c r="AB30" i="24"/>
  <c r="K43" i="24"/>
  <c r="AA25" i="24"/>
  <c r="AG19" i="24"/>
  <c r="AG46" i="24"/>
  <c r="AB45" i="24"/>
  <c r="AA71" i="24"/>
  <c r="AG23" i="24"/>
  <c r="AA38" i="24"/>
  <c r="Z29" i="24"/>
  <c r="Z58" i="24"/>
  <c r="AG37" i="24"/>
  <c r="Z55" i="24"/>
  <c r="Z74" i="24"/>
  <c r="AG52" i="24"/>
  <c r="AA46" i="24"/>
  <c r="AB31" i="24"/>
  <c r="AB66" i="24"/>
  <c r="R53" i="24"/>
  <c r="AH20" i="24"/>
  <c r="AH19" i="24"/>
  <c r="Y29" i="24"/>
  <c r="Y22" i="24"/>
  <c r="Y46" i="24"/>
  <c r="AH46" i="24"/>
  <c r="Y72" i="24"/>
  <c r="R46" i="24"/>
  <c r="AB64" i="24"/>
  <c r="AA35" i="24"/>
  <c r="Z77" i="24"/>
  <c r="AB65" i="24"/>
  <c r="AA72" i="24"/>
  <c r="J44" i="24"/>
  <c r="D41" i="24"/>
  <c r="R25" i="24"/>
  <c r="S25" i="24"/>
  <c r="X25" i="24"/>
  <c r="J48" i="24"/>
  <c r="R49" i="24"/>
  <c r="AB80" i="24"/>
  <c r="Z68" i="24"/>
  <c r="Y30" i="24"/>
  <c r="Y43" i="24"/>
  <c r="K48" i="24"/>
  <c r="AB23" i="24"/>
  <c r="Z40" i="24"/>
  <c r="Z65" i="24"/>
  <c r="AH60" i="24"/>
  <c r="AG63" i="24"/>
  <c r="Z56" i="24"/>
  <c r="AA76" i="24"/>
  <c r="R42" i="24"/>
  <c r="AG58" i="24"/>
  <c r="Y45" i="24"/>
  <c r="AH23" i="24"/>
  <c r="R39" i="24"/>
  <c r="Y25" i="24"/>
  <c r="Z21" i="24"/>
  <c r="AB85" i="24"/>
  <c r="AG42" i="24"/>
  <c r="AH17" i="24"/>
  <c r="F45" i="24"/>
  <c r="K42" i="24"/>
  <c r="AA74" i="24"/>
  <c r="AA60" i="24"/>
  <c r="AA82" i="24"/>
  <c r="F47" i="24"/>
  <c r="D32" i="24"/>
  <c r="D13" i="24"/>
  <c r="E18" i="24"/>
  <c r="E19" i="24"/>
  <c r="E8" i="24"/>
  <c r="E24" i="24"/>
  <c r="E13" i="24"/>
  <c r="E29" i="24"/>
  <c r="E23" i="24"/>
  <c r="E27" i="24"/>
  <c r="E12" i="24"/>
  <c r="E28" i="24"/>
  <c r="F26" i="24"/>
  <c r="E17" i="24"/>
  <c r="E10" i="24"/>
  <c r="E34" i="24"/>
  <c r="V49" i="24"/>
  <c r="T82" i="24"/>
  <c r="E21" i="24"/>
  <c r="F24" i="24"/>
  <c r="T42" i="24"/>
  <c r="E31" i="24"/>
  <c r="D15" i="24"/>
  <c r="T51" i="24"/>
  <c r="E25" i="24"/>
  <c r="E11" i="24"/>
  <c r="E14" i="24"/>
  <c r="E30" i="24"/>
  <c r="F16" i="24"/>
  <c r="F22" i="24"/>
  <c r="D23" i="24"/>
  <c r="D30" i="24"/>
  <c r="D33" i="24"/>
  <c r="D22" i="24"/>
  <c r="D12" i="24"/>
  <c r="D14" i="24"/>
  <c r="E16" i="24"/>
  <c r="F7" i="24"/>
  <c r="W56" i="24"/>
  <c r="E33" i="24"/>
  <c r="F18" i="24"/>
  <c r="E7" i="24"/>
  <c r="D11" i="24"/>
  <c r="D9" i="24"/>
  <c r="D20" i="24"/>
  <c r="E20" i="24"/>
  <c r="V57" i="24"/>
  <c r="X65" i="24"/>
  <c r="E15" i="24"/>
  <c r="E32" i="24"/>
  <c r="T85" i="24"/>
  <c r="D16" i="24"/>
  <c r="D24" i="24"/>
  <c r="D18" i="24"/>
  <c r="D29" i="24"/>
  <c r="D25" i="24"/>
  <c r="D34" i="24"/>
  <c r="D31" i="24"/>
  <c r="D10" i="24"/>
  <c r="D26" i="24"/>
  <c r="T60" i="24"/>
  <c r="W77" i="24"/>
  <c r="U51" i="24"/>
  <c r="F28" i="24"/>
  <c r="Q1" i="24"/>
  <c r="A35" i="24"/>
  <c r="AN25" i="24"/>
  <c r="W25" i="24"/>
  <c r="D4" i="24"/>
  <c r="T4" i="24" s="1"/>
  <c r="U55" i="24"/>
  <c r="W84" i="24"/>
  <c r="T73" i="24"/>
  <c r="T84" i="24"/>
  <c r="V77" i="24"/>
  <c r="W44" i="24"/>
  <c r="U49" i="24"/>
  <c r="V51" i="24"/>
  <c r="U69" i="24"/>
  <c r="W75" i="24"/>
  <c r="W87" i="24"/>
  <c r="V50" i="24"/>
  <c r="W67" i="24"/>
  <c r="X42" i="24"/>
  <c r="T72" i="24"/>
  <c r="U46" i="24"/>
  <c r="V72" i="24"/>
  <c r="U48" i="24"/>
  <c r="X46" i="24"/>
  <c r="U57" i="24"/>
  <c r="V63" i="24"/>
  <c r="X75" i="24"/>
  <c r="T66" i="24"/>
  <c r="V70" i="24"/>
  <c r="X48" i="24"/>
  <c r="X58" i="24"/>
  <c r="U47" i="24"/>
  <c r="X52" i="24"/>
  <c r="X83" i="24"/>
  <c r="U61" i="24"/>
  <c r="U63" i="24"/>
  <c r="W55" i="24"/>
  <c r="X84" i="24"/>
  <c r="T59" i="24"/>
  <c r="V56" i="24"/>
  <c r="U85" i="24"/>
  <c r="T61" i="24"/>
  <c r="U79" i="24"/>
  <c r="W66" i="24"/>
  <c r="V69" i="24"/>
  <c r="U44" i="24"/>
  <c r="U74" i="24"/>
  <c r="X66" i="24"/>
  <c r="X78" i="24"/>
  <c r="X45" i="24"/>
  <c r="U50" i="24"/>
  <c r="U88" i="24"/>
  <c r="V73" i="24"/>
  <c r="W65" i="24"/>
  <c r="W86" i="24"/>
  <c r="W59" i="24"/>
  <c r="V86" i="24"/>
  <c r="W60" i="24"/>
  <c r="V60" i="24"/>
  <c r="X86" i="24"/>
  <c r="W36" i="24"/>
  <c r="W62" i="24"/>
  <c r="U81" i="24"/>
  <c r="W35" i="24"/>
  <c r="V88" i="24"/>
  <c r="W40" i="24"/>
  <c r="T87" i="24"/>
  <c r="X54" i="24"/>
  <c r="X87" i="24"/>
  <c r="U36" i="24"/>
  <c r="X57" i="24"/>
  <c r="V84" i="24"/>
  <c r="V67" i="24"/>
  <c r="X68" i="24"/>
  <c r="T64" i="24"/>
  <c r="U35" i="24"/>
  <c r="U67" i="24"/>
  <c r="X76" i="24"/>
  <c r="U38" i="24"/>
  <c r="W83" i="24"/>
  <c r="W42" i="24"/>
  <c r="T47" i="24"/>
  <c r="U58" i="24"/>
  <c r="X35" i="24"/>
  <c r="W68" i="24"/>
  <c r="T50" i="24"/>
  <c r="V79" i="24"/>
  <c r="T62" i="24"/>
  <c r="U64" i="24"/>
  <c r="V85" i="24"/>
  <c r="T65" i="24"/>
  <c r="X85" i="24"/>
  <c r="U83" i="24"/>
  <c r="U40" i="24"/>
  <c r="W49" i="24"/>
  <c r="T83" i="24"/>
  <c r="X36" i="24"/>
  <c r="X77" i="24"/>
  <c r="U76" i="24"/>
  <c r="X60" i="24"/>
  <c r="U70" i="24"/>
  <c r="U52" i="24"/>
  <c r="U45" i="24"/>
  <c r="V47" i="24"/>
  <c r="X82" i="24"/>
  <c r="U80" i="24"/>
  <c r="T57" i="24"/>
  <c r="X39" i="24"/>
  <c r="V40" i="24"/>
  <c r="W54" i="24"/>
  <c r="V66" i="24"/>
  <c r="X72" i="24"/>
  <c r="X80" i="24"/>
  <c r="V58" i="24"/>
  <c r="U43" i="24"/>
  <c r="T52" i="24"/>
  <c r="W73" i="24"/>
  <c r="X47" i="24"/>
  <c r="T74" i="24"/>
  <c r="X49" i="24"/>
  <c r="V46" i="24"/>
  <c r="X61" i="24"/>
  <c r="W64" i="24"/>
  <c r="T41" i="24"/>
  <c r="V45" i="24"/>
  <c r="X62" i="24"/>
  <c r="V37" i="24"/>
  <c r="W48" i="24"/>
  <c r="W63" i="24"/>
  <c r="U62" i="24"/>
  <c r="X69" i="24"/>
  <c r="V39" i="24"/>
  <c r="U68" i="24"/>
  <c r="T37" i="24"/>
  <c r="X63" i="24"/>
  <c r="V52" i="24"/>
  <c r="V59" i="24"/>
  <c r="V87" i="24"/>
  <c r="T70" i="24"/>
  <c r="V42" i="24"/>
  <c r="W71" i="24"/>
  <c r="X40" i="24"/>
  <c r="V76" i="24"/>
  <c r="U84" i="24"/>
  <c r="W47" i="24"/>
  <c r="X55" i="24"/>
  <c r="U73" i="24"/>
  <c r="X79" i="24"/>
  <c r="U59" i="24"/>
  <c r="U39" i="24"/>
  <c r="U41" i="24"/>
  <c r="U71" i="24"/>
  <c r="X59" i="24"/>
  <c r="X81" i="24"/>
  <c r="T44" i="24"/>
  <c r="V64" i="24"/>
  <c r="W82" i="24"/>
  <c r="X44" i="24"/>
  <c r="T77" i="24"/>
  <c r="T48" i="24"/>
  <c r="X70" i="24"/>
  <c r="X53" i="24"/>
  <c r="T43" i="24"/>
  <c r="X73" i="24"/>
  <c r="V78" i="24"/>
  <c r="W58" i="24"/>
  <c r="T63" i="24"/>
  <c r="W45" i="24"/>
  <c r="T75" i="24"/>
  <c r="V61" i="24"/>
  <c r="W43" i="24"/>
  <c r="U54" i="24"/>
  <c r="V44" i="24"/>
  <c r="T36" i="24"/>
  <c r="X67" i="24"/>
  <c r="U78" i="24"/>
  <c r="W76" i="24"/>
  <c r="V48" i="24"/>
  <c r="T45" i="24"/>
  <c r="V54" i="24"/>
  <c r="W74" i="24"/>
  <c r="W78" i="24"/>
  <c r="X64" i="24"/>
  <c r="X74" i="24"/>
  <c r="W79" i="24"/>
  <c r="T55" i="24"/>
  <c r="W72" i="24"/>
  <c r="V82" i="24"/>
  <c r="V55" i="24"/>
  <c r="X37" i="24"/>
  <c r="U77" i="24"/>
  <c r="W70" i="24"/>
  <c r="U66" i="24"/>
  <c r="X41" i="24"/>
  <c r="X38" i="24"/>
  <c r="W57" i="24"/>
  <c r="T56" i="24"/>
  <c r="W53" i="24"/>
  <c r="T80" i="24"/>
  <c r="V80" i="24"/>
  <c r="V43" i="24"/>
  <c r="W61" i="24"/>
  <c r="X51" i="24"/>
  <c r="T71" i="24"/>
  <c r="V62" i="24"/>
  <c r="X50" i="24"/>
  <c r="V83" i="24"/>
  <c r="W37" i="24"/>
  <c r="W81" i="24"/>
  <c r="T38" i="24"/>
  <c r="W88" i="24"/>
  <c r="W50" i="24"/>
  <c r="W51" i="24"/>
  <c r="T46" i="24"/>
  <c r="V36" i="24"/>
  <c r="T53" i="24"/>
  <c r="X88" i="24"/>
  <c r="T81" i="24"/>
  <c r="T54" i="24"/>
  <c r="X71" i="24"/>
  <c r="T88" i="24"/>
  <c r="X56" i="24"/>
  <c r="X43" i="24"/>
  <c r="V38" i="24"/>
  <c r="T49" i="24"/>
  <c r="T69" i="24"/>
  <c r="T39" i="24"/>
  <c r="T78" i="24"/>
  <c r="T79" i="24"/>
  <c r="W41" i="24"/>
  <c r="U82" i="24"/>
  <c r="V74" i="24"/>
  <c r="U65" i="24"/>
  <c r="T40" i="24"/>
  <c r="V53" i="24"/>
  <c r="T76" i="24"/>
  <c r="U56" i="24"/>
  <c r="V68" i="24"/>
  <c r="V41" i="24"/>
  <c r="T67" i="24"/>
  <c r="W52" i="24"/>
  <c r="T35" i="24"/>
  <c r="U53" i="24"/>
  <c r="T58" i="24"/>
  <c r="W38" i="24"/>
  <c r="V75" i="24"/>
  <c r="W69" i="24"/>
  <c r="W46" i="24"/>
  <c r="V65" i="24"/>
  <c r="W80" i="24"/>
  <c r="U75" i="24"/>
  <c r="U72" i="24"/>
  <c r="T68" i="24"/>
  <c r="U86" i="24"/>
  <c r="T86" i="24"/>
  <c r="U60" i="24"/>
  <c r="U37" i="24"/>
  <c r="W85" i="24"/>
  <c r="W39" i="24"/>
  <c r="V81" i="24"/>
  <c r="Z22" i="24"/>
  <c r="AB74" i="24"/>
  <c r="Y20" i="24"/>
  <c r="AL20" i="24"/>
  <c r="AB32" i="24"/>
  <c r="AA28" i="24"/>
  <c r="AA30" i="24"/>
  <c r="Z36" i="24"/>
  <c r="AH40" i="24"/>
  <c r="AH51" i="24"/>
  <c r="AA47" i="24"/>
  <c r="AH65" i="24"/>
  <c r="F11" i="24"/>
  <c r="V71" i="24"/>
  <c r="V35" i="24"/>
  <c r="E26" i="24"/>
  <c r="E22" i="24"/>
  <c r="U87" i="24"/>
  <c r="U42" i="24"/>
  <c r="D28" i="24"/>
  <c r="D27" i="24"/>
  <c r="E9" i="24"/>
  <c r="D8" i="24"/>
  <c r="R35" i="24"/>
  <c r="AK20" i="24"/>
  <c r="F9" i="24"/>
  <c r="F17" i="24"/>
  <c r="F21" i="24"/>
  <c r="F33" i="24"/>
  <c r="F29" i="24"/>
  <c r="F12" i="24"/>
  <c r="F32" i="24"/>
  <c r="F27" i="24"/>
  <c r="F34" i="24"/>
  <c r="F10" i="24"/>
  <c r="F30" i="24"/>
  <c r="F14" i="24"/>
  <c r="F8" i="24"/>
  <c r="Y57" i="24"/>
  <c r="AA45" i="24"/>
  <c r="AA22" i="24"/>
  <c r="K45" i="24"/>
  <c r="AB77" i="24"/>
  <c r="T25" i="24"/>
  <c r="F23" i="24"/>
  <c r="F25" i="24"/>
  <c r="F19" i="24"/>
  <c r="F13" i="24"/>
  <c r="R29" i="24"/>
  <c r="S29" i="24"/>
  <c r="AB50" i="24"/>
  <c r="Z52" i="24"/>
  <c r="AB69" i="24"/>
  <c r="H44" i="24"/>
  <c r="AA62" i="24"/>
  <c r="R18" i="24"/>
  <c r="S18" i="24"/>
  <c r="X18" i="24"/>
  <c r="R58" i="24"/>
  <c r="G43" i="24"/>
  <c r="AH31" i="24"/>
  <c r="H46" i="24"/>
  <c r="E43" i="24"/>
  <c r="Y51" i="24"/>
  <c r="AB20" i="24"/>
  <c r="AG61" i="24"/>
  <c r="AH33" i="24"/>
  <c r="R54" i="24"/>
  <c r="AH55" i="24"/>
  <c r="AH58" i="24"/>
  <c r="AA39" i="24"/>
  <c r="R21" i="24"/>
  <c r="S21" i="24"/>
  <c r="Y66" i="24"/>
  <c r="AM66" i="24"/>
  <c r="AH69" i="24"/>
  <c r="AB75" i="24"/>
  <c r="R64" i="24"/>
  <c r="AH70" i="24"/>
  <c r="G46" i="24"/>
  <c r="AB36" i="24"/>
  <c r="AG33" i="24"/>
  <c r="Y31" i="24"/>
  <c r="F38" i="24"/>
  <c r="AA27" i="24"/>
  <c r="AG24" i="24"/>
  <c r="Z23" i="24"/>
  <c r="R31" i="24"/>
  <c r="S31" i="24"/>
  <c r="Y19" i="24"/>
  <c r="Y15" i="24"/>
  <c r="AB38" i="24"/>
  <c r="Y36" i="24"/>
  <c r="Y44" i="24"/>
  <c r="J42" i="24"/>
  <c r="F44" i="24"/>
  <c r="AH54" i="24"/>
  <c r="AA68" i="24"/>
  <c r="AG20" i="24"/>
  <c r="AI20" i="24"/>
  <c r="AA31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AL25" i="24"/>
  <c r="AK25" i="24"/>
  <c r="Z16" i="24"/>
  <c r="AA18" i="24"/>
  <c r="Z31" i="24"/>
  <c r="R38" i="24"/>
  <c r="AG36" i="24"/>
  <c r="AI36" i="24"/>
  <c r="E45" i="24"/>
  <c r="Z53" i="24"/>
  <c r="Z44" i="24"/>
  <c r="R56" i="24"/>
  <c r="AG67" i="24"/>
  <c r="AA24" i="24"/>
  <c r="AH44" i="24"/>
  <c r="AG53" i="24"/>
  <c r="Z62" i="24"/>
  <c r="AH71" i="24"/>
  <c r="AA20" i="24"/>
  <c r="Z48" i="24"/>
  <c r="AB68" i="24"/>
  <c r="R44" i="24"/>
  <c r="Y61" i="24"/>
  <c r="Z85" i="24"/>
  <c r="AG62" i="24"/>
  <c r="AB55" i="24"/>
  <c r="Y63" i="24"/>
  <c r="AM63" i="24"/>
  <c r="Y74" i="24"/>
  <c r="K47" i="24"/>
  <c r="I47" i="24"/>
  <c r="A47" i="24"/>
  <c r="AB16" i="24"/>
  <c r="Z17" i="24"/>
  <c r="AG25" i="24"/>
  <c r="AI25" i="24"/>
  <c r="AB39" i="24"/>
  <c r="B46" i="24"/>
  <c r="H45" i="24"/>
  <c r="Z70" i="24"/>
  <c r="Z45" i="24"/>
  <c r="AA63" i="24"/>
  <c r="Z32" i="24"/>
  <c r="Z72" i="24"/>
  <c r="Z63" i="24"/>
  <c r="AA67" i="24"/>
  <c r="Y73" i="24"/>
  <c r="AA65" i="24"/>
  <c r="Y18" i="24"/>
  <c r="AI18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AA19" i="24"/>
  <c r="Z30" i="24"/>
  <c r="AA50" i="24"/>
  <c r="R48" i="24"/>
  <c r="G42" i="24"/>
  <c r="AG71" i="24"/>
  <c r="F43" i="24"/>
  <c r="K41" i="24"/>
  <c r="Y16" i="24"/>
  <c r="AB56" i="24"/>
  <c r="AH62" i="24"/>
  <c r="AG21" i="24"/>
  <c r="G44" i="24"/>
  <c r="AA66" i="24"/>
  <c r="Z61" i="24"/>
  <c r="AH64" i="24"/>
  <c r="AB58" i="24"/>
  <c r="AA57" i="24"/>
  <c r="L43" i="24"/>
  <c r="AH49" i="24"/>
  <c r="H47" i="24"/>
  <c r="Z25" i="24"/>
  <c r="AB40" i="24"/>
  <c r="F41" i="24"/>
  <c r="AH47" i="24"/>
  <c r="AG22" i="24"/>
  <c r="AI22" i="24"/>
  <c r="J47" i="24"/>
  <c r="E48" i="24"/>
  <c r="Z49" i="24"/>
  <c r="AB19" i="24"/>
  <c r="AH16" i="24"/>
  <c r="Y32" i="24"/>
  <c r="AJ32" i="24"/>
  <c r="L46" i="24"/>
  <c r="AG17" i="24"/>
  <c r="AI17" i="24"/>
  <c r="AG32" i="24"/>
  <c r="R33" i="24"/>
  <c r="S33" i="24"/>
  <c r="AH32" i="24"/>
  <c r="Y26" i="24"/>
  <c r="E42" i="24"/>
  <c r="D48" i="24"/>
  <c r="R37" i="24"/>
  <c r="AG49" i="24"/>
  <c r="AA61" i="24"/>
  <c r="AA75" i="24"/>
  <c r="L48" i="24"/>
  <c r="I48" i="24"/>
  <c r="A48" i="24"/>
  <c r="R30" i="24"/>
  <c r="S30" i="24"/>
  <c r="Z35" i="24"/>
  <c r="Y41" i="24"/>
  <c r="AB47" i="24"/>
  <c r="Y38" i="24"/>
  <c r="Y48" i="24"/>
  <c r="R61" i="24"/>
  <c r="Z76" i="24"/>
  <c r="AG40" i="24"/>
  <c r="Z47" i="24"/>
  <c r="AB57" i="24"/>
  <c r="Z66" i="24"/>
  <c r="AB78" i="24"/>
  <c r="AA40" i="24"/>
  <c r="Z57" i="24"/>
  <c r="Z84" i="24"/>
  <c r="AH50" i="24"/>
  <c r="Z69" i="24"/>
  <c r="H42" i="24"/>
  <c r="Y87" i="24"/>
  <c r="Z78" i="24"/>
  <c r="AA15" i="24"/>
  <c r="AG31" i="24"/>
  <c r="AG56" i="24"/>
  <c r="R23" i="24"/>
  <c r="S23" i="24"/>
  <c r="J45" i="24"/>
  <c r="Z26" i="24"/>
  <c r="AA17" i="24"/>
  <c r="AB33" i="24"/>
  <c r="AA29" i="24"/>
  <c r="AG41" i="24"/>
  <c r="H48" i="24"/>
  <c r="AH39" i="24"/>
  <c r="AH48" i="24"/>
  <c r="R62" i="24"/>
  <c r="Y77" i="24"/>
  <c r="G41" i="24"/>
  <c r="B48" i="24"/>
  <c r="Y58" i="24"/>
  <c r="AH66" i="24"/>
  <c r="AA79" i="24"/>
  <c r="R41" i="24"/>
  <c r="AA58" i="24"/>
  <c r="Y86" i="24"/>
  <c r="Y52" i="24"/>
  <c r="AB70" i="24"/>
  <c r="D44" i="24"/>
  <c r="AG38" i="24"/>
  <c r="AB81" i="24"/>
  <c r="Z38" i="24"/>
  <c r="AG34" i="24"/>
  <c r="L41" i="24"/>
  <c r="AH21" i="24"/>
  <c r="Z27" i="24"/>
  <c r="AB29" i="24"/>
  <c r="Z37" i="24"/>
  <c r="Y23" i="24"/>
  <c r="AL23" i="24"/>
  <c r="AG57" i="24"/>
  <c r="AB35" i="24"/>
  <c r="AG54" i="24"/>
  <c r="AA73" i="24"/>
  <c r="AA51" i="24"/>
  <c r="AH45" i="24"/>
  <c r="Y24" i="24"/>
  <c r="Z64" i="24"/>
  <c r="AB44" i="24"/>
  <c r="Z24" i="24"/>
  <c r="AB25" i="24"/>
  <c r="Z15" i="24"/>
  <c r="R32" i="24"/>
  <c r="S32" i="24"/>
  <c r="B44" i="24"/>
  <c r="G47" i="24"/>
  <c r="AB73" i="24"/>
  <c r="AB46" i="24"/>
  <c r="Y65" i="24"/>
  <c r="AB37" i="24"/>
  <c r="Y79" i="24"/>
  <c r="AG66" i="24"/>
  <c r="Z79" i="24"/>
  <c r="AG59" i="24"/>
  <c r="R27" i="24"/>
  <c r="S27" i="24"/>
  <c r="J41" i="24"/>
  <c r="I41" i="24"/>
  <c r="A41" i="24"/>
  <c r="R34" i="24"/>
  <c r="S34" i="24"/>
  <c r="AA48" i="24"/>
  <c r="Y78" i="24"/>
  <c r="AB67" i="24"/>
  <c r="AG27" i="24"/>
  <c r="AH41" i="24"/>
  <c r="J43" i="24"/>
  <c r="R15" i="24"/>
  <c r="S15" i="24"/>
  <c r="AB18" i="24"/>
  <c r="R45" i="24"/>
  <c r="G45" i="24"/>
  <c r="AG69" i="24"/>
  <c r="Y81" i="24"/>
  <c r="AH36" i="24"/>
  <c r="R43" i="24"/>
  <c r="AB43" i="24"/>
  <c r="AA85" i="24"/>
  <c r="Y59" i="24"/>
  <c r="AA54" i="24"/>
  <c r="R19" i="24"/>
  <c r="S19" i="24"/>
  <c r="AH30" i="24"/>
  <c r="R65" i="24"/>
  <c r="AB82" i="24"/>
  <c r="AB26" i="24"/>
  <c r="R57" i="24"/>
  <c r="AG65" i="24"/>
  <c r="Y39" i="24"/>
  <c r="AB21" i="24"/>
  <c r="AG16" i="24"/>
  <c r="AI16" i="24"/>
  <c r="AA21" i="24"/>
  <c r="AA16" i="24"/>
  <c r="AA34" i="24"/>
  <c r="H43" i="24"/>
  <c r="Z42" i="24"/>
  <c r="AB63" i="24"/>
  <c r="AG26" i="24"/>
  <c r="AA37" i="24"/>
  <c r="Y50" i="24"/>
  <c r="R52" i="24"/>
  <c r="AA81" i="24"/>
  <c r="AA49" i="24"/>
  <c r="AH68" i="24"/>
  <c r="AH43" i="24"/>
  <c r="Y37" i="24"/>
  <c r="Y75" i="24"/>
  <c r="D45" i="24"/>
  <c r="R50" i="24"/>
  <c r="AH15" i="24"/>
  <c r="AB27" i="24"/>
  <c r="AH28" i="24"/>
  <c r="AL28" i="24"/>
  <c r="AK28" i="24"/>
  <c r="AH35" i="24"/>
  <c r="AA43" i="24"/>
  <c r="F42" i="24"/>
  <c r="AG64" i="24"/>
  <c r="AH42" i="24"/>
  <c r="Z60" i="24"/>
  <c r="Y83" i="24"/>
  <c r="AB62" i="24"/>
  <c r="AH56" i="24"/>
  <c r="AB51" i="24"/>
  <c r="AG45" i="24"/>
  <c r="Z39" i="24"/>
  <c r="Z28" i="24"/>
  <c r="K46" i="24"/>
  <c r="AB42" i="24"/>
  <c r="R63" i="24"/>
  <c r="Z59" i="24"/>
  <c r="AB60" i="24"/>
  <c r="D47" i="24"/>
  <c r="AA70" i="24"/>
  <c r="R16" i="24"/>
  <c r="S16" i="24"/>
  <c r="AH53" i="24"/>
  <c r="R51" i="24"/>
  <c r="F46" i="24"/>
  <c r="AA78" i="24"/>
  <c r="Y71" i="24"/>
  <c r="L47" i="24"/>
  <c r="AA41" i="24"/>
  <c r="AB53" i="24"/>
  <c r="AA33" i="24"/>
  <c r="Y54" i="24"/>
  <c r="R20" i="24"/>
  <c r="S20" i="24"/>
  <c r="Z54" i="24"/>
  <c r="B47" i="24"/>
  <c r="AH63" i="24"/>
  <c r="AB72" i="24"/>
  <c r="AH24" i="24"/>
  <c r="Z20" i="24"/>
  <c r="Y56" i="24"/>
  <c r="Y68" i="24"/>
  <c r="R28" i="24"/>
  <c r="S28" i="24"/>
  <c r="AG15" i="24"/>
  <c r="Y21" i="24"/>
  <c r="AH34" i="24"/>
  <c r="AB49" i="24"/>
  <c r="AB52" i="24"/>
  <c r="Z83" i="24"/>
  <c r="D43" i="24"/>
  <c r="AB41" i="24"/>
  <c r="Y64" i="24"/>
  <c r="Y42" i="24"/>
  <c r="AH59" i="24"/>
  <c r="Y82" i="24"/>
  <c r="AB61" i="24"/>
  <c r="AG55" i="24"/>
  <c r="AB48" i="24"/>
  <c r="AA42" i="24"/>
  <c r="AA83" i="24"/>
  <c r="R26" i="24"/>
  <c r="S26" i="24"/>
  <c r="AA26" i="24"/>
  <c r="Z34" i="24"/>
  <c r="AG50" i="24"/>
  <c r="Y53" i="24"/>
  <c r="Z82" i="24"/>
  <c r="Z50" i="24"/>
  <c r="AA69" i="24"/>
  <c r="AA44" i="24"/>
  <c r="E41" i="24"/>
  <c r="AB76" i="24"/>
  <c r="Z46" i="24"/>
  <c r="Y55" i="24"/>
  <c r="R17" i="24"/>
  <c r="S17" i="24"/>
  <c r="AB28" i="24"/>
  <c r="AG28" i="24"/>
  <c r="AJ28" i="24"/>
  <c r="H41" i="24"/>
  <c r="D42" i="24"/>
  <c r="Z81" i="24"/>
  <c r="AB54" i="24"/>
  <c r="AA36" i="24"/>
  <c r="R24" i="24"/>
  <c r="S24" i="24"/>
  <c r="AG29" i="24"/>
  <c r="E47" i="24"/>
  <c r="Y84" i="24"/>
  <c r="Y70" i="24"/>
  <c r="B42" i="24"/>
  <c r="F48" i="24"/>
  <c r="Z18" i="24"/>
  <c r="Y40" i="24"/>
  <c r="AA80" i="24"/>
  <c r="Y85" i="24"/>
  <c r="B45" i="24"/>
  <c r="Y62" i="24"/>
  <c r="AG35" i="24"/>
  <c r="AJ35" i="24"/>
  <c r="AG51" i="24"/>
  <c r="Z80" i="24"/>
  <c r="AH67" i="24"/>
  <c r="J46" i="24"/>
  <c r="R47" i="24"/>
  <c r="AA23" i="24"/>
  <c r="AB79" i="24"/>
  <c r="B41" i="24"/>
  <c r="AA32" i="24"/>
  <c r="L45" i="24"/>
  <c r="L42" i="24"/>
  <c r="I42" i="24"/>
  <c r="A42" i="24"/>
  <c r="K44" i="24"/>
  <c r="I44" i="24"/>
  <c r="A44" i="24"/>
  <c r="R40" i="24"/>
  <c r="U25" i="24"/>
  <c r="F20" i="24"/>
  <c r="F31" i="24"/>
  <c r="F15" i="24"/>
  <c r="AA84" i="24"/>
  <c r="AH22" i="24"/>
  <c r="AL22" i="24"/>
  <c r="AG70" i="24"/>
  <c r="AH57" i="24"/>
  <c r="AB22" i="24"/>
  <c r="AB59" i="24"/>
  <c r="Y27" i="24"/>
  <c r="AI27" i="24"/>
  <c r="Y49" i="24"/>
  <c r="AB84" i="24"/>
  <c r="B43" i="24"/>
  <c r="AB15" i="24"/>
  <c r="Z73" i="24"/>
  <c r="AG48" i="24"/>
  <c r="Y33" i="24"/>
  <c r="AJ33" i="24"/>
  <c r="Z19" i="24"/>
  <c r="Y69" i="24"/>
  <c r="Y47" i="24"/>
  <c r="Z75" i="24"/>
  <c r="AH38" i="24"/>
  <c r="Y34" i="24"/>
  <c r="AG30" i="24"/>
  <c r="AH27" i="24"/>
  <c r="AK27" i="24"/>
  <c r="Y80" i="24"/>
  <c r="AA64" i="24"/>
  <c r="AB34" i="24"/>
  <c r="D46" i="24"/>
  <c r="E46" i="24"/>
  <c r="AH29" i="24"/>
  <c r="AA59" i="24"/>
  <c r="AH37" i="24"/>
  <c r="AH26" i="24"/>
  <c r="AL18" i="24"/>
  <c r="AK18" i="24"/>
  <c r="AN28" i="24"/>
  <c r="X28" i="24"/>
  <c r="V28" i="24"/>
  <c r="X27" i="24"/>
  <c r="W27" i="24"/>
  <c r="AN27" i="24"/>
  <c r="U27" i="24"/>
  <c r="V27" i="24"/>
  <c r="T27" i="24"/>
  <c r="AL26" i="24"/>
  <c r="AI28" i="24"/>
  <c r="AF28" i="24"/>
  <c r="I46" i="24"/>
  <c r="A46" i="24"/>
  <c r="T30" i="24"/>
  <c r="W21" i="24"/>
  <c r="AK22" i="24"/>
  <c r="AI33" i="24"/>
  <c r="AK33" i="24"/>
  <c r="AL33" i="24"/>
  <c r="AK15" i="24"/>
  <c r="AI15" i="24"/>
  <c r="AF15" i="24"/>
  <c r="AL15" i="24"/>
  <c r="AJ15" i="24"/>
  <c r="AL31" i="24"/>
  <c r="AI31" i="24"/>
  <c r="AK31" i="24"/>
  <c r="AJ31" i="24"/>
  <c r="AJ20" i="24"/>
  <c r="AJ30" i="24"/>
  <c r="T16" i="24"/>
  <c r="X16" i="24"/>
  <c r="W16" i="24"/>
  <c r="V16" i="24"/>
  <c r="AN16" i="24"/>
  <c r="U16" i="24"/>
  <c r="AA14" i="24"/>
  <c r="AJ23" i="24"/>
  <c r="AK23" i="24"/>
  <c r="AI23" i="24"/>
  <c r="AK19" i="24"/>
  <c r="AL19" i="24"/>
  <c r="AI19" i="24"/>
  <c r="AF19" i="24"/>
  <c r="AJ19" i="24"/>
  <c r="AK29" i="24"/>
  <c r="AK34" i="24"/>
  <c r="AI34" i="24"/>
  <c r="AJ34" i="24"/>
  <c r="AF34" i="24"/>
  <c r="AL34" i="24"/>
  <c r="AJ25" i="24"/>
  <c r="V17" i="24"/>
  <c r="AK24" i="24"/>
  <c r="AL24" i="24"/>
  <c r="AI24" i="24"/>
  <c r="AJ24" i="24"/>
  <c r="AL16" i="24"/>
  <c r="AJ17" i="24"/>
  <c r="AL17" i="24"/>
  <c r="AK17" i="24"/>
  <c r="AK36" i="24"/>
  <c r="AJ36" i="24"/>
  <c r="AL36" i="24"/>
  <c r="AL27" i="24"/>
  <c r="AJ27" i="24"/>
  <c r="AJ22" i="24"/>
  <c r="AF22" i="24"/>
  <c r="X26" i="24"/>
  <c r="T26" i="24"/>
  <c r="U26" i="24"/>
  <c r="AL21" i="24"/>
  <c r="AF21" i="24"/>
  <c r="AJ21" i="24"/>
  <c r="AK21" i="24"/>
  <c r="AI21" i="24"/>
  <c r="X33" i="24"/>
  <c r="AN33" i="24"/>
  <c r="V33" i="24"/>
  <c r="W33" i="24"/>
  <c r="U33" i="24"/>
  <c r="T33" i="24"/>
  <c r="AL32" i="24"/>
  <c r="AI32" i="24"/>
  <c r="T22" i="24"/>
  <c r="W22" i="24"/>
  <c r="X22" i="24"/>
  <c r="AI35" i="24"/>
  <c r="AK35" i="24"/>
  <c r="AL35" i="24"/>
  <c r="W18" i="24"/>
  <c r="AF31" i="24"/>
  <c r="AB11" i="24"/>
  <c r="AD8" i="24"/>
  <c r="AC11" i="24"/>
  <c r="R10" i="24"/>
  <c r="S10" i="24"/>
  <c r="X10" i="24"/>
  <c r="AG13" i="24"/>
  <c r="AA12" i="24"/>
  <c r="AG7" i="24"/>
  <c r="AH7" i="24"/>
  <c r="AK7" i="24"/>
  <c r="AE11" i="24"/>
  <c r="AC9" i="24"/>
  <c r="AG10" i="24"/>
  <c r="AJ10" i="24"/>
  <c r="Y10" i="24"/>
  <c r="AC14" i="24"/>
  <c r="AH10" i="24"/>
  <c r="Z13" i="24"/>
  <c r="AG14" i="24"/>
  <c r="AG9" i="24"/>
  <c r="AG11" i="24"/>
  <c r="AJ11" i="24"/>
  <c r="AH9" i="24"/>
  <c r="Y14" i="24"/>
  <c r="AE14" i="24"/>
  <c r="AD14" i="24"/>
  <c r="AB13" i="24"/>
  <c r="R8" i="24"/>
  <c r="S8" i="24"/>
  <c r="U8" i="24"/>
  <c r="Z12" i="24"/>
  <c r="AE12" i="24"/>
  <c r="AB10" i="24"/>
  <c r="AD12" i="24"/>
  <c r="R14" i="24"/>
  <c r="S14" i="24"/>
  <c r="AB12" i="24"/>
  <c r="AH8" i="24"/>
  <c r="AH11" i="24"/>
  <c r="AL11" i="24"/>
  <c r="AF11" i="24"/>
  <c r="R9" i="24"/>
  <c r="S9" i="24"/>
  <c r="W9" i="24"/>
  <c r="AB8" i="24"/>
  <c r="Z11" i="24"/>
  <c r="R13" i="24"/>
  <c r="S13" i="24"/>
  <c r="T13" i="24"/>
  <c r="Y9" i="24"/>
  <c r="AD13" i="24"/>
  <c r="AD7" i="24"/>
  <c r="Y13" i="24"/>
  <c r="AE8" i="24"/>
  <c r="AG8" i="24"/>
  <c r="Z8" i="24"/>
  <c r="R12" i="24"/>
  <c r="S12" i="24"/>
  <c r="AD9" i="24"/>
  <c r="R11" i="24"/>
  <c r="S11" i="24"/>
  <c r="X11" i="24"/>
  <c r="AB14" i="24"/>
  <c r="AC7" i="24"/>
  <c r="AE13" i="24"/>
  <c r="AB7" i="24"/>
  <c r="AA11" i="24"/>
  <c r="AD11" i="24"/>
  <c r="AB9" i="24"/>
  <c r="Y7" i="24"/>
  <c r="AI7" i="24"/>
  <c r="AH14" i="24"/>
  <c r="AH13" i="24"/>
  <c r="AL13" i="24"/>
  <c r="AH12" i="24"/>
  <c r="AK12" i="24"/>
  <c r="AC10" i="24"/>
  <c r="Z7" i="24"/>
  <c r="AE10" i="24"/>
  <c r="Z10" i="24"/>
  <c r="AC8" i="24"/>
  <c r="AA10" i="24"/>
  <c r="Y12" i="24"/>
  <c r="Y8" i="24"/>
  <c r="AG12" i="24"/>
  <c r="AI12" i="24"/>
  <c r="AA13" i="24"/>
  <c r="R7" i="24"/>
  <c r="S7" i="24"/>
  <c r="AC13" i="24"/>
  <c r="Z9" i="24"/>
  <c r="AE7" i="24"/>
  <c r="Y11" i="24"/>
  <c r="AK11" i="24"/>
  <c r="AA7" i="24"/>
  <c r="AE9" i="24"/>
  <c r="AC12" i="24"/>
  <c r="AA9" i="24"/>
  <c r="AA8" i="24"/>
  <c r="AD10" i="24"/>
  <c r="Z14" i="24"/>
  <c r="AL12" i="24"/>
  <c r="AI10" i="24"/>
  <c r="AK10" i="24"/>
  <c r="AL10" i="24"/>
  <c r="AI8" i="24"/>
  <c r="V11" i="24"/>
  <c r="AI9" i="24"/>
  <c r="U14" i="24"/>
  <c r="V31" i="24"/>
  <c r="W31" i="24"/>
  <c r="X31" i="24"/>
  <c r="U7" i="24"/>
  <c r="X9" i="24"/>
  <c r="T9" i="24"/>
  <c r="X13" i="24"/>
  <c r="AN13" i="24"/>
  <c r="T10" i="24"/>
  <c r="AN10" i="24"/>
  <c r="AF23" i="24"/>
  <c r="V29" i="24"/>
  <c r="T29" i="24"/>
  <c r="AN29" i="24"/>
  <c r="X29" i="24"/>
  <c r="T12" i="24"/>
  <c r="U34" i="24"/>
  <c r="V34" i="24"/>
  <c r="AN23" i="24"/>
  <c r="U15" i="24"/>
  <c r="V14" i="24"/>
  <c r="X12" i="24"/>
  <c r="AL14" i="24"/>
  <c r="X34" i="24"/>
  <c r="AK16" i="24"/>
  <c r="T19" i="24"/>
  <c r="AN19" i="24"/>
  <c r="T21" i="24"/>
  <c r="X21" i="24"/>
  <c r="AI30" i="24"/>
  <c r="AI26" i="24"/>
  <c r="AJ12" i="24"/>
  <c r="U18" i="24"/>
  <c r="AJ16" i="24"/>
  <c r="AF16" i="24"/>
  <c r="V19" i="24"/>
  <c r="U19" i="24"/>
  <c r="AK26" i="24"/>
  <c r="W11" i="24"/>
  <c r="AJ7" i="24"/>
  <c r="AF7" i="24"/>
  <c r="AN18" i="24"/>
  <c r="T18" i="24"/>
  <c r="T20" i="24"/>
  <c r="AN17" i="24"/>
  <c r="X17" i="24"/>
  <c r="T32" i="24"/>
  <c r="T23" i="24"/>
  <c r="X15" i="24"/>
  <c r="T15" i="24"/>
  <c r="AJ26" i="24"/>
  <c r="W28" i="24"/>
  <c r="T28" i="24"/>
  <c r="AK30" i="24"/>
  <c r="W14" i="24"/>
  <c r="AJ9" i="24"/>
  <c r="AL7" i="24"/>
  <c r="U12" i="24"/>
  <c r="X8" i="24"/>
  <c r="V18" i="24"/>
  <c r="U17" i="24"/>
  <c r="AL29" i="24"/>
  <c r="X32" i="24"/>
  <c r="AL30" i="24"/>
  <c r="AF30" i="24"/>
  <c r="AN21" i="24"/>
  <c r="U23" i="24"/>
  <c r="V15" i="24"/>
  <c r="AI29" i="24"/>
  <c r="U28" i="24"/>
  <c r="I45" i="24"/>
  <c r="A45" i="24"/>
  <c r="AJ18" i="24"/>
  <c r="AF18" i="24"/>
  <c r="AF26" i="24"/>
  <c r="AF12" i="24"/>
  <c r="AM71" i="24"/>
  <c r="AM47" i="24"/>
  <c r="AM39" i="24"/>
  <c r="AM49" i="24"/>
  <c r="AM11" i="24"/>
  <c r="AM27" i="24"/>
  <c r="AM46" i="24"/>
  <c r="AM7" i="24"/>
  <c r="AM15" i="24"/>
  <c r="AM59" i="24"/>
  <c r="AM30" i="24"/>
  <c r="AM18" i="24"/>
  <c r="AM55" i="24"/>
  <c r="AM40" i="24"/>
  <c r="AM26" i="24"/>
  <c r="AM29" i="24"/>
  <c r="AN11" i="24"/>
  <c r="U11" i="24"/>
  <c r="T11" i="24"/>
  <c r="AJ13" i="24"/>
  <c r="AI13" i="24"/>
  <c r="AK13" i="24"/>
  <c r="W13" i="24"/>
  <c r="U13" i="24"/>
  <c r="V13" i="24"/>
  <c r="AF33" i="24"/>
  <c r="U32" i="24"/>
  <c r="W32" i="24"/>
  <c r="AN32" i="24"/>
  <c r="V32" i="24"/>
  <c r="AN8" i="24"/>
  <c r="T8" i="24"/>
  <c r="V8" i="24"/>
  <c r="AN24" i="24"/>
  <c r="V24" i="24"/>
  <c r="U24" i="24"/>
  <c r="W24" i="24"/>
  <c r="T24" i="24"/>
  <c r="X24" i="24"/>
  <c r="AN20" i="24"/>
  <c r="V20" i="24"/>
  <c r="W20" i="24"/>
  <c r="X20" i="24"/>
  <c r="U20" i="24"/>
  <c r="T34" i="24"/>
  <c r="W34" i="24"/>
  <c r="AN34" i="24"/>
  <c r="X23" i="24"/>
  <c r="V23" i="24"/>
  <c r="W23" i="24"/>
  <c r="T31" i="24"/>
  <c r="U31" i="24"/>
  <c r="AN31" i="24"/>
  <c r="W19" i="24"/>
  <c r="X19" i="24"/>
  <c r="AN15" i="24"/>
  <c r="W15" i="24"/>
  <c r="W29" i="24"/>
  <c r="U29" i="24"/>
  <c r="W8" i="24"/>
  <c r="V7" i="24"/>
  <c r="W7" i="24"/>
  <c r="X7" i="24"/>
  <c r="AN12" i="24"/>
  <c r="W12" i="24"/>
  <c r="V12" i="24"/>
  <c r="AM9" i="24"/>
  <c r="AK9" i="24"/>
  <c r="AL9" i="24"/>
  <c r="AF9" i="24"/>
  <c r="U9" i="24"/>
  <c r="V9" i="24"/>
  <c r="AN9" i="24"/>
  <c r="AN14" i="24"/>
  <c r="X14" i="24"/>
  <c r="T14" i="24"/>
  <c r="W10" i="24"/>
  <c r="U10" i="24"/>
  <c r="V10" i="24"/>
  <c r="AI11" i="24"/>
  <c r="AJ8" i="24"/>
  <c r="I43" i="24"/>
  <c r="A43" i="24"/>
  <c r="AK32" i="24"/>
  <c r="AF32" i="24"/>
  <c r="AJ29" i="24"/>
  <c r="AF29" i="24"/>
  <c r="AF20" i="24"/>
  <c r="AM42" i="24"/>
  <c r="AM28" i="24"/>
  <c r="AM16" i="24"/>
  <c r="AM61" i="24"/>
  <c r="AM36" i="24"/>
  <c r="AM38" i="24"/>
  <c r="AM68" i="24"/>
  <c r="AM57" i="24"/>
  <c r="AM19" i="24"/>
  <c r="AM60" i="24"/>
  <c r="AM56" i="24"/>
  <c r="AM13" i="24"/>
  <c r="AM44" i="24"/>
  <c r="AM65" i="24"/>
  <c r="AM12" i="24"/>
  <c r="AM22" i="24"/>
  <c r="AM69" i="24"/>
  <c r="AM41" i="24"/>
  <c r="AM58" i="24"/>
  <c r="AM70" i="24"/>
  <c r="AM8" i="24"/>
  <c r="AM20" i="24"/>
  <c r="AM33" i="24"/>
  <c r="AM10" i="24"/>
  <c r="AM35" i="24"/>
  <c r="AM50" i="24"/>
  <c r="AM23" i="24"/>
  <c r="AM24" i="24"/>
  <c r="AM21" i="24"/>
  <c r="AM43" i="24"/>
  <c r="AM64" i="24"/>
  <c r="AM14" i="24"/>
  <c r="AM52" i="24"/>
  <c r="AM54" i="24"/>
  <c r="AM31" i="24"/>
  <c r="AM48" i="24"/>
  <c r="AM32" i="24"/>
  <c r="AM51" i="24"/>
  <c r="AM34" i="24"/>
  <c r="AM37" i="24"/>
  <c r="AM67" i="24"/>
  <c r="AM53" i="24"/>
  <c r="AM62" i="24"/>
  <c r="AM25" i="24"/>
  <c r="AM17" i="24"/>
  <c r="AM45" i="24"/>
  <c r="AF13" i="24"/>
  <c r="AF27" i="24"/>
  <c r="AF36" i="24"/>
  <c r="AK14" i="24"/>
  <c r="AI14" i="24"/>
  <c r="AJ14" i="24"/>
  <c r="T17" i="24"/>
  <c r="W17" i="24"/>
  <c r="AF17" i="24"/>
  <c r="AN22" i="24"/>
  <c r="U22" i="24"/>
  <c r="V22" i="24"/>
  <c r="AF10" i="24"/>
  <c r="AN7" i="24"/>
  <c r="T7" i="24"/>
  <c r="AL8" i="24"/>
  <c r="AK8" i="24"/>
  <c r="AF8" i="24"/>
  <c r="AF35" i="24"/>
  <c r="W26" i="24"/>
  <c r="AN26" i="24"/>
  <c r="V26" i="24"/>
  <c r="AF24" i="24"/>
  <c r="W30" i="24"/>
  <c r="X30" i="24"/>
  <c r="AN30" i="24"/>
  <c r="V30" i="24"/>
  <c r="U30" i="24"/>
  <c r="AF25" i="24"/>
  <c r="V21" i="24"/>
  <c r="U21" i="24"/>
  <c r="V25" i="24"/>
  <c r="AF14" i="24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M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M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K900" i="17"/>
  <c r="I901" i="17"/>
  <c r="I902" i="17"/>
  <c r="I903" i="17"/>
  <c r="I904" i="17"/>
  <c r="I905" i="17"/>
  <c r="I906" i="17"/>
  <c r="I907" i="17"/>
  <c r="I908" i="17"/>
  <c r="K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M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K150" i="17"/>
  <c r="K828" i="17"/>
  <c r="M550" i="17"/>
  <c r="M958" i="17"/>
  <c r="K1007" i="17"/>
  <c r="K784" i="17"/>
  <c r="K965" i="17"/>
  <c r="K207" i="17"/>
  <c r="M717" i="17"/>
  <c r="M933" i="17"/>
  <c r="M917" i="17"/>
  <c r="K669" i="17"/>
  <c r="M365" i="17"/>
  <c r="M586" i="17"/>
  <c r="M421" i="17"/>
  <c r="M512" i="17"/>
  <c r="M489" i="17"/>
  <c r="K291" i="17"/>
  <c r="M60" i="17"/>
  <c r="M399" i="17"/>
  <c r="K370" i="17"/>
  <c r="K130" i="17"/>
  <c r="K217" i="17"/>
  <c r="M161" i="17"/>
  <c r="K18" i="17"/>
  <c r="K436" i="17"/>
  <c r="K349" i="17"/>
  <c r="K250" i="17"/>
  <c r="K23" i="17"/>
  <c r="M133" i="17"/>
  <c r="M181" i="17"/>
  <c r="K83" i="17"/>
  <c r="K117" i="17"/>
  <c r="K173" i="17"/>
  <c r="K210" i="17"/>
  <c r="K199" i="17"/>
  <c r="K115" i="17"/>
  <c r="M103" i="17"/>
  <c r="K29" i="17"/>
  <c r="M14" i="17"/>
  <c r="K209" i="17"/>
  <c r="J723" i="17"/>
  <c r="J385" i="17"/>
  <c r="J920" i="17"/>
  <c r="J582" i="17"/>
  <c r="J157" i="17"/>
  <c r="J187" i="17"/>
  <c r="J201" i="17"/>
  <c r="J130" i="17"/>
  <c r="J203" i="17"/>
  <c r="J833" i="17"/>
  <c r="J594" i="17"/>
  <c r="J795" i="17"/>
  <c r="J758" i="17"/>
  <c r="J774" i="17"/>
  <c r="J231" i="17"/>
  <c r="J518" i="17"/>
  <c r="J630" i="17"/>
  <c r="J640" i="17"/>
  <c r="J660" i="17"/>
  <c r="J998" i="17"/>
  <c r="J487" i="17"/>
  <c r="J453" i="17"/>
  <c r="J997" i="17"/>
  <c r="J797" i="17"/>
  <c r="J436" i="17"/>
  <c r="J710" i="17"/>
  <c r="J974" i="17"/>
  <c r="J330" i="17"/>
  <c r="J166" i="17"/>
  <c r="K991" i="17"/>
  <c r="J987" i="17"/>
  <c r="M912" i="17"/>
  <c r="M896" i="17"/>
  <c r="M892" i="17"/>
  <c r="J880" i="17"/>
  <c r="M876" i="17"/>
  <c r="K864" i="17"/>
  <c r="M864" i="17"/>
  <c r="K848" i="17"/>
  <c r="J783" i="17"/>
  <c r="M779" i="17"/>
  <c r="K761" i="17"/>
  <c r="J761" i="17"/>
  <c r="M750" i="17"/>
  <c r="M746" i="17"/>
  <c r="M734" i="17"/>
  <c r="M730" i="17"/>
  <c r="K534" i="17"/>
  <c r="J948" i="17"/>
  <c r="J360" i="17"/>
  <c r="J216" i="17"/>
  <c r="J305" i="17"/>
  <c r="J272" i="17"/>
  <c r="J103" i="17"/>
  <c r="J276" i="17"/>
  <c r="J532" i="17"/>
  <c r="J653" i="17"/>
  <c r="J994" i="17"/>
  <c r="J732" i="17"/>
  <c r="J328" i="17"/>
  <c r="J610" i="17"/>
  <c r="J898" i="17"/>
  <c r="J324" i="17"/>
  <c r="J763" i="17"/>
  <c r="J224" i="17"/>
  <c r="J633" i="17"/>
  <c r="J387" i="17"/>
  <c r="J629" i="17"/>
  <c r="J33" i="17"/>
  <c r="J119" i="17"/>
  <c r="J179" i="17"/>
  <c r="J331" i="17"/>
  <c r="J150" i="17"/>
  <c r="J113" i="17"/>
  <c r="J249" i="17"/>
  <c r="J178" i="17"/>
  <c r="J674" i="17"/>
  <c r="J345" i="17"/>
  <c r="J400" i="17"/>
  <c r="J816" i="17"/>
  <c r="J188" i="17"/>
  <c r="J644" i="17"/>
  <c r="J366" i="17"/>
  <c r="J528" i="17"/>
  <c r="J927" i="17"/>
  <c r="J685" i="17"/>
  <c r="J905" i="17"/>
  <c r="J176" i="17"/>
  <c r="J451" i="17"/>
  <c r="J311" i="17"/>
  <c r="J259" i="17"/>
  <c r="J455" i="17"/>
  <c r="J230" i="17"/>
  <c r="J24" i="17"/>
  <c r="J167" i="17"/>
  <c r="J92" i="17"/>
  <c r="J486" i="17"/>
  <c r="J963" i="17"/>
  <c r="J42" i="17"/>
  <c r="J432" i="17"/>
  <c r="J449" i="17"/>
  <c r="J220" i="17"/>
  <c r="J1000" i="17"/>
  <c r="J132" i="17"/>
  <c r="J86" i="17"/>
  <c r="J469" i="17"/>
  <c r="J218" i="17"/>
  <c r="J442" i="17"/>
  <c r="J454" i="17"/>
  <c r="J665" i="17"/>
  <c r="J827" i="17"/>
  <c r="J258" i="17"/>
  <c r="K901" i="17"/>
  <c r="M901" i="17"/>
  <c r="M897" i="17"/>
  <c r="K897" i="17"/>
  <c r="J897" i="17"/>
  <c r="M893" i="17"/>
  <c r="J893" i="17"/>
  <c r="K889" i="17"/>
  <c r="J889" i="17"/>
  <c r="M885" i="17"/>
  <c r="J885" i="17"/>
  <c r="M881" i="17"/>
  <c r="J877" i="17"/>
  <c r="K877" i="17"/>
  <c r="K873" i="17"/>
  <c r="J873" i="17"/>
  <c r="K869" i="17"/>
  <c r="M869" i="17"/>
  <c r="L865" i="17"/>
  <c r="K865" i="17"/>
  <c r="M865" i="17"/>
  <c r="K861" i="17"/>
  <c r="J861" i="17"/>
  <c r="M861" i="17"/>
  <c r="J857" i="17"/>
  <c r="K857" i="17"/>
  <c r="K853" i="17"/>
  <c r="J853" i="17"/>
  <c r="M853" i="17"/>
  <c r="M849" i="17"/>
  <c r="J849" i="17"/>
  <c r="J845" i="17"/>
  <c r="K845" i="17"/>
  <c r="K838" i="17"/>
  <c r="J838" i="17"/>
  <c r="M830" i="17"/>
  <c r="K830" i="17"/>
  <c r="M822" i="17"/>
  <c r="K822" i="17"/>
  <c r="J822" i="17"/>
  <c r="M711" i="17"/>
  <c r="K711" i="17"/>
  <c r="J711" i="17"/>
  <c r="M703" i="17"/>
  <c r="J703" i="17"/>
  <c r="K695" i="17"/>
  <c r="M687" i="17"/>
  <c r="J687" i="17"/>
  <c r="M679" i="17"/>
  <c r="J679" i="17"/>
  <c r="K671" i="17"/>
  <c r="J671" i="17"/>
  <c r="M663" i="17"/>
  <c r="K663" i="17"/>
  <c r="J663" i="17"/>
  <c r="K655" i="17"/>
  <c r="M655" i="17"/>
  <c r="J655" i="17"/>
  <c r="M647" i="17"/>
  <c r="J647" i="17"/>
  <c r="M639" i="17"/>
  <c r="K639" i="17"/>
  <c r="K631" i="17"/>
  <c r="J631" i="17"/>
  <c r="K623" i="17"/>
  <c r="M623" i="17"/>
  <c r="J623" i="17"/>
  <c r="M615" i="17"/>
  <c r="J615" i="17"/>
  <c r="K603" i="17"/>
  <c r="M603" i="17"/>
  <c r="K595" i="17"/>
  <c r="J595" i="17"/>
  <c r="M587" i="17"/>
  <c r="K587" i="17"/>
  <c r="K579" i="17"/>
  <c r="M579" i="17"/>
  <c r="J579" i="17"/>
  <c r="J571" i="17"/>
  <c r="K571" i="17"/>
  <c r="K563" i="17"/>
  <c r="M563" i="17"/>
  <c r="J563" i="17"/>
  <c r="M555" i="17"/>
  <c r="K555" i="17"/>
  <c r="J555" i="17"/>
  <c r="K539" i="17"/>
  <c r="J539" i="17"/>
  <c r="J881" i="17"/>
  <c r="M834" i="17"/>
  <c r="J834" i="17"/>
  <c r="K834" i="17"/>
  <c r="K826" i="17"/>
  <c r="J826" i="17"/>
  <c r="M826" i="17"/>
  <c r="K818" i="17"/>
  <c r="J818" i="17"/>
  <c r="M818" i="17"/>
  <c r="K707" i="17"/>
  <c r="M707" i="17"/>
  <c r="J707" i="17"/>
  <c r="K699" i="17"/>
  <c r="J699" i="17"/>
  <c r="M699" i="17"/>
  <c r="M691" i="17"/>
  <c r="J691" i="17"/>
  <c r="K691" i="17"/>
  <c r="M683" i="17"/>
  <c r="K683" i="17"/>
  <c r="M675" i="17"/>
  <c r="K675" i="17"/>
  <c r="J675" i="17"/>
  <c r="K667" i="17"/>
  <c r="J667" i="17"/>
  <c r="M659" i="17"/>
  <c r="J659" i="17"/>
  <c r="K659" i="17"/>
  <c r="K651" i="17"/>
  <c r="M651" i="17"/>
  <c r="J651" i="17"/>
  <c r="K643" i="17"/>
  <c r="M643" i="17"/>
  <c r="K635" i="17"/>
  <c r="M635" i="17"/>
  <c r="M627" i="17"/>
  <c r="J627" i="17"/>
  <c r="K627" i="17"/>
  <c r="M619" i="17"/>
  <c r="J619" i="17"/>
  <c r="K619" i="17"/>
  <c r="M611" i="17"/>
  <c r="J611" i="17"/>
  <c r="K611" i="17"/>
  <c r="M607" i="17"/>
  <c r="J607" i="17"/>
  <c r="K607" i="17"/>
  <c r="M599" i="17"/>
  <c r="K599" i="17"/>
  <c r="J599" i="17"/>
  <c r="K591" i="17"/>
  <c r="M591" i="17"/>
  <c r="J591" i="17"/>
  <c r="K583" i="17"/>
  <c r="M583" i="17"/>
  <c r="J583" i="17"/>
  <c r="K575" i="17"/>
  <c r="M575" i="17"/>
  <c r="J575" i="17"/>
  <c r="M567" i="17"/>
  <c r="J567" i="17"/>
  <c r="K567" i="17"/>
  <c r="M559" i="17"/>
  <c r="K559" i="17"/>
  <c r="J559" i="17"/>
  <c r="K551" i="17"/>
  <c r="M551" i="17"/>
  <c r="J551" i="17"/>
  <c r="J547" i="17"/>
  <c r="K547" i="17"/>
  <c r="M543" i="17"/>
  <c r="K543" i="17"/>
  <c r="J543" i="17"/>
  <c r="M535" i="17"/>
  <c r="J535" i="17"/>
  <c r="J587" i="17"/>
  <c r="J683" i="17"/>
  <c r="J635" i="17"/>
  <c r="M667" i="17"/>
  <c r="M695" i="17"/>
  <c r="K679" i="17"/>
  <c r="K535" i="17"/>
  <c r="K805" i="17"/>
  <c r="J805" i="17"/>
  <c r="M793" i="17"/>
  <c r="K793" i="17"/>
  <c r="K786" i="17"/>
  <c r="J786" i="17"/>
  <c r="M786" i="17"/>
  <c r="K782" i="17"/>
  <c r="M782" i="17"/>
  <c r="K778" i="17"/>
  <c r="K770" i="17"/>
  <c r="M770" i="17"/>
  <c r="J420" i="17"/>
  <c r="J935" i="17"/>
  <c r="J825" i="17"/>
  <c r="J186" i="17"/>
  <c r="J581" i="17"/>
  <c r="J341" i="17"/>
  <c r="J121" i="17"/>
  <c r="J794" i="17"/>
  <c r="J708" i="17"/>
  <c r="J8" i="17"/>
  <c r="J268" i="17"/>
  <c r="J404" i="17"/>
  <c r="J348" i="17"/>
  <c r="J577" i="17"/>
  <c r="J222" i="17"/>
  <c r="J51" i="17"/>
  <c r="J127" i="17"/>
  <c r="J16" i="17"/>
  <c r="J4" i="17"/>
  <c r="J327" i="17"/>
  <c r="J18" i="17"/>
  <c r="J383" i="17"/>
  <c r="J253" i="17"/>
  <c r="J482" i="17"/>
  <c r="J747" i="17"/>
  <c r="J777" i="17"/>
  <c r="J407" i="17"/>
  <c r="J721" i="17"/>
  <c r="J843" i="17"/>
  <c r="J548" i="17"/>
  <c r="J770" i="17"/>
  <c r="J32" i="17"/>
  <c r="J244" i="17"/>
  <c r="J109" i="17"/>
  <c r="J353" i="17"/>
  <c r="J28" i="17"/>
  <c r="J213" i="17"/>
  <c r="J161" i="17"/>
  <c r="J395" i="17"/>
  <c r="J351" i="17"/>
  <c r="J565" i="17"/>
  <c r="J102" i="17"/>
  <c r="J715" i="17"/>
  <c r="J419" i="17"/>
  <c r="J863" i="17"/>
  <c r="J811" i="17"/>
  <c r="J697" i="17"/>
  <c r="J947" i="17"/>
  <c r="J650" i="17"/>
  <c r="J144" i="17"/>
  <c r="J878" i="17"/>
  <c r="J298" i="17"/>
  <c r="J530" i="17"/>
  <c r="J462" i="17"/>
  <c r="J785" i="17"/>
  <c r="J573" i="17"/>
  <c r="J171" i="17"/>
  <c r="J46" i="17"/>
  <c r="J289" i="17"/>
  <c r="J488" i="17"/>
  <c r="J379" i="17"/>
  <c r="J792" i="17"/>
  <c r="J164" i="17"/>
  <c r="J692" i="17"/>
  <c r="M714" i="17"/>
  <c r="K726" i="17"/>
  <c r="K734" i="17"/>
  <c r="M742" i="17"/>
  <c r="J765" i="17"/>
  <c r="K772" i="17"/>
  <c r="K783" i="17"/>
  <c r="J868" i="17"/>
  <c r="M991" i="17"/>
  <c r="K999" i="17"/>
  <c r="J408" i="17"/>
  <c r="J940" i="17"/>
  <c r="J806" i="17"/>
  <c r="J652" i="17"/>
  <c r="J906" i="17"/>
  <c r="J694" i="17"/>
  <c r="J962" i="17"/>
  <c r="J274" i="17"/>
  <c r="J325" i="17"/>
  <c r="J972" i="17"/>
  <c r="J464" i="17"/>
  <c r="J950" i="17"/>
  <c r="J642" i="17"/>
  <c r="J536" i="17"/>
  <c r="J764" i="17"/>
  <c r="J982" i="17"/>
  <c r="J576" i="17"/>
  <c r="J842" i="17"/>
  <c r="J593" i="17"/>
  <c r="J993" i="17"/>
  <c r="J741" i="17"/>
  <c r="J887" i="17"/>
  <c r="J343" i="17"/>
  <c r="J537" i="17"/>
  <c r="J285" i="17"/>
  <c r="J169" i="17"/>
  <c r="J470" i="17"/>
  <c r="J396" i="17"/>
  <c r="J117" i="17"/>
  <c r="J43" i="17"/>
  <c r="J91" i="17"/>
  <c r="J990" i="17"/>
  <c r="J804" i="17"/>
  <c r="J370" i="17"/>
  <c r="J392" i="17"/>
  <c r="J134" i="17"/>
  <c r="J952" i="17"/>
  <c r="J232" i="17"/>
  <c r="J412" i="17"/>
  <c r="J481" i="17"/>
  <c r="J527" i="17"/>
  <c r="J1006" i="17"/>
  <c r="K44" i="17"/>
  <c r="K112" i="17"/>
  <c r="J210" i="17"/>
  <c r="M24" i="17"/>
  <c r="K37" i="17"/>
  <c r="K55" i="17"/>
  <c r="K91" i="17"/>
  <c r="M153" i="17"/>
  <c r="K174" i="17"/>
  <c r="M200" i="17"/>
  <c r="M231" i="17"/>
  <c r="M321" i="17"/>
  <c r="J212" i="17"/>
  <c r="K140" i="17"/>
  <c r="M64" i="17"/>
  <c r="K116" i="17"/>
  <c r="J58" i="17"/>
  <c r="K14" i="17"/>
  <c r="M173" i="17"/>
  <c r="M85" i="17"/>
  <c r="M5" i="17"/>
  <c r="K10" i="17"/>
  <c r="M25" i="17"/>
  <c r="M128" i="17"/>
  <c r="J170" i="17"/>
  <c r="M223" i="17"/>
  <c r="K261" i="17"/>
  <c r="K308" i="17"/>
  <c r="K351" i="17"/>
  <c r="K406" i="17"/>
  <c r="M18" i="17"/>
  <c r="K74" i="17"/>
  <c r="M89" i="17"/>
  <c r="K175" i="17"/>
  <c r="K270" i="17"/>
  <c r="K332" i="17"/>
  <c r="M418" i="17"/>
  <c r="J70" i="17"/>
  <c r="K154" i="17"/>
  <c r="K443" i="17"/>
  <c r="J484" i="17"/>
  <c r="M536" i="17"/>
  <c r="K60" i="17"/>
  <c r="K159" i="17"/>
  <c r="M234" i="17"/>
  <c r="K323" i="17"/>
  <c r="K184" i="17"/>
  <c r="M338" i="17"/>
  <c r="K439" i="17"/>
  <c r="K489" i="17"/>
  <c r="K602" i="17"/>
  <c r="K705" i="17"/>
  <c r="J254" i="17"/>
  <c r="K301" i="17"/>
  <c r="M419" i="17"/>
  <c r="M471" i="17"/>
  <c r="K557" i="17"/>
  <c r="M604" i="17"/>
  <c r="K186" i="17"/>
  <c r="M346" i="17"/>
  <c r="K466" i="17"/>
  <c r="K596" i="17"/>
  <c r="K303" i="17"/>
  <c r="K397" i="17"/>
  <c r="M499" i="17"/>
  <c r="M540" i="17"/>
  <c r="M613" i="17"/>
  <c r="J831" i="17"/>
  <c r="J333" i="17"/>
  <c r="K645" i="17"/>
  <c r="M701" i="17"/>
  <c r="J875" i="17"/>
  <c r="K293" i="17"/>
  <c r="K475" i="17"/>
  <c r="K637" i="17"/>
  <c r="K755" i="17"/>
  <c r="K585" i="17"/>
  <c r="M763" i="17"/>
  <c r="K803" i="17"/>
  <c r="M891" i="17"/>
  <c r="K931" i="17"/>
  <c r="K560" i="17"/>
  <c r="J1019" i="17"/>
  <c r="M211" i="17"/>
  <c r="M797" i="17"/>
  <c r="K883" i="17"/>
  <c r="K1009" i="17"/>
  <c r="M201" i="17"/>
  <c r="K839" i="17"/>
  <c r="M965" i="17"/>
  <c r="J866" i="17"/>
  <c r="K964" i="17"/>
  <c r="L554" i="17"/>
  <c r="M778" i="17"/>
  <c r="K677" i="17"/>
  <c r="K957" i="17"/>
  <c r="K510" i="17"/>
  <c r="M944" i="17"/>
  <c r="L793" i="17"/>
  <c r="K542" i="17"/>
  <c r="M924" i="17"/>
  <c r="M760" i="17"/>
  <c r="M641" i="17"/>
  <c r="M323" i="17"/>
  <c r="M823" i="17"/>
  <c r="K676" i="17"/>
  <c r="M656" i="17"/>
  <c r="K624" i="17"/>
  <c r="M732" i="17"/>
  <c r="M405" i="17"/>
  <c r="M494" i="17"/>
  <c r="K182" i="17"/>
  <c r="M236" i="17"/>
  <c r="J912" i="17"/>
  <c r="K912" i="17"/>
  <c r="J908" i="17"/>
  <c r="M809" i="17"/>
  <c r="K809" i="17"/>
  <c r="J809" i="17"/>
  <c r="K801" i="17"/>
  <c r="J801" i="17"/>
  <c r="M774" i="17"/>
  <c r="K774" i="17"/>
  <c r="L751" i="17"/>
  <c r="M982" i="17"/>
  <c r="K1005" i="17"/>
  <c r="M1008" i="17"/>
  <c r="M1011" i="17"/>
  <c r="M811" i="17"/>
  <c r="K814" i="17"/>
  <c r="K903" i="17"/>
  <c r="K917" i="17"/>
  <c r="L1045" i="17"/>
  <c r="L72" i="17"/>
  <c r="M963" i="17"/>
  <c r="K490" i="17"/>
  <c r="M353" i="17"/>
  <c r="M385" i="17"/>
  <c r="M417" i="17"/>
  <c r="M449" i="17"/>
  <c r="M490" i="17"/>
  <c r="M369" i="17"/>
  <c r="M409" i="17"/>
  <c r="M457" i="17"/>
  <c r="K5" i="17"/>
  <c r="M19" i="17"/>
  <c r="K35" i="17"/>
  <c r="M73" i="17"/>
  <c r="K143" i="17"/>
  <c r="M156" i="17"/>
  <c r="K189" i="17"/>
  <c r="K228" i="17"/>
  <c r="M267" i="17"/>
  <c r="K287" i="17"/>
  <c r="K313" i="17"/>
  <c r="K345" i="17"/>
  <c r="K377" i="17"/>
  <c r="K409" i="17"/>
  <c r="K441" i="17"/>
  <c r="K473" i="17"/>
  <c r="M503" i="17"/>
  <c r="K15" i="17"/>
  <c r="K32" i="17"/>
  <c r="M71" i="17"/>
  <c r="M113" i="17"/>
  <c r="K146" i="17"/>
  <c r="M167" i="17"/>
  <c r="M208" i="17"/>
  <c r="M255" i="17"/>
  <c r="M268" i="17"/>
  <c r="M317" i="17"/>
  <c r="K336" i="17"/>
  <c r="M359" i="17"/>
  <c r="K369" i="17"/>
  <c r="M392" i="17"/>
  <c r="M403" i="17"/>
  <c r="M445" i="17"/>
  <c r="K464" i="17"/>
  <c r="M478" i="17"/>
  <c r="M501" i="17"/>
  <c r="M510" i="17"/>
  <c r="K71" i="17"/>
  <c r="M95" i="17"/>
  <c r="K134" i="17"/>
  <c r="K191" i="17"/>
  <c r="K229" i="17"/>
  <c r="K248" i="17"/>
  <c r="M310" i="17"/>
  <c r="K322" i="17"/>
  <c r="M376" i="17"/>
  <c r="K393" i="17"/>
  <c r="L413" i="17"/>
  <c r="M427" i="17"/>
  <c r="K446" i="17"/>
  <c r="M460" i="17"/>
  <c r="K485" i="17"/>
  <c r="K502" i="17"/>
  <c r="M524" i="17"/>
  <c r="M620" i="17"/>
  <c r="M636" i="17"/>
  <c r="M652" i="17"/>
  <c r="M668" i="17"/>
  <c r="M684" i="17"/>
  <c r="M700" i="17"/>
  <c r="K722" i="17"/>
  <c r="M748" i="17"/>
  <c r="K61" i="17"/>
  <c r="K79" i="17"/>
  <c r="M97" i="17"/>
  <c r="M116" i="17"/>
  <c r="K180" i="17"/>
  <c r="M193" i="17"/>
  <c r="K222" i="17"/>
  <c r="K256" i="17"/>
  <c r="M269" i="17"/>
  <c r="K294" i="17"/>
  <c r="K321" i="17"/>
  <c r="K24" i="17"/>
  <c r="M41" i="17"/>
  <c r="K167" i="17"/>
  <c r="M225" i="17"/>
  <c r="M280" i="17"/>
  <c r="M350" i="17"/>
  <c r="K392" i="17"/>
  <c r="K418" i="17"/>
  <c r="K458" i="17"/>
  <c r="K478" i="17"/>
  <c r="K511" i="17"/>
  <c r="K600" i="17"/>
  <c r="K620" i="17"/>
  <c r="M642" i="17"/>
  <c r="K662" i="17"/>
  <c r="K688" i="17"/>
  <c r="M702" i="17"/>
  <c r="K719" i="17"/>
  <c r="M735" i="17"/>
  <c r="M11" i="17"/>
  <c r="K188" i="17"/>
  <c r="M235" i="17"/>
  <c r="K296" i="17"/>
  <c r="M331" i="17"/>
  <c r="K359" i="17"/>
  <c r="K394" i="17"/>
  <c r="K487" i="17"/>
  <c r="K527" i="17"/>
  <c r="K564" i="17"/>
  <c r="K568" i="17"/>
  <c r="M582" i="17"/>
  <c r="M598" i="17"/>
  <c r="K612" i="17"/>
  <c r="K622" i="17"/>
  <c r="M630" i="17"/>
  <c r="K644" i="17"/>
  <c r="K654" i="17"/>
  <c r="M114" i="17"/>
  <c r="K219" i="17"/>
  <c r="K290" i="17"/>
  <c r="K353" i="17"/>
  <c r="K417" i="17"/>
  <c r="K476" i="17"/>
  <c r="M507" i="17"/>
  <c r="K526" i="17"/>
  <c r="M557" i="17"/>
  <c r="K661" i="17"/>
  <c r="K678" i="17"/>
  <c r="M722" i="17"/>
  <c r="M737" i="17"/>
  <c r="K760" i="17"/>
  <c r="K788" i="17"/>
  <c r="M798" i="17"/>
  <c r="M807" i="17"/>
  <c r="K820" i="17"/>
  <c r="M839" i="17"/>
  <c r="M855" i="17"/>
  <c r="M871" i="17"/>
  <c r="M887" i="17"/>
  <c r="M902" i="17"/>
  <c r="K916" i="17"/>
  <c r="M926" i="17"/>
  <c r="M935" i="17"/>
  <c r="M112" i="17"/>
  <c r="M311" i="17"/>
  <c r="M340" i="17"/>
  <c r="K384" i="17"/>
  <c r="K448" i="17"/>
  <c r="M481" i="17"/>
  <c r="K525" i="17"/>
  <c r="K556" i="17"/>
  <c r="K963" i="17"/>
  <c r="M377" i="17"/>
  <c r="M425" i="17"/>
  <c r="M465" i="17"/>
  <c r="M7" i="17"/>
  <c r="M36" i="17"/>
  <c r="M86" i="17"/>
  <c r="M146" i="17"/>
  <c r="K166" i="17"/>
  <c r="K194" i="17"/>
  <c r="M210" i="17"/>
  <c r="L233" i="17"/>
  <c r="M304" i="17"/>
  <c r="M336" i="17"/>
  <c r="M368" i="17"/>
  <c r="M400" i="17"/>
  <c r="M432" i="17"/>
  <c r="M464" i="17"/>
  <c r="M479" i="17"/>
  <c r="M511" i="17"/>
  <c r="M16" i="17"/>
  <c r="K39" i="17"/>
  <c r="K86" i="17"/>
  <c r="M115" i="17"/>
  <c r="M127" i="17"/>
  <c r="M147" i="17"/>
  <c r="M177" i="17"/>
  <c r="K213" i="17"/>
  <c r="K231" i="17"/>
  <c r="M256" i="17"/>
  <c r="K278" i="17"/>
  <c r="K304" i="17"/>
  <c r="M327" i="17"/>
  <c r="K337" i="17"/>
  <c r="M360" i="17"/>
  <c r="M371" i="17"/>
  <c r="M413" i="17"/>
  <c r="K432" i="17"/>
  <c r="M455" i="17"/>
  <c r="K465" i="17"/>
  <c r="M493" i="17"/>
  <c r="M502" i="17"/>
  <c r="M525" i="17"/>
  <c r="M105" i="17"/>
  <c r="M148" i="17"/>
  <c r="M204" i="17"/>
  <c r="M233" i="17"/>
  <c r="K257" i="17"/>
  <c r="M312" i="17"/>
  <c r="K32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K66" i="17"/>
  <c r="M80" i="17"/>
  <c r="K103" i="17"/>
  <c r="M124" i="17"/>
  <c r="K198" i="17"/>
  <c r="M259" i="17"/>
  <c r="M283" i="17"/>
  <c r="K298" i="17"/>
  <c r="K327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M606" i="17"/>
  <c r="M632" i="17"/>
  <c r="K652" i="17"/>
  <c r="M674" i="17"/>
  <c r="K694" i="17"/>
  <c r="K720" i="17"/>
  <c r="K748" i="17"/>
  <c r="M56" i="17"/>
  <c r="M245" i="17"/>
  <c r="M308" i="17"/>
  <c r="M344" i="17"/>
  <c r="K362" i="17"/>
  <c r="M404" i="17"/>
  <c r="M439" i="17"/>
  <c r="K463" i="17"/>
  <c r="M491" i="17"/>
  <c r="M513" i="17"/>
  <c r="K533" i="17"/>
  <c r="K573" i="17"/>
  <c r="K361" i="17"/>
  <c r="K425" i="17"/>
  <c r="L509" i="17"/>
  <c r="M532" i="17"/>
  <c r="K545" i="17"/>
  <c r="M570" i="17"/>
  <c r="K604" i="17"/>
  <c r="M345" i="17"/>
  <c r="M433" i="17"/>
  <c r="K3" i="17"/>
  <c r="K22" i="17"/>
  <c r="K88" i="17"/>
  <c r="K212" i="17"/>
  <c r="M278" i="17"/>
  <c r="M519" i="17"/>
  <c r="M44" i="17"/>
  <c r="K149" i="17"/>
  <c r="M219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12" i="17"/>
  <c r="M644" i="17"/>
  <c r="M676" i="17"/>
  <c r="M708" i="17"/>
  <c r="M756" i="17"/>
  <c r="K67" i="17"/>
  <c r="M108" i="17"/>
  <c r="L187" i="17"/>
  <c r="M246" i="17"/>
  <c r="K275" i="17"/>
  <c r="K30" i="17"/>
  <c r="M178" i="17"/>
  <c r="M300" i="17"/>
  <c r="M372" i="17"/>
  <c r="K426" i="17"/>
  <c r="M470" i="17"/>
  <c r="M638" i="17"/>
  <c r="M664" i="17"/>
  <c r="K58" i="17"/>
  <c r="K220" i="17"/>
  <c r="L313" i="17"/>
  <c r="M364" i="17"/>
  <c r="M406" i="17"/>
  <c r="M522" i="17"/>
  <c r="K558" i="17"/>
  <c r="K574" i="17"/>
  <c r="M602" i="17"/>
  <c r="M624" i="17"/>
  <c r="K648" i="17"/>
  <c r="M342" i="17"/>
  <c r="M436" i="17"/>
  <c r="K549" i="17"/>
  <c r="K608" i="17"/>
  <c r="L633" i="17"/>
  <c r="K664" i="17"/>
  <c r="M680" i="17"/>
  <c r="M704" i="17"/>
  <c r="K724" i="17"/>
  <c r="K756" i="17"/>
  <c r="M767" i="17"/>
  <c r="M790" i="17"/>
  <c r="K804" i="17"/>
  <c r="M815" i="17"/>
  <c r="M831" i="17"/>
  <c r="M847" i="17"/>
  <c r="M870" i="17"/>
  <c r="M894" i="17"/>
  <c r="M910" i="17"/>
  <c r="K924" i="17"/>
  <c r="K940" i="17"/>
  <c r="K258" i="17"/>
  <c r="K335" i="17"/>
  <c r="M474" i="17"/>
  <c r="M500" i="17"/>
  <c r="M564" i="17"/>
  <c r="M581" i="17"/>
  <c r="M614" i="17"/>
  <c r="M633" i="17"/>
  <c r="K670" i="17"/>
  <c r="K686" i="17"/>
  <c r="M712" i="17"/>
  <c r="K743" i="17"/>
  <c r="K758" i="17"/>
  <c r="M788" i="17"/>
  <c r="M804" i="17"/>
  <c r="M820" i="17"/>
  <c r="M836" i="17"/>
  <c r="K866" i="17"/>
  <c r="K898" i="17"/>
  <c r="M916" i="17"/>
  <c r="M932" i="17"/>
  <c r="M948" i="17"/>
  <c r="M964" i="17"/>
  <c r="M980" i="17"/>
  <c r="M996" i="17"/>
  <c r="M1012" i="17"/>
  <c r="K350" i="17"/>
  <c r="K414" i="17"/>
  <c r="K516" i="17"/>
  <c r="M558" i="17"/>
  <c r="M601" i="17"/>
  <c r="M698" i="17"/>
  <c r="K728" i="17"/>
  <c r="K767" i="17"/>
  <c r="M784" i="17"/>
  <c r="M800" i="17"/>
  <c r="M816" i="17"/>
  <c r="M832" i="17"/>
  <c r="K854" i="17"/>
  <c r="K895" i="17"/>
  <c r="K918" i="17"/>
  <c r="K934" i="17"/>
  <c r="K952" i="17"/>
  <c r="M966" i="17"/>
  <c r="K984" i="17"/>
  <c r="M1002" i="17"/>
  <c r="L1042" i="17"/>
  <c r="M309" i="17"/>
  <c r="M414" i="17"/>
  <c r="K454" i="17"/>
  <c r="K569" i="17"/>
  <c r="M673" i="17"/>
  <c r="K704" i="17"/>
  <c r="K776" i="17"/>
  <c r="M825" i="17"/>
  <c r="M841" i="17"/>
  <c r="M882" i="17"/>
  <c r="M905" i="17"/>
  <c r="M921" i="17"/>
  <c r="M937" i="17"/>
  <c r="L951" i="17"/>
  <c r="M959" i="17"/>
  <c r="K975" i="17"/>
  <c r="M984" i="17"/>
  <c r="L1001" i="17"/>
  <c r="K1011" i="17"/>
  <c r="L968" i="17"/>
  <c r="L840" i="17"/>
  <c r="L776" i="17"/>
  <c r="K297" i="17"/>
  <c r="K509" i="17"/>
  <c r="M546" i="17"/>
  <c r="L625" i="17"/>
  <c r="M688" i="17"/>
  <c r="M751" i="17"/>
  <c r="M785" i="17"/>
  <c r="L807" i="17"/>
  <c r="K837" i="17"/>
  <c r="K926" i="17"/>
  <c r="M954" i="17"/>
  <c r="K971" i="17"/>
  <c r="K996" i="17"/>
  <c r="M1018" i="17"/>
  <c r="L654" i="17"/>
  <c r="L500" i="17"/>
  <c r="L372" i="17"/>
  <c r="L236" i="17"/>
  <c r="L108" i="17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M1000" i="17"/>
  <c r="L934" i="17"/>
  <c r="L724" i="17"/>
  <c r="L570" i="17"/>
  <c r="L434" i="17"/>
  <c r="L306" i="17"/>
  <c r="L178" i="17"/>
  <c r="L50" i="17"/>
  <c r="L321" i="17"/>
  <c r="M794" i="17"/>
  <c r="M858" i="17"/>
  <c r="K935" i="17"/>
  <c r="L764" i="17"/>
  <c r="L494" i="17"/>
  <c r="L238" i="17"/>
  <c r="M382" i="17"/>
  <c r="M640" i="17"/>
  <c r="M723" i="17"/>
  <c r="M833" i="17"/>
  <c r="K949" i="17"/>
  <c r="M974" i="17"/>
  <c r="L612" i="17"/>
  <c r="L384" i="17"/>
  <c r="L128" i="17"/>
  <c r="L310" i="17"/>
  <c r="L422" i="17"/>
  <c r="L978" i="17"/>
  <c r="M1001" i="17"/>
  <c r="K956" i="17"/>
  <c r="M890" i="17"/>
  <c r="M762" i="17"/>
  <c r="M472" i="17"/>
  <c r="K915" i="17"/>
  <c r="L168" i="17"/>
  <c r="M361" i="17"/>
  <c r="M441" i="17"/>
  <c r="M4" i="17"/>
  <c r="K34" i="17"/>
  <c r="K124" i="17"/>
  <c r="K181" i="17"/>
  <c r="K281" i="17"/>
  <c r="K344" i="17"/>
  <c r="K408" i="17"/>
  <c r="K472" i="17"/>
  <c r="M527" i="17"/>
  <c r="K1035" i="17"/>
  <c r="K7" i="17"/>
  <c r="M46" i="17"/>
  <c r="M83" i="17"/>
  <c r="K122" i="17"/>
  <c r="M220" i="17"/>
  <c r="K267" i="17"/>
  <c r="M307" i="17"/>
  <c r="M349" i="17"/>
  <c r="M391" i="17"/>
  <c r="M424" i="17"/>
  <c r="L457" i="17"/>
  <c r="M486" i="17"/>
  <c r="M509" i="17"/>
  <c r="K126" i="17"/>
  <c r="K288" i="17"/>
  <c r="M319" i="17"/>
  <c r="K386" i="17"/>
  <c r="K457" i="17"/>
  <c r="K501" i="17"/>
  <c r="K550" i="17"/>
  <c r="K618" i="17"/>
  <c r="K650" i="17"/>
  <c r="K682" i="17"/>
  <c r="M716" i="17"/>
  <c r="K762" i="17"/>
  <c r="M68" i="17"/>
  <c r="K111" i="17"/>
  <c r="M191" i="17"/>
  <c r="K255" i="17"/>
  <c r="M277" i="17"/>
  <c r="M318" i="17"/>
  <c r="M31" i="17"/>
  <c r="K320" i="17"/>
  <c r="M384" i="17"/>
  <c r="M428" i="17"/>
  <c r="K477" i="17"/>
  <c r="M545" i="17"/>
  <c r="K590" i="17"/>
  <c r="M610" i="17"/>
  <c r="M670" i="17"/>
  <c r="M696" i="17"/>
  <c r="M728" i="17"/>
  <c r="K59" i="17"/>
  <c r="M232" i="17"/>
  <c r="M320" i="17"/>
  <c r="K367" i="17"/>
  <c r="K484" i="17"/>
  <c r="K524" i="17"/>
  <c r="K581" i="17"/>
  <c r="K629" i="17"/>
  <c r="M155" i="17"/>
  <c r="K519" i="17"/>
  <c r="K553" i="17"/>
  <c r="K614" i="17"/>
  <c r="M682" i="17"/>
  <c r="K712" i="17"/>
  <c r="M727" i="17"/>
  <c r="K759" i="17"/>
  <c r="M775" i="17"/>
  <c r="M791" i="17"/>
  <c r="M806" i="17"/>
  <c r="K83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M618" i="17"/>
  <c r="K638" i="17"/>
  <c r="K708" i="17"/>
  <c r="K744" i="17"/>
  <c r="K794" i="17"/>
  <c r="K810" i="17"/>
  <c r="K842" i="17"/>
  <c r="K874" i="17"/>
  <c r="M900" i="17"/>
  <c r="K922" i="17"/>
  <c r="K938" i="17"/>
  <c r="K954" i="17"/>
  <c r="K970" i="17"/>
  <c r="K986" i="17"/>
  <c r="K1002" i="17"/>
  <c r="K1018" i="17"/>
  <c r="M1040" i="17"/>
  <c r="M123" i="17"/>
  <c r="K363" i="17"/>
  <c r="M459" i="17"/>
  <c r="M561" i="17"/>
  <c r="M609" i="17"/>
  <c r="M705" i="17"/>
  <c r="M744" i="17"/>
  <c r="M768" i="17"/>
  <c r="K790" i="17"/>
  <c r="K806" i="17"/>
  <c r="K879" i="17"/>
  <c r="K902" i="17"/>
  <c r="K958" i="17"/>
  <c r="M967" i="17"/>
  <c r="K990" i="17"/>
  <c r="K1012" i="17"/>
  <c r="J684" i="17"/>
  <c r="K330" i="17"/>
  <c r="K424" i="17"/>
  <c r="J478" i="17"/>
  <c r="M577" i="17"/>
  <c r="M710" i="17"/>
  <c r="M752" i="17"/>
  <c r="M777" i="17"/>
  <c r="L831" i="17"/>
  <c r="M866" i="17"/>
  <c r="L927" i="17"/>
  <c r="M939" i="17"/>
  <c r="M952" i="17"/>
  <c r="M962" i="17"/>
  <c r="K976" i="17"/>
  <c r="K989" i="17"/>
  <c r="K1004" i="17"/>
  <c r="K1014" i="17"/>
  <c r="L980" i="17"/>
  <c r="L916" i="17"/>
  <c r="L788" i="17"/>
  <c r="K254" i="17"/>
  <c r="K422" i="17"/>
  <c r="M523" i="17"/>
  <c r="M565" i="17"/>
  <c r="K628" i="17"/>
  <c r="M665" i="17"/>
  <c r="K766" i="17"/>
  <c r="M792" i="17"/>
  <c r="M817" i="17"/>
  <c r="L839" i="17"/>
  <c r="K933" i="17"/>
  <c r="K959" i="17"/>
  <c r="M976" i="17"/>
  <c r="K1000" i="17"/>
  <c r="L650" i="17"/>
  <c r="L588" i="17"/>
  <c r="L460" i="17"/>
  <c r="L324" i="17"/>
  <c r="L196" i="17"/>
  <c r="L68" i="17"/>
  <c r="M136" i="17"/>
  <c r="K390" i="17"/>
  <c r="K492" i="17"/>
  <c r="K592" i="17"/>
  <c r="K632" i="17"/>
  <c r="K702" i="17"/>
  <c r="K727" i="17"/>
  <c r="M771" i="17"/>
  <c r="K823" i="17"/>
  <c r="K855" i="17"/>
  <c r="K887" i="17"/>
  <c r="K919" i="17"/>
  <c r="K944" i="17"/>
  <c r="K966" i="17"/>
  <c r="M979" i="17"/>
  <c r="M1006" i="17"/>
  <c r="L958" i="17"/>
  <c r="L798" i="17"/>
  <c r="L594" i="17"/>
  <c r="L458" i="17"/>
  <c r="L330" i="17"/>
  <c r="L202" i="17"/>
  <c r="L74" i="17"/>
  <c r="M672" i="17"/>
  <c r="K700" i="17"/>
  <c r="K807" i="17"/>
  <c r="K871" i="17"/>
  <c r="L810" i="17"/>
  <c r="L414" i="17"/>
  <c r="L158" i="17"/>
  <c r="K385" i="17"/>
  <c r="M646" i="17"/>
  <c r="K846" i="17"/>
  <c r="K910" i="17"/>
  <c r="M951" i="17"/>
  <c r="M986" i="17"/>
  <c r="L368" i="17"/>
  <c r="L112" i="17"/>
  <c r="L198" i="17"/>
  <c r="L716" i="17"/>
  <c r="K998" i="17"/>
  <c r="M759" i="17"/>
  <c r="M480" i="17"/>
  <c r="L469" i="17"/>
  <c r="L424" i="17"/>
  <c r="M709" i="17"/>
  <c r="M473" i="17"/>
  <c r="K47" i="17"/>
  <c r="K197" i="17"/>
  <c r="L61" i="17"/>
  <c r="M135" i="17"/>
  <c r="M240" i="17"/>
  <c r="M328" i="17"/>
  <c r="K400" i="17"/>
  <c r="M467" i="17"/>
  <c r="M517" i="17"/>
  <c r="M168" i="17"/>
  <c r="M299" i="17"/>
  <c r="K371" i="17"/>
  <c r="M438" i="17"/>
  <c r="K517" i="17"/>
  <c r="M628" i="17"/>
  <c r="M692" i="17"/>
  <c r="M54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780" i="17"/>
  <c r="K812" i="17"/>
  <c r="M879" i="17"/>
  <c r="M918" i="17"/>
  <c r="K948" i="17"/>
  <c r="M483" i="17"/>
  <c r="M622" i="17"/>
  <c r="M678" i="17"/>
  <c r="K710" i="17"/>
  <c r="M747" i="17"/>
  <c r="M780" i="17"/>
  <c r="M812" i="17"/>
  <c r="K850" i="17"/>
  <c r="K906" i="17"/>
  <c r="M940" i="17"/>
  <c r="M972" i="17"/>
  <c r="M1004" i="17"/>
  <c r="K295" i="17"/>
  <c r="M484" i="17"/>
  <c r="K636" i="17"/>
  <c r="K886" i="17"/>
  <c r="K927" i="17"/>
  <c r="L959" i="17"/>
  <c r="M992" i="17"/>
  <c r="M160" i="17"/>
  <c r="K427" i="17"/>
  <c r="M588" i="17"/>
  <c r="K685" i="17"/>
  <c r="M802" i="17"/>
  <c r="M914" i="17"/>
  <c r="M946" i="17"/>
  <c r="M990" i="17"/>
  <c r="L1046" i="17"/>
  <c r="L832" i="17"/>
  <c r="M276" i="17"/>
  <c r="M529" i="17"/>
  <c r="M654" i="17"/>
  <c r="K732" i="17"/>
  <c r="K798" i="17"/>
  <c r="M913" i="17"/>
  <c r="K1006" i="17"/>
  <c r="L630" i="17"/>
  <c r="L580" i="17"/>
  <c r="L316" i="17"/>
  <c r="L60" i="17"/>
  <c r="K249" i="17"/>
  <c r="M658" i="17"/>
  <c r="M743" i="17"/>
  <c r="M803" i="17"/>
  <c r="M969" i="17"/>
  <c r="M1010" i="17"/>
  <c r="L1014" i="17"/>
  <c r="L666" i="17"/>
  <c r="L386" i="17"/>
  <c r="L130" i="17"/>
  <c r="M776" i="17"/>
  <c r="K1020" i="17"/>
  <c r="L526" i="17"/>
  <c r="L14" i="17"/>
  <c r="K576" i="17"/>
  <c r="K740" i="17"/>
  <c r="K960" i="17"/>
  <c r="L712" i="17"/>
  <c r="L288" i="17"/>
  <c r="M1015" i="17"/>
  <c r="L102" i="17"/>
  <c r="M936" i="17"/>
  <c r="K709" i="17"/>
  <c r="M446" i="17"/>
  <c r="L406" i="17"/>
  <c r="M48" i="17"/>
  <c r="M202" i="17"/>
  <c r="K312" i="17"/>
  <c r="K440" i="17"/>
  <c r="K69" i="17"/>
  <c r="M137" i="17"/>
  <c r="M248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46" i="17"/>
  <c r="K978" i="17"/>
  <c r="K1010" i="17"/>
  <c r="K503" i="17"/>
  <c r="K588" i="17"/>
  <c r="K815" i="17"/>
  <c r="K847" i="17"/>
  <c r="M928" i="17"/>
  <c r="M960" i="17"/>
  <c r="M998" i="17"/>
  <c r="K221" i="17"/>
  <c r="M437" i="17"/>
  <c r="K597" i="17"/>
  <c r="K692" i="17"/>
  <c r="K808" i="17"/>
  <c r="K840" i="17"/>
  <c r="K920" i="17"/>
  <c r="K950" i="17"/>
  <c r="K972" i="17"/>
  <c r="M994" i="17"/>
  <c r="M1016" i="17"/>
  <c r="L988" i="17"/>
  <c r="L796" i="17"/>
  <c r="K286" i="17"/>
  <c r="K532" i="17"/>
  <c r="K660" i="17"/>
  <c r="L735" i="17"/>
  <c r="K862" i="17"/>
  <c r="M920" i="17"/>
  <c r="M1007" i="17"/>
  <c r="L658" i="17"/>
  <c r="L444" i="17"/>
  <c r="L180" i="17"/>
  <c r="K280" i="17"/>
  <c r="M538" i="17"/>
  <c r="K672" i="17"/>
  <c r="M755" i="17"/>
  <c r="M810" i="17"/>
  <c r="M867" i="17"/>
  <c r="M931" i="17"/>
  <c r="M971" i="17"/>
  <c r="M1014" i="17"/>
  <c r="L1006" i="17"/>
  <c r="L740" i="17"/>
  <c r="L378" i="17"/>
  <c r="L122" i="17"/>
  <c r="K203" i="17"/>
  <c r="M922" i="17"/>
  <c r="L382" i="17"/>
  <c r="M769" i="17"/>
  <c r="M968" i="17"/>
  <c r="M1055" i="17"/>
  <c r="L702" i="17"/>
  <c r="L272" i="17"/>
  <c r="M978" i="17"/>
  <c r="L390" i="17"/>
  <c r="J622" i="17"/>
  <c r="L946" i="17"/>
  <c r="M929" i="17"/>
  <c r="K646" i="17"/>
  <c r="L994" i="17"/>
  <c r="M985" i="17"/>
  <c r="M851" i="17"/>
  <c r="M690" i="17"/>
  <c r="M593" i="17"/>
  <c r="L440" i="17"/>
  <c r="K1064" i="17"/>
  <c r="J965" i="17"/>
  <c r="K905" i="17"/>
  <c r="K832" i="17"/>
  <c r="K777" i="17"/>
  <c r="K606" i="17"/>
  <c r="K947" i="17"/>
  <c r="M925" i="17"/>
  <c r="M580" i="17"/>
  <c r="K973" i="17"/>
  <c r="J211" i="17"/>
  <c r="K1017" i="17"/>
  <c r="M997" i="17"/>
  <c r="L977" i="17"/>
  <c r="M955" i="17"/>
  <c r="K739" i="17"/>
  <c r="K717" i="17"/>
  <c r="K452" i="17"/>
  <c r="K324" i="17"/>
  <c r="J931" i="17"/>
  <c r="J909" i="17"/>
  <c r="J899" i="17"/>
  <c r="J867" i="17"/>
  <c r="J835" i="17"/>
  <c r="J813" i="17"/>
  <c r="J803" i="17"/>
  <c r="J781" i="17"/>
  <c r="J771" i="17"/>
  <c r="J749" i="17"/>
  <c r="M506" i="17"/>
  <c r="K945" i="17"/>
  <c r="K929" i="17"/>
  <c r="K913" i="17"/>
  <c r="K833" i="17"/>
  <c r="K817" i="17"/>
  <c r="K785" i="17"/>
  <c r="K769" i="17"/>
  <c r="M745" i="17"/>
  <c r="K713" i="17"/>
  <c r="K617" i="17"/>
  <c r="M548" i="17"/>
  <c r="M514" i="17"/>
  <c r="M431" i="17"/>
  <c r="L355" i="17"/>
  <c r="M293" i="17"/>
  <c r="K1001" i="17"/>
  <c r="M957" i="17"/>
  <c r="L923" i="17"/>
  <c r="K859" i="17"/>
  <c r="K827" i="17"/>
  <c r="K795" i="17"/>
  <c r="M741" i="17"/>
  <c r="M739" i="17"/>
  <c r="L645" i="17"/>
  <c r="M572" i="17"/>
  <c r="K430" i="17"/>
  <c r="M333" i="17"/>
  <c r="K263" i="17"/>
  <c r="J911" i="17"/>
  <c r="L723" i="17"/>
  <c r="M677" i="17"/>
  <c r="L649" i="17"/>
  <c r="J554" i="17"/>
  <c r="J540" i="17"/>
  <c r="J538" i="17"/>
  <c r="J508" i="17"/>
  <c r="J477" i="17"/>
  <c r="J411" i="17"/>
  <c r="M402" i="17"/>
  <c r="K365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M621" i="17"/>
  <c r="M584" i="17"/>
  <c r="M541" i="17"/>
  <c r="K512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M27" i="17"/>
  <c r="K673" i="17"/>
  <c r="M629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M102" i="17"/>
  <c r="J65" i="17"/>
  <c r="J60" i="17"/>
  <c r="K578" i="17"/>
  <c r="K546" i="17"/>
  <c r="K520" i="17"/>
  <c r="K504" i="17"/>
  <c r="K488" i="17"/>
  <c r="M46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M50" i="17"/>
  <c r="K38" i="17"/>
  <c r="K20" i="17"/>
  <c r="M458" i="17"/>
  <c r="J437" i="17"/>
  <c r="K415" i="17"/>
  <c r="K374" i="17"/>
  <c r="M362" i="17"/>
  <c r="K340" i="17"/>
  <c r="K317" i="17"/>
  <c r="K283" i="17"/>
  <c r="K269" i="17"/>
  <c r="K259" i="17"/>
  <c r="K244" i="17"/>
  <c r="K227" i="17"/>
  <c r="K183" i="17"/>
  <c r="K170" i="17"/>
  <c r="M150" i="17"/>
  <c r="M131" i="17"/>
  <c r="M121" i="17"/>
  <c r="M111" i="17"/>
  <c r="K25" i="17"/>
  <c r="L11" i="17"/>
  <c r="M6" i="17"/>
  <c r="M29" i="17"/>
  <c r="M61" i="17"/>
  <c r="M93" i="17"/>
  <c r="M125" i="17"/>
  <c r="M157" i="17"/>
  <c r="M189" i="17"/>
  <c r="M221" i="17"/>
  <c r="K16" i="17"/>
  <c r="M40" i="17"/>
  <c r="K51" i="17"/>
  <c r="K85" i="17"/>
  <c r="K114" i="17"/>
  <c r="J124" i="17"/>
  <c r="K13" i="17"/>
  <c r="K40" i="17"/>
  <c r="K72" i="17"/>
  <c r="K104" i="17"/>
  <c r="L197" i="17"/>
  <c r="M228" i="17"/>
  <c r="M257" i="17"/>
  <c r="M337" i="17"/>
  <c r="M305" i="17"/>
  <c r="K277" i="17"/>
  <c r="L267" i="17"/>
  <c r="J246" i="17"/>
  <c r="K236" i="17"/>
  <c r="J229" i="17"/>
  <c r="M216" i="17"/>
  <c r="J202" i="17"/>
  <c r="J194" i="17"/>
  <c r="M188" i="17"/>
  <c r="M174" i="17"/>
  <c r="K164" i="17"/>
  <c r="K156" i="17"/>
  <c r="M144" i="17"/>
  <c r="K132" i="17"/>
  <c r="K125" i="17"/>
  <c r="K106" i="17"/>
  <c r="K93" i="17"/>
  <c r="K90" i="17"/>
  <c r="M76" i="17"/>
  <c r="L53" i="17"/>
  <c r="K43" i="17"/>
  <c r="M39" i="17"/>
  <c r="J31" i="17"/>
  <c r="M28" i="17"/>
  <c r="M17" i="17"/>
  <c r="L3" i="17"/>
  <c r="K200" i="17"/>
  <c r="K168" i="17"/>
  <c r="K136" i="17"/>
  <c r="K113" i="17"/>
  <c r="M90" i="17"/>
  <c r="K68" i="17"/>
  <c r="K36" i="17"/>
  <c r="K4" i="17"/>
  <c r="M134" i="17"/>
  <c r="K108" i="17"/>
  <c r="K76" i="17"/>
  <c r="J946" i="17"/>
  <c r="J49" i="17"/>
  <c r="J376" i="17"/>
  <c r="J495" i="17"/>
  <c r="J297" i="17"/>
  <c r="J489" i="17"/>
  <c r="J598" i="17"/>
  <c r="J992" i="17"/>
  <c r="J736" i="17"/>
  <c r="J5" i="17"/>
  <c r="J140" i="17"/>
  <c r="J267" i="17"/>
  <c r="J413" i="17"/>
  <c r="J264" i="17"/>
  <c r="J529" i="17"/>
  <c r="J1016" i="17"/>
  <c r="J840" i="17"/>
  <c r="J728" i="17"/>
  <c r="J20" i="17"/>
  <c r="J45" i="17"/>
  <c r="J472" i="17"/>
  <c r="J221" i="17"/>
  <c r="J510" i="17"/>
  <c r="J424" i="17"/>
  <c r="J996" i="17"/>
  <c r="J820" i="17"/>
  <c r="J724" i="17"/>
  <c r="J958" i="17"/>
  <c r="J682" i="17"/>
  <c r="J648" i="17"/>
  <c r="J858" i="17"/>
  <c r="J654" i="17"/>
  <c r="J27" i="17"/>
  <c r="J78" i="17"/>
  <c r="J67" i="17"/>
  <c r="J143" i="17"/>
  <c r="J280" i="17"/>
  <c r="J125" i="17"/>
  <c r="J61" i="17"/>
  <c r="J290" i="17"/>
  <c r="J354" i="17"/>
  <c r="J418" i="17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J851" i="17"/>
  <c r="J706" i="17"/>
  <c r="J307" i="17"/>
  <c r="J1018" i="17"/>
  <c r="J678" i="17"/>
  <c r="J546" i="17"/>
  <c r="J656" i="17"/>
  <c r="J521" i="17"/>
  <c r="J902" i="17"/>
  <c r="J403" i="17"/>
  <c r="J700" i="17"/>
  <c r="J1020" i="17"/>
  <c r="J600" i="17"/>
  <c r="J457" i="17"/>
  <c r="J190" i="17"/>
  <c r="J261" i="17"/>
  <c r="J915" i="17"/>
  <c r="J874" i="17"/>
  <c r="J620" i="17"/>
  <c r="J910" i="17"/>
  <c r="J680" i="17"/>
  <c r="J240" i="17"/>
  <c r="J64" i="17"/>
  <c r="J112" i="17"/>
  <c r="J941" i="17"/>
  <c r="J356" i="17"/>
  <c r="J1064" i="17"/>
  <c r="J606" i="17"/>
  <c r="J1002" i="17"/>
  <c r="J618" i="17"/>
  <c r="J608" i="17"/>
  <c r="J766" i="17"/>
  <c r="J846" i="17"/>
  <c r="J1014" i="17"/>
  <c r="J748" i="17"/>
  <c r="J558" i="17"/>
  <c r="J320" i="17"/>
  <c r="K1003" i="17"/>
  <c r="M999" i="17"/>
  <c r="K995" i="17"/>
  <c r="J991" i="17"/>
  <c r="M987" i="17"/>
  <c r="K983" i="17"/>
  <c r="M943" i="17"/>
  <c r="J896" i="17"/>
  <c r="J892" i="17"/>
  <c r="J888" i="17"/>
  <c r="J884" i="17"/>
  <c r="M880" i="17"/>
  <c r="K872" i="17"/>
  <c r="K868" i="17"/>
  <c r="M860" i="17"/>
  <c r="M856" i="17"/>
  <c r="K852" i="17"/>
  <c r="J848" i="17"/>
  <c r="K844" i="17"/>
  <c r="M787" i="17"/>
  <c r="K779" i="17"/>
  <c r="M772" i="17"/>
  <c r="M761" i="17"/>
  <c r="M757" i="17"/>
  <c r="M753" i="17"/>
  <c r="J750" i="17"/>
  <c r="K746" i="17"/>
  <c r="K742" i="17"/>
  <c r="L738" i="17"/>
  <c r="J734" i="17"/>
  <c r="K730" i="17"/>
  <c r="M718" i="17"/>
  <c r="M534" i="17"/>
  <c r="J1003" i="17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J966" i="17"/>
  <c r="J624" i="17"/>
  <c r="J200" i="17"/>
  <c r="J426" i="17"/>
  <c r="J810" i="17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223" i="17"/>
  <c r="J446" i="17"/>
  <c r="J359" i="17"/>
  <c r="J175" i="17"/>
  <c r="J36" i="17"/>
  <c r="J136" i="17"/>
  <c r="J287" i="17"/>
  <c r="J77" i="17"/>
  <c r="J22" i="17"/>
  <c r="J158" i="17"/>
  <c r="J243" i="17"/>
  <c r="J553" i="17"/>
  <c r="J1008" i="17"/>
  <c r="J688" i="17"/>
  <c r="J321" i="17"/>
  <c r="J69" i="17"/>
  <c r="J578" i="17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J88" i="17"/>
  <c r="J85" i="17"/>
  <c r="J160" i="17"/>
  <c r="J107" i="17"/>
  <c r="J219" i="17"/>
  <c r="J59" i="17"/>
  <c r="J978" i="17"/>
  <c r="J17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M393" i="17"/>
  <c r="K98" i="17"/>
  <c r="M295" i="17"/>
  <c r="K433" i="17"/>
  <c r="M332" i="17"/>
  <c r="M660" i="17"/>
  <c r="K339" i="17"/>
  <c r="K684" i="17"/>
  <c r="M272" i="17"/>
  <c r="K493" i="17"/>
  <c r="K616" i="17"/>
  <c r="M626" i="17"/>
  <c r="M715" i="17"/>
  <c r="K796" i="17"/>
  <c r="M862" i="17"/>
  <c r="K932" i="17"/>
  <c r="M415" i="17"/>
  <c r="M666" i="17"/>
  <c r="K735" i="17"/>
  <c r="M796" i="17"/>
  <c r="K882" i="17"/>
  <c r="M956" i="17"/>
  <c r="M1020" i="17"/>
  <c r="M373" i="17"/>
  <c r="M754" i="17"/>
  <c r="M970" i="17"/>
  <c r="K358" i="17"/>
  <c r="M650" i="17"/>
  <c r="M850" i="17"/>
  <c r="M930" i="17"/>
  <c r="K979" i="17"/>
  <c r="K601" i="17"/>
  <c r="K773" i="17"/>
  <c r="K981" i="17"/>
  <c r="L348" i="17"/>
  <c r="M397" i="17"/>
  <c r="L705" i="17"/>
  <c r="M950" i="17"/>
  <c r="L790" i="17"/>
  <c r="L226" i="17"/>
  <c r="M840" i="17"/>
  <c r="L732" i="17"/>
  <c r="K800" i="17"/>
  <c r="K480" i="17"/>
  <c r="M975" i="17"/>
  <c r="L693" i="17"/>
  <c r="M199" i="17"/>
  <c r="L600" i="17"/>
  <c r="M993" i="17"/>
  <c r="K851" i="17"/>
  <c r="M829" i="17"/>
  <c r="K621" i="17"/>
  <c r="K819" i="17"/>
  <c r="M883" i="17"/>
  <c r="K1019" i="17"/>
  <c r="M1005" i="17"/>
  <c r="K977" i="17"/>
  <c r="K953" i="17"/>
  <c r="K825" i="17"/>
  <c r="L717" i="17"/>
  <c r="M452" i="17"/>
  <c r="M274" i="17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M821" i="17"/>
  <c r="J789" i="17"/>
  <c r="L713" i="17"/>
  <c r="M697" i="17"/>
  <c r="M657" i="17"/>
  <c r="K528" i="17"/>
  <c r="M475" i="17"/>
  <c r="K355" i="17"/>
  <c r="J293" i="17"/>
  <c r="K939" i="17"/>
  <c r="L827" i="17"/>
  <c r="K763" i="17"/>
  <c r="L739" i="17"/>
  <c r="K580" i="17"/>
  <c r="K333" i="17"/>
  <c r="M263" i="17"/>
  <c r="J959" i="17"/>
  <c r="K723" i="17"/>
  <c r="K681" i="17"/>
  <c r="K649" i="17"/>
  <c r="K625" i="17"/>
  <c r="K605" i="17"/>
  <c r="M552" i="17"/>
  <c r="K538" i="17"/>
  <c r="K499" i="17"/>
  <c r="M411" i="17"/>
  <c r="M407" i="17"/>
  <c r="M343" i="17"/>
  <c r="K282" i="17"/>
  <c r="K733" i="17"/>
  <c r="K689" i="17"/>
  <c r="M594" i="17"/>
  <c r="M560" i="17"/>
  <c r="M537" i="17"/>
  <c r="M515" i="17"/>
  <c r="M378" i="17"/>
  <c r="K314" i="17"/>
  <c r="M247" i="17"/>
  <c r="M176" i="17"/>
  <c r="M592" i="17"/>
  <c r="K570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M237" i="17"/>
  <c r="M203" i="17"/>
  <c r="K120" i="17"/>
  <c r="M59" i="17"/>
  <c r="M600" i="17"/>
  <c r="M568" i="17"/>
  <c r="M520" i="17"/>
  <c r="M453" i="17"/>
  <c r="K434" i="17"/>
  <c r="L399" i="17"/>
  <c r="M379" i="17"/>
  <c r="K348" i="17"/>
  <c r="K325" i="17"/>
  <c r="K315" i="17"/>
  <c r="K243" i="17"/>
  <c r="M198" i="17"/>
  <c r="M119" i="17"/>
  <c r="K99" i="17"/>
  <c r="M82" i="17"/>
  <c r="K70" i="17"/>
  <c r="K428" i="17"/>
  <c r="K396" i="17"/>
  <c r="J319" i="17"/>
  <c r="K284" i="17"/>
  <c r="K230" i="17"/>
  <c r="M217" i="17"/>
  <c r="L179" i="17"/>
  <c r="K161" i="17"/>
  <c r="K110" i="17"/>
  <c r="J89" i="17"/>
  <c r="K75" i="17"/>
  <c r="M49" i="17"/>
  <c r="L35" i="17"/>
  <c r="K470" i="17"/>
  <c r="K445" i="17"/>
  <c r="M426" i="17"/>
  <c r="M394" i="17"/>
  <c r="K372" i="17"/>
  <c r="K342" i="17"/>
  <c r="K310" i="17"/>
  <c r="J286" i="17"/>
  <c r="M270" i="17"/>
  <c r="K252" i="17"/>
  <c r="K238" i="17"/>
  <c r="K193" i="17"/>
  <c r="M183" i="17"/>
  <c r="K152" i="17"/>
  <c r="K138" i="17"/>
  <c r="M118" i="17"/>
  <c r="M75" i="17"/>
  <c r="J25" i="17"/>
  <c r="K11" i="17"/>
  <c r="M21" i="17"/>
  <c r="M69" i="17"/>
  <c r="M109" i="17"/>
  <c r="M149" i="17"/>
  <c r="M197" i="17"/>
  <c r="M8" i="17"/>
  <c r="K21" i="17"/>
  <c r="K48" i="17"/>
  <c r="K78" i="17"/>
  <c r="M104" i="17"/>
  <c r="K123" i="17"/>
  <c r="L37" i="17"/>
  <c r="K77" i="17"/>
  <c r="J116" i="17"/>
  <c r="M164" i="17"/>
  <c r="K204" i="17"/>
  <c r="M241" i="17"/>
  <c r="M281" i="17"/>
  <c r="M297" i="17"/>
  <c r="K272" i="17"/>
  <c r="M258" i="17"/>
  <c r="K233" i="17"/>
  <c r="K208" i="17"/>
  <c r="M194" i="17"/>
  <c r="M182" i="17"/>
  <c r="M166" i="17"/>
  <c r="K147" i="17"/>
  <c r="K135" i="17"/>
  <c r="M122" i="17"/>
  <c r="K107" i="17"/>
  <c r="K101" i="17"/>
  <c r="K92" i="17"/>
  <c r="M81" i="17"/>
  <c r="K64" i="17"/>
  <c r="M51" i="17"/>
  <c r="K42" i="17"/>
  <c r="K31" i="17"/>
  <c r="K27" i="17"/>
  <c r="M12" i="17"/>
  <c r="K232" i="17"/>
  <c r="M158" i="17"/>
  <c r="J114" i="17"/>
  <c r="J83" i="17"/>
  <c r="K41" i="17"/>
  <c r="L7" i="17"/>
  <c r="M98" i="17"/>
  <c r="J54" i="17"/>
  <c r="K17" i="17"/>
  <c r="J417" i="17"/>
  <c r="J193" i="17"/>
  <c r="J208" i="17"/>
  <c r="J497" i="17"/>
  <c r="J768" i="17"/>
  <c r="J165" i="17"/>
  <c r="J312" i="17"/>
  <c r="J44" i="17"/>
  <c r="J347" i="17"/>
  <c r="J434" i="17"/>
  <c r="J824" i="17"/>
  <c r="J709" i="17"/>
  <c r="J416" i="17"/>
  <c r="J256" i="17"/>
  <c r="J296" i="17"/>
  <c r="J465" i="17"/>
  <c r="J380" i="17"/>
  <c r="J932" i="17"/>
  <c r="J740" i="17"/>
  <c r="J632" i="17"/>
  <c r="J626" i="17"/>
  <c r="J922" i="17"/>
  <c r="J14" i="17"/>
  <c r="J13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625" i="17"/>
  <c r="J823" i="17"/>
  <c r="J1015" i="17"/>
  <c r="J923" i="17"/>
  <c r="J745" i="17"/>
  <c r="J506" i="17"/>
  <c r="J955" i="17"/>
  <c r="J802" i="17"/>
  <c r="J662" i="17"/>
  <c r="J938" i="17"/>
  <c r="J636" i="17"/>
  <c r="J339" i="17"/>
  <c r="J814" i="17"/>
  <c r="J828" i="17"/>
  <c r="J443" i="17"/>
  <c r="J444" i="17"/>
  <c r="J98" i="17"/>
  <c r="J480" i="17"/>
  <c r="J954" i="17"/>
  <c r="M401" i="17"/>
  <c r="K155" i="17"/>
  <c r="K376" i="17"/>
  <c r="M100" i="17"/>
  <c r="M296" i="17"/>
  <c r="M435" i="17"/>
  <c r="K94" i="17"/>
  <c r="M341" i="17"/>
  <c r="M476" i="17"/>
  <c r="K666" i="17"/>
  <c r="K96" i="17"/>
  <c r="M288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K395" i="17"/>
  <c r="M616" i="17"/>
  <c r="M758" i="17"/>
  <c r="K831" i="17"/>
  <c r="K911" i="17"/>
  <c r="K980" i="17"/>
  <c r="L1060" i="17"/>
  <c r="M662" i="17"/>
  <c r="K792" i="17"/>
  <c r="K936" i="17"/>
  <c r="K982" i="17"/>
  <c r="L972" i="17"/>
  <c r="K613" i="17"/>
  <c r="K894" i="17"/>
  <c r="K992" i="17"/>
  <c r="L642" i="17"/>
  <c r="L212" i="17"/>
  <c r="M448" i="17"/>
  <c r="M713" i="17"/>
  <c r="M835" i="17"/>
  <c r="L910" i="17"/>
  <c r="L474" i="17"/>
  <c r="L446" i="17"/>
  <c r="K821" i="17"/>
  <c r="J1027" i="17"/>
  <c r="J970" i="17"/>
  <c r="L80" i="17"/>
  <c r="K974" i="17"/>
  <c r="L480" i="17"/>
  <c r="K1013" i="17"/>
  <c r="K196" i="17"/>
  <c r="M2" i="17"/>
  <c r="L472" i="17"/>
  <c r="M1064" i="17"/>
  <c r="K968" i="17"/>
  <c r="K829" i="17"/>
  <c r="M1009" i="17"/>
  <c r="K925" i="17"/>
  <c r="K356" i="17"/>
  <c r="M973" i="17"/>
  <c r="M819" i="17"/>
  <c r="M207" i="17"/>
  <c r="M1019" i="17"/>
  <c r="M977" i="17"/>
  <c r="M953" i="17"/>
  <c r="K420" i="17"/>
  <c r="K274" i="17"/>
  <c r="K941" i="17"/>
  <c r="K813" i="17"/>
  <c r="M585" i="17"/>
  <c r="M521" i="17"/>
  <c r="M981" i="17"/>
  <c r="J933" i="17"/>
  <c r="M837" i="17"/>
  <c r="M773" i="17"/>
  <c r="K729" i="17"/>
  <c r="M637" i="17"/>
  <c r="M617" i="17"/>
  <c r="K514" i="17"/>
  <c r="M355" i="17"/>
  <c r="M989" i="17"/>
  <c r="K891" i="17"/>
  <c r="K811" i="17"/>
  <c r="K731" i="17"/>
  <c r="M669" i="17"/>
  <c r="M645" i="17"/>
  <c r="M462" i="17"/>
  <c r="L263" i="17"/>
  <c r="J871" i="17"/>
  <c r="K721" i="17"/>
  <c r="M649" i="17"/>
  <c r="M625" i="17"/>
  <c r="M569" i="17"/>
  <c r="K552" i="17"/>
  <c r="K523" i="17"/>
  <c r="J499" i="17"/>
  <c r="K411" i="17"/>
  <c r="K402" i="17"/>
  <c r="J365" i="17"/>
  <c r="M303" i="17"/>
  <c r="K214" i="17"/>
  <c r="J755" i="17"/>
  <c r="K586" i="17"/>
  <c r="M544" i="17"/>
  <c r="M531" i="17"/>
  <c r="M466" i="17"/>
  <c r="M410" i="17"/>
  <c r="J378" i="17"/>
  <c r="L271" i="17"/>
  <c r="M653" i="17"/>
  <c r="J592" i="17"/>
  <c r="K529" i="17"/>
  <c r="J507" i="17"/>
  <c r="J498" i="17"/>
  <c r="K471" i="17"/>
  <c r="M442" i="17"/>
  <c r="K419" i="17"/>
  <c r="M380" i="17"/>
  <c r="K334" i="17"/>
  <c r="M285" i="17"/>
  <c r="K226" i="17"/>
  <c r="M139" i="17"/>
  <c r="M63" i="17"/>
  <c r="M725" i="17"/>
  <c r="M661" i="17"/>
  <c r="K609" i="17"/>
  <c r="L581" i="17"/>
  <c r="K522" i="17"/>
  <c r="L491" i="17"/>
  <c r="K347" i="17"/>
  <c r="K260" i="17"/>
  <c r="L323" i="17"/>
  <c r="M302" i="17"/>
  <c r="L253" i="17"/>
  <c r="M239" i="17"/>
  <c r="J234" i="17"/>
  <c r="M169" i="17"/>
  <c r="M159" i="17"/>
  <c r="M120" i="17"/>
  <c r="M65" i="17"/>
  <c r="K57" i="17"/>
  <c r="M33" i="17"/>
  <c r="J735" i="17"/>
  <c r="J588" i="17"/>
  <c r="K497" i="17"/>
  <c r="K481" i="17"/>
  <c r="M422" i="17"/>
  <c r="K389" i="17"/>
  <c r="M370" i="17"/>
  <c r="M348" i="17"/>
  <c r="M325" i="17"/>
  <c r="K306" i="17"/>
  <c r="M218" i="17"/>
  <c r="M151" i="17"/>
  <c r="K119" i="17"/>
  <c r="K97" i="17"/>
  <c r="J82" i="17"/>
  <c r="M62" i="17"/>
  <c r="K460" i="17"/>
  <c r="L395" i="17"/>
  <c r="K341" i="17"/>
  <c r="K309" i="17"/>
  <c r="M284" i="17"/>
  <c r="M242" i="17"/>
  <c r="M227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J309" i="17"/>
  <c r="K262" i="17"/>
  <c r="M252" i="17"/>
  <c r="K235" i="17"/>
  <c r="K185" i="17"/>
  <c r="M179" i="17"/>
  <c r="M152" i="17"/>
  <c r="K128" i="17"/>
  <c r="K118" i="17"/>
  <c r="J74" i="17"/>
  <c r="M23" i="17"/>
  <c r="M10" i="17"/>
  <c r="M37" i="17"/>
  <c r="M77" i="17"/>
  <c r="M117" i="17"/>
  <c r="M165" i="17"/>
  <c r="M205" i="17"/>
  <c r="J26" i="17"/>
  <c r="K53" i="17"/>
  <c r="K80" i="17"/>
  <c r="M140" i="17"/>
  <c r="K8" i="17"/>
  <c r="K45" i="17"/>
  <c r="M96" i="17"/>
  <c r="M132" i="17"/>
  <c r="K172" i="17"/>
  <c r="K205" i="17"/>
  <c r="M249" i="17"/>
  <c r="M329" i="17"/>
  <c r="M289" i="17"/>
  <c r="K268" i="17"/>
  <c r="K245" i="17"/>
  <c r="J233" i="17"/>
  <c r="K216" i="17"/>
  <c r="K202" i="17"/>
  <c r="L191" i="17"/>
  <c r="M180" i="17"/>
  <c r="K160" i="17"/>
  <c r="K153" i="17"/>
  <c r="M145" i="17"/>
  <c r="K131" i="17"/>
  <c r="L115" i="17"/>
  <c r="M106" i="17"/>
  <c r="K95" i="17"/>
  <c r="M92" i="17"/>
  <c r="M78" i="17"/>
  <c r="M55" i="17"/>
  <c r="L49" i="17"/>
  <c r="M30" i="17"/>
  <c r="K26" i="17"/>
  <c r="M3" i="17"/>
  <c r="M222" i="17"/>
  <c r="M190" i="17"/>
  <c r="K145" i="17"/>
  <c r="K105" i="17"/>
  <c r="K73" i="17"/>
  <c r="K121" i="17"/>
  <c r="K81" i="17"/>
  <c r="K49" i="17"/>
  <c r="K12" i="17"/>
  <c r="J34" i="17"/>
  <c r="J468" i="17"/>
  <c r="J433" i="17"/>
  <c r="J561" i="17"/>
  <c r="J672" i="17"/>
  <c r="J225" i="17"/>
  <c r="J440" i="17"/>
  <c r="J566" i="17"/>
  <c r="J503" i="17"/>
  <c r="J458" i="17"/>
  <c r="J984" i="17"/>
  <c r="J776" i="17"/>
  <c r="J490" i="17"/>
  <c r="J156" i="17"/>
  <c r="J362" i="17"/>
  <c r="J513" i="17"/>
  <c r="J152" i="17"/>
  <c r="J519" i="17"/>
  <c r="J916" i="17"/>
  <c r="J676" i="17"/>
  <c r="J251" i="17"/>
  <c r="J798" i="17"/>
  <c r="J646" i="17"/>
  <c r="J123" i="17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J702" i="17"/>
  <c r="J854" i="17"/>
  <c r="J257" i="17"/>
  <c r="J956" i="17"/>
  <c r="J393" i="17"/>
  <c r="J574" i="17"/>
  <c r="J81" i="17"/>
  <c r="J638" i="17"/>
  <c r="J372" i="17"/>
  <c r="J780" i="17"/>
  <c r="J435" i="17"/>
  <c r="J47" i="17"/>
  <c r="J207" i="17"/>
  <c r="J754" i="17"/>
  <c r="J628" i="17"/>
  <c r="J886" i="17"/>
  <c r="J696" i="17"/>
  <c r="J377" i="17"/>
  <c r="M1003" i="17"/>
  <c r="L991" i="17"/>
  <c r="K943" i="17"/>
  <c r="K896" i="17"/>
  <c r="K892" i="17"/>
  <c r="K884" i="17"/>
  <c r="K880" i="17"/>
  <c r="M868" i="17"/>
  <c r="J864" i="17"/>
  <c r="K860" i="17"/>
  <c r="M852" i="17"/>
  <c r="M848" i="17"/>
  <c r="K787" i="17"/>
  <c r="M783" i="17"/>
  <c r="J779" i="17"/>
  <c r="K765" i="17"/>
  <c r="J757" i="17"/>
  <c r="K750" i="17"/>
  <c r="M738" i="17"/>
  <c r="J730" i="17"/>
  <c r="K718" i="17"/>
  <c r="K714" i="17"/>
  <c r="M995" i="17"/>
  <c r="J788" i="17"/>
  <c r="J336" i="17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148" i="17"/>
  <c r="J95" i="17"/>
  <c r="J1010" i="17"/>
  <c r="J340" i="17"/>
  <c r="J12" i="17"/>
  <c r="J512" i="17"/>
  <c r="J277" i="17"/>
  <c r="J145" i="17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J126" i="17"/>
  <c r="J278" i="17"/>
  <c r="J115" i="17"/>
  <c r="J146" i="17"/>
  <c r="J882" i="17"/>
  <c r="J265" i="17"/>
  <c r="J496" i="17"/>
  <c r="J976" i="17"/>
  <c r="J245" i="17"/>
  <c r="J304" i="17"/>
  <c r="J550" i="17"/>
  <c r="J808" i="17"/>
  <c r="J344" i="17"/>
  <c r="J349" i="17"/>
  <c r="J836" i="17"/>
  <c r="J15" i="17"/>
  <c r="J80" i="17"/>
  <c r="J447" i="17"/>
  <c r="J564" i="17"/>
  <c r="J541" i="17"/>
  <c r="J271" i="17"/>
  <c r="J913" i="17"/>
  <c r="J847" i="17"/>
  <c r="J492" i="17"/>
  <c r="J924" i="17"/>
  <c r="J767" i="17"/>
  <c r="J562" i="17"/>
  <c r="J557" i="17"/>
  <c r="J522" i="17"/>
  <c r="J556" i="17"/>
  <c r="J217" i="17"/>
  <c r="J894" i="17"/>
  <c r="J964" i="17"/>
  <c r="J306" i="17"/>
  <c r="J744" i="17"/>
  <c r="J357" i="17"/>
  <c r="J205" i="17"/>
  <c r="J720" i="17"/>
  <c r="J371" i="17"/>
  <c r="J473" i="17"/>
  <c r="J141" i="17"/>
  <c r="J363" i="17"/>
  <c r="J50" i="17"/>
  <c r="J399" i="17"/>
  <c r="J292" i="17"/>
  <c r="J641" i="17"/>
  <c r="J517" i="17"/>
  <c r="J817" i="17"/>
  <c r="J569" i="17"/>
  <c r="J879" i="17"/>
  <c r="J939" i="17"/>
  <c r="J617" i="17"/>
  <c r="J796" i="17"/>
  <c r="J252" i="17"/>
  <c r="J752" i="17"/>
  <c r="J445" i="17"/>
  <c r="J511" i="17"/>
  <c r="J19" i="17"/>
  <c r="J66" i="17"/>
  <c r="J48" i="17"/>
  <c r="J295" i="17"/>
  <c r="J459" i="17"/>
  <c r="J438" i="17"/>
  <c r="J609" i="17"/>
  <c r="J139" i="17"/>
  <c r="J429" i="17"/>
  <c r="J793" i="17"/>
  <c r="J903" i="17"/>
  <c r="J979" i="17"/>
  <c r="J544" i="17"/>
  <c r="J1009" i="17"/>
  <c r="J283" i="17"/>
  <c r="J790" i="17"/>
  <c r="J520" i="17"/>
  <c r="J975" i="17"/>
  <c r="J485" i="17"/>
  <c r="J291" i="17"/>
  <c r="J154" i="17"/>
  <c r="J39" i="17"/>
  <c r="J122" i="17"/>
  <c r="J275" i="17"/>
  <c r="J704" i="17"/>
  <c r="J57" i="17"/>
  <c r="J712" i="17"/>
  <c r="J542" i="17"/>
  <c r="J714" i="17"/>
  <c r="J852" i="17"/>
  <c r="J534" i="17"/>
  <c r="L730" i="17"/>
  <c r="J738" i="17"/>
  <c r="J746" i="17"/>
  <c r="J753" i="17"/>
  <c r="K757" i="17"/>
  <c r="M765" i="17"/>
  <c r="L779" i="17"/>
  <c r="M844" i="17"/>
  <c r="J856" i="17"/>
  <c r="J860" i="17"/>
  <c r="K876" i="17"/>
  <c r="K888" i="17"/>
  <c r="J904" i="17"/>
  <c r="M908" i="17"/>
  <c r="J943" i="17"/>
  <c r="K987" i="17"/>
  <c r="J995" i="17"/>
  <c r="J308" i="17"/>
  <c r="J812" i="17"/>
  <c r="J698" i="17"/>
  <c r="J985" i="17"/>
  <c r="J829" i="17"/>
  <c r="J819" i="17"/>
  <c r="J204" i="17"/>
  <c r="J23" i="17"/>
  <c r="J716" i="17"/>
  <c r="J526" i="17"/>
  <c r="J870" i="17"/>
  <c r="J196" i="17"/>
  <c r="J172" i="17"/>
  <c r="J668" i="17"/>
  <c r="J942" i="17"/>
  <c r="J634" i="17"/>
  <c r="J722" i="17"/>
  <c r="J452" i="17"/>
  <c r="J729" i="17"/>
  <c r="J645" i="17"/>
  <c r="J491" i="17"/>
  <c r="J235" i="17"/>
  <c r="J332" i="17"/>
  <c r="J41" i="17"/>
  <c r="J191" i="17"/>
  <c r="J658" i="17"/>
  <c r="J980" i="17"/>
  <c r="J369" i="17"/>
  <c r="J441" i="17"/>
  <c r="J177" i="17"/>
  <c r="J189" i="17"/>
  <c r="J800" i="17"/>
  <c r="J338" i="17"/>
  <c r="J111" i="17"/>
  <c r="M66" i="17"/>
  <c r="K144" i="17"/>
  <c r="K9" i="17"/>
  <c r="K100" i="17"/>
  <c r="K28" i="17"/>
  <c r="M42" i="17"/>
  <c r="M94" i="17"/>
  <c r="K157" i="17"/>
  <c r="M187" i="17"/>
  <c r="J209" i="17"/>
  <c r="K240" i="17"/>
  <c r="K273" i="17"/>
  <c r="M273" i="17"/>
  <c r="M196" i="17"/>
  <c r="K109" i="17"/>
  <c r="M32" i="17"/>
  <c r="J90" i="17"/>
  <c r="K46" i="17"/>
  <c r="M229" i="17"/>
  <c r="M141" i="17"/>
  <c r="M53" i="17"/>
  <c r="J11" i="17"/>
  <c r="J87" i="17"/>
  <c r="M138" i="17"/>
  <c r="J242" i="17"/>
  <c r="M275" i="17"/>
  <c r="K319" i="17"/>
  <c r="J373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M443" i="17"/>
  <c r="M488" i="17"/>
  <c r="K33" i="17"/>
  <c r="K65" i="17"/>
  <c r="J162" i="17"/>
  <c r="J237" i="17"/>
  <c r="M292" i="17"/>
  <c r="M84" i="17"/>
  <c r="M266" i="17"/>
  <c r="K444" i="17"/>
  <c r="J493" i="17"/>
  <c r="K561" i="17"/>
  <c r="K641" i="17"/>
  <c r="M195" i="17"/>
  <c r="J279" i="17"/>
  <c r="K375" i="17"/>
  <c r="K483" i="17"/>
  <c r="J509" i="17"/>
  <c r="M576" i="17"/>
  <c r="K633" i="17"/>
  <c r="K247" i="17"/>
  <c r="M388" i="17"/>
  <c r="K515" i="17"/>
  <c r="M562" i="17"/>
  <c r="K343" i="17"/>
  <c r="K407" i="17"/>
  <c r="M554" i="17"/>
  <c r="M685" i="17"/>
  <c r="M224" i="17"/>
  <c r="M430" i="17"/>
  <c r="K741" i="17"/>
  <c r="K907" i="17"/>
  <c r="M390" i="17"/>
  <c r="M528" i="17"/>
  <c r="K657" i="17"/>
  <c r="M729" i="17"/>
  <c r="J773" i="17"/>
  <c r="K961" i="17"/>
  <c r="M366" i="17"/>
  <c r="K781" i="17"/>
  <c r="K909" i="17"/>
  <c r="L669" i="17"/>
  <c r="K921" i="17"/>
  <c r="K997" i="17"/>
  <c r="K211" i="17"/>
  <c r="M907" i="17"/>
  <c r="K640" i="17"/>
  <c r="M875" i="17"/>
  <c r="K593" i="17"/>
  <c r="L985" i="17"/>
  <c r="L278" i="17"/>
  <c r="M801" i="17"/>
  <c r="L786" i="17"/>
  <c r="L246" i="17"/>
  <c r="K928" i="17"/>
  <c r="L154" i="17"/>
  <c r="M899" i="17"/>
  <c r="K467" i="17"/>
  <c r="L940" i="17"/>
  <c r="K1008" i="17"/>
  <c r="M898" i="17"/>
  <c r="M719" i="17"/>
  <c r="K1016" i="17"/>
  <c r="K870" i="17"/>
  <c r="M686" i="17"/>
  <c r="K994" i="17"/>
  <c r="K696" i="17"/>
  <c r="M549" i="17"/>
  <c r="M903" i="17"/>
  <c r="M766" i="17"/>
  <c r="M9" i="17"/>
  <c r="K455" i="17"/>
  <c r="K218" i="17"/>
  <c r="K582" i="17"/>
  <c r="M244" i="17"/>
  <c r="K368" i="17"/>
  <c r="M495" i="17"/>
  <c r="K942" i="17"/>
  <c r="L945" i="17"/>
  <c r="K536" i="17"/>
  <c r="K768" i="17"/>
  <c r="K775" i="17"/>
  <c r="M533" i="17"/>
  <c r="L1025" i="17"/>
  <c r="K1039" i="17"/>
  <c r="L1058" i="17"/>
  <c r="M1032" i="17"/>
  <c r="J1039" i="17"/>
  <c r="M1045" i="17"/>
  <c r="L1031" i="17"/>
  <c r="K1024" i="17"/>
  <c r="K1040" i="17"/>
  <c r="K1056" i="17"/>
  <c r="K1025" i="17"/>
  <c r="K1041" i="17"/>
  <c r="K1057" i="17"/>
  <c r="K1026" i="17"/>
  <c r="K1058" i="17"/>
  <c r="L1039" i="17"/>
  <c r="J1021" i="17"/>
  <c r="L1049" i="17"/>
  <c r="M1035" i="17"/>
  <c r="J1062" i="17"/>
  <c r="M1052" i="17"/>
  <c r="L1057" i="17"/>
  <c r="K1032" i="17"/>
  <c r="K1048" i="17"/>
  <c r="K1033" i="17"/>
  <c r="K1049" i="17"/>
  <c r="K1042" i="17"/>
  <c r="M1028" i="17"/>
  <c r="J1050" i="17"/>
  <c r="J1035" i="17"/>
  <c r="M1061" i="17"/>
  <c r="L1021" i="17"/>
  <c r="M1049" i="17"/>
  <c r="M1058" i="17"/>
  <c r="K1036" i="17"/>
  <c r="K1021" i="17"/>
  <c r="K1053" i="17"/>
  <c r="L1023" i="17"/>
  <c r="J1028" i="17"/>
  <c r="M1042" i="17"/>
  <c r="L1022" i="17"/>
  <c r="J1061" i="17"/>
  <c r="K1027" i="17"/>
  <c r="K1059" i="17"/>
  <c r="M1024" i="17"/>
  <c r="J1046" i="17"/>
  <c r="J1037" i="17"/>
  <c r="J1063" i="17"/>
  <c r="J1023" i="17"/>
  <c r="M1051" i="17"/>
  <c r="L1062" i="17"/>
  <c r="M1041" i="17"/>
  <c r="L1041" i="17"/>
  <c r="J1052" i="17"/>
  <c r="K1046" i="17"/>
  <c r="J1026" i="17"/>
  <c r="M1038" i="17"/>
  <c r="L1059" i="17"/>
  <c r="M1043" i="17"/>
  <c r="L1048" i="17"/>
  <c r="J1038" i="17"/>
  <c r="L1026" i="17"/>
  <c r="J1048" i="17"/>
  <c r="K1022" i="17"/>
  <c r="J1059" i="17"/>
  <c r="J1025" i="17"/>
  <c r="J1022" i="17"/>
  <c r="L1033" i="17"/>
  <c r="J1033" i="17"/>
  <c r="K2" i="17"/>
  <c r="J1041" i="17"/>
  <c r="M1047" i="17"/>
  <c r="K1038" i="17"/>
  <c r="K1052" i="17"/>
  <c r="K1037" i="17"/>
  <c r="K1034" i="17"/>
  <c r="M1044" i="17"/>
  <c r="L1056" i="17"/>
  <c r="M1046" i="17"/>
  <c r="M1050" i="17"/>
  <c r="M1034" i="17"/>
  <c r="K1043" i="17"/>
  <c r="L1035" i="17"/>
  <c r="M1022" i="17"/>
  <c r="J1051" i="17"/>
  <c r="L1037" i="17"/>
  <c r="L1063" i="17"/>
  <c r="J1036" i="17"/>
  <c r="J1040" i="17"/>
  <c r="L1047" i="17"/>
  <c r="J1032" i="17"/>
  <c r="L2" i="17"/>
  <c r="M1037" i="17"/>
  <c r="K1047" i="17"/>
  <c r="M1054" i="17"/>
  <c r="J1047" i="17"/>
  <c r="M1030" i="17"/>
  <c r="K1055" i="17"/>
  <c r="J1055" i="17"/>
  <c r="J1031" i="17"/>
  <c r="K1028" i="17"/>
  <c r="K1050" i="17"/>
  <c r="M1062" i="17"/>
  <c r="M1063" i="17"/>
  <c r="L1051" i="17"/>
  <c r="L1030" i="17"/>
  <c r="M1021" i="17"/>
  <c r="L1054" i="17"/>
  <c r="K1062" i="17"/>
  <c r="L1024" i="17"/>
  <c r="J1045" i="17"/>
  <c r="K1054" i="17"/>
  <c r="J1042" i="17"/>
  <c r="L1043" i="17"/>
  <c r="L1052" i="17"/>
  <c r="K1060" i="17"/>
  <c r="K1045" i="17"/>
  <c r="L1055" i="17"/>
  <c r="M1056" i="17"/>
  <c r="M1059" i="17"/>
  <c r="K1051" i="17"/>
  <c r="J1030" i="17"/>
  <c r="J1044" i="17"/>
  <c r="J1058" i="17"/>
  <c r="J2" i="17"/>
  <c r="K1063" i="17"/>
  <c r="L1027" i="17"/>
  <c r="L1040" i="17"/>
  <c r="M1033" i="17"/>
  <c r="J1043" i="17"/>
  <c r="M1027" i="17"/>
  <c r="L1038" i="17"/>
  <c r="M1031" i="17"/>
  <c r="K1023" i="17"/>
  <c r="J1057" i="17"/>
  <c r="J1056" i="17"/>
  <c r="J1060" i="17"/>
  <c r="J1054" i="17"/>
  <c r="M1026" i="17"/>
  <c r="M1048" i="17"/>
  <c r="K1031" i="17"/>
  <c r="J1053" i="17"/>
  <c r="K1030" i="17"/>
  <c r="L1050" i="17"/>
  <c r="L1034" i="17"/>
  <c r="J1034" i="17"/>
  <c r="K1044" i="17"/>
  <c r="J1029" i="17"/>
  <c r="J1024" i="17"/>
  <c r="J1049" i="17"/>
  <c r="M1036" i="17"/>
  <c r="L1044" i="17"/>
  <c r="M1057" i="17"/>
  <c r="L1061" i="17"/>
  <c r="L1036" i="17"/>
  <c r="L1028" i="17"/>
  <c r="K1061" i="17"/>
  <c r="L1029" i="17"/>
  <c r="M1053" i="17"/>
  <c r="L1053" i="17"/>
  <c r="M1023" i="17"/>
  <c r="M1060" i="17"/>
  <c r="M1039" i="17"/>
  <c r="M1025" i="17"/>
  <c r="M1029" i="17"/>
  <c r="L1032" i="17"/>
  <c r="K1029" i="17"/>
  <c r="L1004" i="17"/>
  <c r="J1004" i="17"/>
  <c r="L944" i="17"/>
  <c r="J944" i="17"/>
  <c r="L904" i="17"/>
  <c r="M904" i="17"/>
  <c r="K904" i="17"/>
  <c r="M872" i="17"/>
  <c r="J872" i="17"/>
  <c r="K856" i="17"/>
  <c r="L856" i="17"/>
  <c r="K824" i="17"/>
  <c r="M824" i="17"/>
  <c r="K789" i="17"/>
  <c r="K246" i="17"/>
  <c r="L361" i="17"/>
  <c r="M740" i="17"/>
  <c r="K630" i="17"/>
  <c r="K326" i="17"/>
  <c r="K930" i="17"/>
  <c r="K680" i="17"/>
  <c r="K1015" i="17"/>
  <c r="L698" i="17"/>
  <c r="L802" i="17"/>
  <c r="K985" i="17"/>
  <c r="M843" i="17"/>
  <c r="K955" i="17"/>
  <c r="M324" i="17"/>
  <c r="K867" i="17"/>
  <c r="M749" i="17"/>
  <c r="M1013" i="17"/>
  <c r="J837" i="17"/>
  <c r="K745" i="17"/>
  <c r="K548" i="17"/>
  <c r="K923" i="17"/>
  <c r="K462" i="17"/>
  <c r="M721" i="17"/>
  <c r="K554" i="17"/>
  <c r="J937" i="17"/>
  <c r="K537" i="17"/>
  <c r="K346" i="17"/>
  <c r="K584" i="17"/>
  <c r="M498" i="17"/>
  <c r="J375" i="17"/>
  <c r="K206" i="17"/>
  <c r="K398" i="17"/>
  <c r="M184" i="17"/>
  <c r="K251" i="17"/>
  <c r="K142" i="17"/>
  <c r="L577" i="17"/>
  <c r="K453" i="17"/>
  <c r="J358" i="17"/>
  <c r="M215" i="17"/>
  <c r="M91" i="17"/>
  <c r="K300" i="17"/>
  <c r="M192" i="17"/>
  <c r="K87" i="17"/>
  <c r="K404" i="17"/>
  <c r="M298" i="17"/>
  <c r="K201" i="17"/>
  <c r="J128" i="17"/>
  <c r="M45" i="17"/>
  <c r="M213" i="17"/>
  <c r="L45" i="17"/>
  <c r="L101" i="17"/>
  <c r="M265" i="17"/>
  <c r="K241" i="17"/>
  <c r="K137" i="17"/>
  <c r="J94" i="17"/>
  <c r="L43" i="17"/>
  <c r="K177" i="17"/>
  <c r="M26" i="17"/>
  <c r="M34" i="17"/>
  <c r="J101" i="17"/>
  <c r="M487" i="17"/>
  <c r="M212" i="17"/>
  <c r="K751" i="17"/>
  <c r="K764" i="17"/>
  <c r="K693" i="17"/>
  <c r="K799" i="17"/>
  <c r="L895" i="17"/>
  <c r="L688" i="17"/>
  <c r="L546" i="17"/>
  <c r="L858" i="17"/>
  <c r="L823" i="17"/>
  <c r="M356" i="17"/>
  <c r="M947" i="17"/>
  <c r="J1017" i="17"/>
  <c r="M827" i="17"/>
  <c r="K572" i="17"/>
  <c r="J961" i="17"/>
  <c r="J821" i="17"/>
  <c r="L475" i="17"/>
  <c r="K875" i="17"/>
  <c r="K701" i="17"/>
  <c r="J263" i="17"/>
  <c r="K665" i="17"/>
  <c r="K540" i="17"/>
  <c r="L397" i="17"/>
  <c r="M733" i="17"/>
  <c r="L531" i="17"/>
  <c r="M271" i="17"/>
  <c r="L549" i="17"/>
  <c r="L301" i="17"/>
  <c r="K139" i="17"/>
  <c r="M496" i="17"/>
  <c r="M357" i="17"/>
  <c r="K84" i="17"/>
  <c r="K239" i="17"/>
  <c r="K102" i="17"/>
  <c r="K513" i="17"/>
  <c r="K412" i="17"/>
  <c r="M130" i="17"/>
  <c r="K62" i="17"/>
  <c r="K405" i="17"/>
  <c r="M262" i="17"/>
  <c r="M163" i="17"/>
  <c r="K50" i="17"/>
  <c r="K381" i="17"/>
  <c r="M185" i="17"/>
  <c r="J118" i="17"/>
  <c r="K6" i="17"/>
  <c r="M101" i="17"/>
  <c r="M72" i="17"/>
  <c r="K141" i="17"/>
  <c r="M313" i="17"/>
  <c r="K225" i="17"/>
  <c r="M172" i="17"/>
  <c r="K127" i="17"/>
  <c r="M88" i="17"/>
  <c r="M126" i="17"/>
  <c r="J133" i="17"/>
  <c r="J337" i="17"/>
  <c r="J199" i="17"/>
  <c r="J329" i="17"/>
  <c r="J926" i="17"/>
  <c r="J147" i="17"/>
  <c r="J322" i="17"/>
  <c r="J597" i="17"/>
  <c r="J643" i="17"/>
  <c r="J681" i="17"/>
  <c r="J531" i="17"/>
  <c r="M238" i="17"/>
  <c r="K391" i="17"/>
  <c r="M764" i="17"/>
  <c r="K863" i="17"/>
  <c r="L533" i="17"/>
  <c r="M945" i="17"/>
  <c r="L156" i="17"/>
  <c r="K967" i="17"/>
  <c r="M681" i="17"/>
  <c r="K878" i="17"/>
  <c r="M420" i="17"/>
  <c r="M781" i="17"/>
  <c r="M805" i="17"/>
  <c r="K431" i="17"/>
  <c r="K969" i="17"/>
  <c r="J586" i="17"/>
  <c r="M605" i="17"/>
  <c r="M282" i="17"/>
  <c r="K388" i="17"/>
  <c r="K505" i="17"/>
  <c r="J226" i="17"/>
  <c r="K451" i="17"/>
  <c r="K292" i="17"/>
  <c r="M57" i="17"/>
  <c r="M504" i="17"/>
  <c r="M315" i="17"/>
  <c r="L89" i="17"/>
  <c r="M330" i="17"/>
  <c r="J138" i="17"/>
  <c r="J21" i="17"/>
  <c r="J281" i="17"/>
  <c r="K158" i="17"/>
  <c r="M67" i="17"/>
  <c r="J568" i="17"/>
  <c r="J317" i="17"/>
  <c r="J760" i="17"/>
  <c r="J686" i="17"/>
  <c r="J79" i="17"/>
  <c r="J428" i="17"/>
  <c r="J398" i="17"/>
  <c r="J402" i="17"/>
  <c r="J1013" i="17"/>
  <c r="J315" i="17"/>
  <c r="J690" i="17"/>
  <c r="J106" i="17"/>
  <c r="J584" i="17"/>
  <c r="J664" i="17"/>
  <c r="J37" i="17"/>
  <c r="J999" i="17"/>
  <c r="M983" i="17"/>
  <c r="J772" i="17"/>
  <c r="K753" i="17"/>
  <c r="J742" i="17"/>
  <c r="M726" i="17"/>
  <c r="J96" i="17"/>
  <c r="J273" i="17"/>
  <c r="J405" i="17"/>
  <c r="J613" i="17"/>
  <c r="J918" i="17"/>
  <c r="J431" i="17"/>
  <c r="J921" i="17"/>
  <c r="J195" i="17"/>
  <c r="J743" i="17"/>
  <c r="J38" i="17"/>
  <c r="J182" i="17"/>
  <c r="J850" i="17"/>
  <c r="J467" i="17"/>
  <c r="J153" i="17"/>
  <c r="J552" i="17"/>
  <c r="J969" i="17"/>
  <c r="J677" i="17"/>
  <c r="J570" i="17"/>
  <c r="J639" i="17"/>
  <c r="J391" i="17"/>
  <c r="J68" i="17"/>
  <c r="J40" i="17"/>
  <c r="J197" i="17"/>
  <c r="J142" i="17"/>
  <c r="J108" i="17"/>
  <c r="J168" i="17"/>
  <c r="J302" i="17"/>
  <c r="J247" i="17"/>
  <c r="J907" i="17"/>
  <c r="J901" i="17"/>
  <c r="K893" i="17"/>
  <c r="M889" i="17"/>
  <c r="K885" i="17"/>
  <c r="K881" i="17"/>
  <c r="M877" i="17"/>
  <c r="M873" i="17"/>
  <c r="J869" i="17"/>
  <c r="J865" i="17"/>
  <c r="L861" i="17"/>
  <c r="M857" i="17"/>
  <c r="L853" i="17"/>
  <c r="K849" i="17"/>
  <c r="M845" i="17"/>
  <c r="M838" i="17"/>
  <c r="J830" i="17"/>
  <c r="L711" i="17"/>
  <c r="K703" i="17"/>
  <c r="J695" i="17"/>
  <c r="K687" i="17"/>
  <c r="M671" i="17"/>
  <c r="L655" i="17"/>
  <c r="K647" i="17"/>
  <c r="L639" i="17"/>
  <c r="M631" i="17"/>
  <c r="L623" i="17"/>
  <c r="K615" i="17"/>
  <c r="J603" i="17"/>
  <c r="M595" i="17"/>
  <c r="L579" i="17"/>
  <c r="M571" i="17"/>
  <c r="L563" i="17"/>
  <c r="M539" i="17"/>
  <c r="L409" i="17"/>
  <c r="K566" i="17"/>
  <c r="K951" i="17"/>
  <c r="K715" i="17"/>
  <c r="L20" i="17"/>
  <c r="L182" i="17"/>
  <c r="L536" i="17"/>
  <c r="K937" i="17"/>
  <c r="M1017" i="17"/>
  <c r="L931" i="17"/>
  <c r="K506" i="17"/>
  <c r="M789" i="17"/>
  <c r="K843" i="17"/>
  <c r="K224" i="17"/>
  <c r="J523" i="17"/>
  <c r="M596" i="17"/>
  <c r="K176" i="17"/>
  <c r="K429" i="17"/>
  <c r="M47" i="17"/>
  <c r="K338" i="17"/>
  <c r="L203" i="17"/>
  <c r="L215" i="17"/>
  <c r="K242" i="17"/>
  <c r="J35" i="17"/>
  <c r="K447" i="17"/>
  <c r="L261" i="17"/>
  <c r="M13" i="17"/>
  <c r="K19" i="17"/>
  <c r="L69" i="17"/>
  <c r="M264" i="17"/>
  <c r="K148" i="17"/>
  <c r="K54" i="17"/>
  <c r="M58" i="17"/>
  <c r="J368" i="17"/>
  <c r="J10" i="17"/>
  <c r="J313" i="17"/>
  <c r="J756" i="17"/>
  <c r="J986" i="17"/>
  <c r="J53" i="17"/>
  <c r="J227" i="17"/>
  <c r="J471" i="17"/>
  <c r="J951" i="17"/>
  <c r="J930" i="17"/>
  <c r="J612" i="17"/>
  <c r="J778" i="17"/>
  <c r="J782" i="17"/>
  <c r="J361" i="17"/>
  <c r="J448" i="17"/>
  <c r="J670" i="17"/>
  <c r="J934" i="17"/>
  <c r="L995" i="17"/>
  <c r="J983" i="17"/>
  <c r="J787" i="17"/>
  <c r="L753" i="17"/>
  <c r="K738" i="17"/>
  <c r="J726" i="17"/>
  <c r="J718" i="17"/>
  <c r="J862" i="17"/>
  <c r="J173" i="17"/>
  <c r="J135" i="17"/>
  <c r="J266" i="17"/>
  <c r="J514" i="17"/>
  <c r="J890" i="17"/>
  <c r="J614" i="17"/>
  <c r="J355" i="17"/>
  <c r="J673" i="17"/>
  <c r="J294" i="17"/>
  <c r="J382" i="17"/>
  <c r="J100" i="17"/>
  <c r="J3" i="17"/>
  <c r="J72" i="17"/>
  <c r="J394" i="17"/>
  <c r="J717" i="17"/>
  <c r="J1007" i="17"/>
  <c r="J282" i="17"/>
  <c r="J725" i="17"/>
  <c r="J270" i="17"/>
  <c r="J284" i="17"/>
  <c r="J180" i="17"/>
  <c r="J131" i="17"/>
  <c r="J174" i="17"/>
  <c r="J505" i="17"/>
  <c r="J616" i="17"/>
  <c r="J255" i="17"/>
  <c r="J84" i="17"/>
  <c r="J421" i="17"/>
  <c r="K373" i="17"/>
  <c r="J97" i="17"/>
  <c r="L169" i="17"/>
  <c r="M693" i="17"/>
  <c r="J601" i="17"/>
  <c r="L795" i="17"/>
  <c r="K697" i="17"/>
  <c r="M909" i="17"/>
  <c r="K988" i="17"/>
  <c r="M461" i="17"/>
  <c r="K190" i="17"/>
  <c r="K797" i="17"/>
  <c r="M915" i="17"/>
  <c r="M547" i="17"/>
  <c r="K841" i="17"/>
  <c r="L614" i="17"/>
  <c r="L282" i="17"/>
  <c r="L230" i="17"/>
  <c r="L356" i="17"/>
  <c r="L387" i="17"/>
  <c r="L311" i="17"/>
  <c r="L714" i="17"/>
  <c r="L893" i="17"/>
  <c r="L849" i="17"/>
  <c r="L695" i="17"/>
  <c r="L587" i="17"/>
  <c r="L539" i="17"/>
  <c r="L897" i="17"/>
  <c r="L834" i="17"/>
  <c r="L826" i="17"/>
  <c r="L675" i="17"/>
  <c r="L607" i="17"/>
  <c r="L599" i="17"/>
  <c r="L583" i="17"/>
  <c r="L869" i="17"/>
  <c r="L595" i="17"/>
  <c r="L778" i="17"/>
  <c r="L534" i="17"/>
  <c r="L860" i="17"/>
  <c r="L888" i="17"/>
  <c r="L71" i="17"/>
  <c r="L105" i="17"/>
  <c r="L979" i="17"/>
  <c r="L152" i="17"/>
  <c r="L590" i="17"/>
  <c r="L290" i="17"/>
  <c r="L981" i="17"/>
  <c r="L284" i="17"/>
  <c r="L935" i="17"/>
  <c r="L147" i="17"/>
  <c r="L104" i="17"/>
  <c r="L456" i="17"/>
  <c r="L392" i="17"/>
  <c r="L963" i="17"/>
  <c r="L85" i="17"/>
  <c r="L425" i="17"/>
  <c r="L487" i="17"/>
  <c r="L455" i="17"/>
  <c r="L40" i="17"/>
  <c r="L21" i="17"/>
  <c r="L277" i="17"/>
  <c r="L73" i="17"/>
  <c r="L479" i="17"/>
  <c r="L185" i="17"/>
  <c r="L273" i="17"/>
  <c r="L29" i="17"/>
  <c r="L209" i="17"/>
  <c r="L565" i="17"/>
  <c r="L249" i="17"/>
  <c r="L483" i="17"/>
  <c r="L660" i="17"/>
  <c r="L163" i="17"/>
  <c r="L229" i="17"/>
  <c r="L79" i="17"/>
  <c r="L912" i="17"/>
  <c r="L848" i="17"/>
  <c r="L881" i="17"/>
  <c r="L873" i="17"/>
  <c r="L703" i="17"/>
  <c r="L687" i="17"/>
  <c r="L679" i="17"/>
  <c r="L631" i="17"/>
  <c r="L707" i="17"/>
  <c r="L667" i="17"/>
  <c r="L559" i="17"/>
  <c r="L547" i="17"/>
  <c r="L543" i="17"/>
  <c r="L535" i="17"/>
  <c r="L691" i="17"/>
  <c r="L782" i="17"/>
  <c r="L757" i="17"/>
  <c r="L844" i="17"/>
  <c r="L872" i="17"/>
  <c r="L943" i="17"/>
  <c r="L265" i="17"/>
  <c r="L223" i="17"/>
  <c r="L335" i="17"/>
  <c r="L251" i="17"/>
  <c r="L139" i="17"/>
  <c r="L811" i="17"/>
  <c r="L933" i="17"/>
  <c r="L177" i="17"/>
  <c r="L665" i="17"/>
  <c r="L854" i="17"/>
  <c r="L694" i="17"/>
  <c r="L816" i="17"/>
  <c r="L383" i="17"/>
  <c r="L801" i="17"/>
  <c r="L774" i="17"/>
  <c r="L1013" i="17"/>
  <c r="L696" i="17"/>
  <c r="L360" i="17"/>
  <c r="L656" i="17"/>
  <c r="L200" i="17"/>
  <c r="L51" i="17"/>
  <c r="L125" i="17"/>
  <c r="L221" i="17"/>
  <c r="L289" i="17"/>
  <c r="L359" i="17"/>
  <c r="L281" i="17"/>
  <c r="L327" i="17"/>
  <c r="L441" i="17"/>
  <c r="L501" i="17"/>
  <c r="L552" i="17"/>
  <c r="L490" i="17"/>
  <c r="L349" i="17"/>
  <c r="L227" i="17"/>
  <c r="L597" i="17"/>
  <c r="L589" i="17"/>
  <c r="L264" i="17"/>
  <c r="L173" i="17"/>
  <c r="L401" i="17"/>
  <c r="L19" i="17"/>
  <c r="L540" i="17"/>
  <c r="L464" i="17"/>
  <c r="L803" i="17"/>
  <c r="L637" i="17"/>
  <c r="L285" i="17"/>
  <c r="L838" i="17"/>
  <c r="L830" i="17"/>
  <c r="L671" i="17"/>
  <c r="L647" i="17"/>
  <c r="L659" i="17"/>
  <c r="L619" i="17"/>
  <c r="L611" i="17"/>
  <c r="L591" i="17"/>
  <c r="L643" i="17"/>
  <c r="L770" i="17"/>
  <c r="L750" i="17"/>
  <c r="L852" i="17"/>
  <c r="L983" i="17"/>
  <c r="L243" i="17"/>
  <c r="L34" i="17"/>
  <c r="L28" i="17"/>
  <c r="L1008" i="17"/>
  <c r="L908" i="17"/>
  <c r="L817" i="17"/>
  <c r="L488" i="17"/>
  <c r="L328" i="17"/>
  <c r="L123" i="17"/>
  <c r="L437" i="17"/>
  <c r="L541" i="17"/>
  <c r="L640" i="17"/>
  <c r="L59" i="17"/>
  <c r="L83" i="17"/>
  <c r="L145" i="17"/>
  <c r="L465" i="17"/>
  <c r="L81" i="17"/>
  <c r="L257" i="17"/>
  <c r="L309" i="17"/>
  <c r="L477" i="17"/>
  <c r="L391" i="17"/>
  <c r="L743" i="17"/>
  <c r="L863" i="17"/>
  <c r="L1016" i="17"/>
  <c r="L952" i="17"/>
  <c r="L824" i="17"/>
  <c r="L758" i="17"/>
  <c r="L638" i="17"/>
  <c r="L596" i="17"/>
  <c r="L468" i="17"/>
  <c r="L332" i="17"/>
  <c r="L204" i="17"/>
  <c r="L76" i="17"/>
  <c r="L902" i="17"/>
  <c r="L682" i="17"/>
  <c r="L538" i="17"/>
  <c r="L402" i="17"/>
  <c r="L274" i="17"/>
  <c r="L146" i="17"/>
  <c r="L18" i="17"/>
  <c r="L697" i="17"/>
  <c r="L1007" i="17"/>
  <c r="L890" i="17"/>
  <c r="L558" i="17"/>
  <c r="L302" i="17"/>
  <c r="L46" i="17"/>
  <c r="L644" i="17"/>
  <c r="L448" i="17"/>
  <c r="L192" i="17"/>
  <c r="L566" i="17"/>
  <c r="L38" i="17"/>
  <c r="L550" i="17"/>
  <c r="L673" i="17"/>
  <c r="L759" i="17"/>
  <c r="L621" i="17"/>
  <c r="L921" i="17"/>
  <c r="L847" i="17"/>
  <c r="L964" i="17"/>
  <c r="L836" i="17"/>
  <c r="L672" i="17"/>
  <c r="L492" i="17"/>
  <c r="L364" i="17"/>
  <c r="L228" i="17"/>
  <c r="L100" i="17"/>
  <c r="L990" i="17"/>
  <c r="L862" i="17"/>
  <c r="L676" i="17"/>
  <c r="L498" i="17"/>
  <c r="L362" i="17"/>
  <c r="L234" i="17"/>
  <c r="L106" i="17"/>
  <c r="L874" i="17"/>
  <c r="L350" i="17"/>
  <c r="L94" i="17"/>
  <c r="L785" i="17"/>
  <c r="L636" i="17"/>
  <c r="L432" i="17"/>
  <c r="L176" i="17"/>
  <c r="L118" i="17"/>
  <c r="L326" i="17"/>
  <c r="L882" i="17"/>
  <c r="L624" i="17"/>
  <c r="L433" i="17"/>
  <c r="L373" i="17"/>
  <c r="L653" i="17"/>
  <c r="L767" i="17"/>
  <c r="L969" i="17"/>
  <c r="L992" i="17"/>
  <c r="L800" i="17"/>
  <c r="L388" i="17"/>
  <c r="L124" i="17"/>
  <c r="L756" i="17"/>
  <c r="L450" i="17"/>
  <c r="L194" i="17"/>
  <c r="L668" i="17"/>
  <c r="L142" i="17"/>
  <c r="L416" i="17"/>
  <c r="L914" i="17"/>
  <c r="L150" i="17"/>
  <c r="L956" i="17"/>
  <c r="L720" i="17"/>
  <c r="L508" i="17"/>
  <c r="L244" i="17"/>
  <c r="L814" i="17"/>
  <c r="L442" i="17"/>
  <c r="L186" i="17"/>
  <c r="L791" i="17"/>
  <c r="L510" i="17"/>
  <c r="L620" i="17"/>
  <c r="L144" i="17"/>
  <c r="L134" i="17"/>
  <c r="L748" i="17"/>
  <c r="L312" i="17"/>
  <c r="L728" i="17"/>
  <c r="L883" i="17"/>
  <c r="L207" i="17"/>
  <c r="L1019" i="17"/>
  <c r="L521" i="17"/>
  <c r="L657" i="17"/>
  <c r="L701" i="17"/>
  <c r="L303" i="17"/>
  <c r="L63" i="17"/>
  <c r="L57" i="17"/>
  <c r="L453" i="17"/>
  <c r="L75" i="17"/>
  <c r="L307" i="17"/>
  <c r="L149" i="17"/>
  <c r="L113" i="17"/>
  <c r="L231" i="17"/>
  <c r="L864" i="17"/>
  <c r="L726" i="17"/>
  <c r="L153" i="17"/>
  <c r="L385" i="17"/>
  <c r="L905" i="17"/>
  <c r="L784" i="17"/>
  <c r="L484" i="17"/>
  <c r="L833" i="17"/>
  <c r="L918" i="17"/>
  <c r="L354" i="17"/>
  <c r="L462" i="17"/>
  <c r="L352" i="17"/>
  <c r="L993" i="17"/>
  <c r="L866" i="17"/>
  <c r="L88" i="17"/>
  <c r="L664" i="17"/>
  <c r="L965" i="17"/>
  <c r="L837" i="17"/>
  <c r="L745" i="17"/>
  <c r="L617" i="17"/>
  <c r="L875" i="17"/>
  <c r="L689" i="17"/>
  <c r="L365" i="17"/>
  <c r="L529" i="17"/>
  <c r="L239" i="17"/>
  <c r="L481" i="17"/>
  <c r="L259" i="17"/>
  <c r="L143" i="17"/>
  <c r="L341" i="17"/>
  <c r="L892" i="17"/>
  <c r="L768" i="17"/>
  <c r="L340" i="17"/>
  <c r="L346" i="17"/>
  <c r="L855" i="17"/>
  <c r="L722" i="17"/>
  <c r="L336" i="17"/>
  <c r="L6" i="17"/>
  <c r="L598" i="17"/>
  <c r="L557" i="17"/>
  <c r="L819" i="17"/>
  <c r="L909" i="17"/>
  <c r="L781" i="17"/>
  <c r="L917" i="17"/>
  <c r="L431" i="17"/>
  <c r="L333" i="17"/>
  <c r="L681" i="17"/>
  <c r="L451" i="17"/>
  <c r="L291" i="17"/>
  <c r="L513" i="17"/>
  <c r="L283" i="17"/>
  <c r="L41" i="17"/>
  <c r="L987" i="17"/>
  <c r="L761" i="17"/>
  <c r="L884" i="17"/>
  <c r="L107" i="17"/>
  <c r="L435" i="17"/>
  <c r="L797" i="17"/>
  <c r="L648" i="17"/>
  <c r="L652" i="17"/>
  <c r="L974" i="17"/>
  <c r="L148" i="17"/>
  <c r="L27" i="17"/>
  <c r="L725" i="17"/>
  <c r="L447" i="17"/>
  <c r="L418" i="17"/>
  <c r="L616" i="17"/>
  <c r="L955" i="17"/>
  <c r="L901" i="17"/>
  <c r="L877" i="17"/>
  <c r="L845" i="17"/>
  <c r="L571" i="17"/>
  <c r="L603" i="17"/>
  <c r="L699" i="17"/>
  <c r="L683" i="17"/>
  <c r="L551" i="17"/>
  <c r="L880" i="17"/>
  <c r="L127" i="17"/>
  <c r="L99" i="17"/>
  <c r="L809" i="17"/>
  <c r="L608" i="17"/>
  <c r="L136" i="17"/>
  <c r="L345" i="17"/>
  <c r="L377" i="17"/>
  <c r="L511" i="17"/>
  <c r="L295" i="17"/>
  <c r="L317" i="17"/>
  <c r="L727" i="17"/>
  <c r="L517" i="17"/>
  <c r="L984" i="17"/>
  <c r="L920" i="17"/>
  <c r="L792" i="17"/>
  <c r="L678" i="17"/>
  <c r="L606" i="17"/>
  <c r="L532" i="17"/>
  <c r="L404" i="17"/>
  <c r="L268" i="17"/>
  <c r="L140" i="17"/>
  <c r="L12" i="17"/>
  <c r="L966" i="17"/>
  <c r="L806" i="17"/>
  <c r="L602" i="17"/>
  <c r="L466" i="17"/>
  <c r="L338" i="17"/>
  <c r="L210" i="17"/>
  <c r="L82" i="17"/>
  <c r="L1018" i="17"/>
  <c r="L700" i="17"/>
  <c r="L430" i="17"/>
  <c r="L174" i="17"/>
  <c r="L766" i="17"/>
  <c r="L592" i="17"/>
  <c r="L320" i="17"/>
  <c r="L64" i="17"/>
  <c r="L54" i="17"/>
  <c r="L294" i="17"/>
  <c r="L850" i="17"/>
  <c r="L157" i="17"/>
  <c r="L219" i="17"/>
  <c r="L415" i="17"/>
  <c r="L609" i="17"/>
  <c r="L449" i="17"/>
  <c r="L719" i="17"/>
  <c r="L815" i="17"/>
  <c r="L911" i="17"/>
  <c r="L996" i="17"/>
  <c r="L932" i="17"/>
  <c r="L804" i="17"/>
  <c r="L871" i="17"/>
  <c r="L752" i="17"/>
  <c r="L634" i="17"/>
  <c r="L556" i="17"/>
  <c r="L428" i="17"/>
  <c r="L292" i="17"/>
  <c r="L164" i="17"/>
  <c r="L36" i="17"/>
  <c r="L926" i="17"/>
  <c r="L762" i="17"/>
  <c r="L562" i="17"/>
  <c r="L426" i="17"/>
  <c r="L298" i="17"/>
  <c r="L170" i="17"/>
  <c r="L42" i="17"/>
  <c r="L949" i="17"/>
  <c r="L1002" i="17"/>
  <c r="L754" i="17"/>
  <c r="L478" i="17"/>
  <c r="L222" i="17"/>
  <c r="L744" i="17"/>
  <c r="L576" i="17"/>
  <c r="L304" i="17"/>
  <c r="L48" i="17"/>
  <c r="L70" i="17"/>
  <c r="L582" i="17"/>
  <c r="L887" i="17"/>
  <c r="L915" i="17"/>
  <c r="L573" i="17"/>
  <c r="L841" i="17"/>
  <c r="L1015" i="17"/>
  <c r="L928" i="17"/>
  <c r="L662" i="17"/>
  <c r="L516" i="17"/>
  <c r="L252" i="17"/>
  <c r="L499" i="17"/>
  <c r="L929" i="17"/>
  <c r="L950" i="17"/>
  <c r="L586" i="17"/>
  <c r="L322" i="17"/>
  <c r="L66" i="17"/>
  <c r="L922" i="17"/>
  <c r="L398" i="17"/>
  <c r="L628" i="17"/>
  <c r="L160" i="17"/>
  <c r="L962" i="17"/>
  <c r="L358" i="17"/>
  <c r="L706" i="17"/>
  <c r="L709" i="17"/>
  <c r="L329" i="17"/>
  <c r="L641" i="17"/>
  <c r="L319" i="17"/>
  <c r="L777" i="17"/>
  <c r="L1020" i="17"/>
  <c r="L828" i="17"/>
  <c r="L967" i="17"/>
  <c r="L626" i="17"/>
  <c r="L380" i="17"/>
  <c r="L116" i="17"/>
  <c r="L942" i="17"/>
  <c r="L578" i="17"/>
  <c r="L314" i="17"/>
  <c r="L58" i="17"/>
  <c r="L906" i="17"/>
  <c r="L254" i="17"/>
  <c r="L400" i="17"/>
  <c r="L502" i="17"/>
  <c r="L214" i="17"/>
  <c r="L56" i="17"/>
  <c r="L568" i="17"/>
  <c r="L971" i="17"/>
  <c r="L891" i="17"/>
  <c r="L613" i="17"/>
  <c r="L601" i="17"/>
  <c r="L507" i="17"/>
  <c r="L715" i="17"/>
  <c r="L193" i="17"/>
  <c r="L23" i="17"/>
  <c r="L165" i="17"/>
  <c r="L95" i="17"/>
  <c r="L55" i="17"/>
  <c r="L15" i="17"/>
  <c r="L765" i="17"/>
  <c r="L287" i="17"/>
  <c r="L976" i="17"/>
  <c r="L646" i="17"/>
  <c r="L220" i="17"/>
  <c r="L98" i="17"/>
  <c r="L986" i="17"/>
  <c r="L486" i="17"/>
  <c r="L408" i="17"/>
  <c r="L1064" i="17"/>
  <c r="L925" i="17"/>
  <c r="L211" i="17"/>
  <c r="L569" i="17"/>
  <c r="L151" i="17"/>
  <c r="L5" i="17"/>
  <c r="L225" i="17"/>
  <c r="L199" i="17"/>
  <c r="L405" i="17"/>
  <c r="L604" i="17"/>
  <c r="L84" i="17"/>
  <c r="L90" i="17"/>
  <c r="L190" i="17"/>
  <c r="L280" i="17"/>
  <c r="L851" i="17"/>
  <c r="L835" i="17"/>
  <c r="L749" i="17"/>
  <c r="L789" i="17"/>
  <c r="L731" i="17"/>
  <c r="L247" i="17"/>
  <c r="L279" i="17"/>
  <c r="L367" i="17"/>
  <c r="L129" i="17"/>
  <c r="L427" i="17"/>
  <c r="L339" i="17"/>
  <c r="L13" i="17"/>
  <c r="L109" i="17"/>
  <c r="L999" i="17"/>
  <c r="L876" i="17"/>
  <c r="L718" i="17"/>
  <c r="L787" i="17"/>
  <c r="L868" i="17"/>
  <c r="L167" i="17"/>
  <c r="L67" i="17"/>
  <c r="L389" i="17"/>
  <c r="L747" i="17"/>
  <c r="L429" i="17"/>
  <c r="L821" i="17"/>
  <c r="L813" i="17"/>
  <c r="L24" i="17"/>
  <c r="L318" i="17"/>
  <c r="L410" i="17"/>
  <c r="L610" i="17"/>
  <c r="L17" i="17"/>
  <c r="L772" i="17"/>
  <c r="L463" i="17"/>
  <c r="L846" i="17"/>
  <c r="L9" i="17"/>
  <c r="L822" i="17"/>
  <c r="L331" i="17"/>
  <c r="L982" i="17"/>
  <c r="L31" i="17"/>
  <c r="L275" i="17"/>
  <c r="L315" i="17"/>
  <c r="L733" i="17"/>
  <c r="L495" i="17"/>
  <c r="L561" i="17"/>
  <c r="L407" i="17"/>
  <c r="L741" i="17"/>
  <c r="L829" i="17"/>
  <c r="L224" i="17"/>
  <c r="L162" i="17"/>
  <c r="L420" i="17"/>
  <c r="L412" i="17"/>
  <c r="L692" i="17"/>
  <c r="L208" i="17"/>
  <c r="L376" i="17"/>
  <c r="L867" i="17"/>
  <c r="L523" i="17"/>
  <c r="L137" i="17"/>
  <c r="L734" i="17"/>
  <c r="L439" i="17"/>
  <c r="L763" i="17"/>
  <c r="L939" i="17"/>
  <c r="L899" i="17"/>
  <c r="L120" i="17"/>
  <c r="L22" i="17"/>
  <c r="L518" i="17"/>
  <c r="L970" i="17"/>
  <c r="L218" i="17"/>
  <c r="L957" i="17"/>
  <c r="L775" i="17"/>
  <c r="L363" i="17"/>
  <c r="L497" i="17"/>
  <c r="L33" i="17"/>
  <c r="L159" i="17"/>
  <c r="L421" i="17"/>
  <c r="L1011" i="17"/>
  <c r="L773" i="17"/>
  <c r="L684" i="17"/>
  <c r="L989" i="17"/>
  <c r="L206" i="17"/>
  <c r="L825" i="17"/>
  <c r="L91" i="17"/>
  <c r="L93" i="17"/>
  <c r="L369" i="17"/>
  <c r="L133" i="17"/>
  <c r="L77" i="17"/>
  <c r="L403" i="17"/>
  <c r="L343" i="17"/>
  <c r="L632" i="17"/>
  <c r="L16" i="17"/>
  <c r="L250" i="17"/>
  <c r="L878" i="17"/>
  <c r="L308" i="17"/>
  <c r="L924" i="17"/>
  <c r="L879" i="17"/>
  <c r="L721" i="17"/>
  <c r="L8" i="17"/>
  <c r="L560" i="17"/>
  <c r="L270" i="17"/>
  <c r="L201" i="17"/>
  <c r="L522" i="17"/>
  <c r="L188" i="17"/>
  <c r="L961" i="17"/>
  <c r="L960" i="17"/>
  <c r="L305" i="17"/>
  <c r="L454" i="17"/>
  <c r="L898" i="17"/>
  <c r="L240" i="17"/>
  <c r="L670" i="17"/>
  <c r="L286" i="17"/>
  <c r="L690" i="17"/>
  <c r="L1017" i="17"/>
  <c r="L138" i="17"/>
  <c r="L394" i="17"/>
  <c r="L708" i="17"/>
  <c r="L132" i="17"/>
  <c r="L396" i="17"/>
  <c r="L618" i="17"/>
  <c r="L903" i="17"/>
  <c r="L820" i="17"/>
  <c r="L1012" i="17"/>
  <c r="L799" i="17"/>
  <c r="L527" i="17"/>
  <c r="L351" i="17"/>
  <c r="L181" i="17"/>
  <c r="L423" i="17"/>
  <c r="L166" i="17"/>
  <c r="L528" i="17"/>
  <c r="L110" i="17"/>
  <c r="L242" i="17"/>
  <c r="L506" i="17"/>
  <c r="L870" i="17"/>
  <c r="L975" i="17"/>
  <c r="L769" i="17"/>
  <c r="L44" i="17"/>
  <c r="L300" i="17"/>
  <c r="L564" i="17"/>
  <c r="L710" i="17"/>
  <c r="L936" i="17"/>
  <c r="L661" i="17"/>
  <c r="L525" i="17"/>
  <c r="L117" i="17"/>
  <c r="L337" i="17"/>
  <c r="L121" i="17"/>
  <c r="L381" i="17"/>
  <c r="L519" i="17"/>
  <c r="L297" i="17"/>
  <c r="L205" i="17"/>
  <c r="L232" i="17"/>
  <c r="L78" i="17"/>
  <c r="L504" i="17"/>
  <c r="L997" i="17"/>
  <c r="L805" i="17"/>
  <c r="L755" i="17"/>
  <c r="L505" i="17"/>
  <c r="L467" i="17"/>
  <c r="L896" i="17"/>
  <c r="L635" i="17"/>
  <c r="L615" i="17"/>
  <c r="L885" i="17"/>
  <c r="L889" i="17"/>
  <c r="L812" i="17"/>
  <c r="L135" i="17"/>
  <c r="L857" i="17"/>
  <c r="L627" i="17"/>
  <c r="L86" i="17"/>
  <c r="L262" i="17"/>
  <c r="L334" i="17"/>
  <c r="L411" i="17"/>
  <c r="L111" i="17"/>
  <c r="L25" i="17"/>
  <c r="L293" i="17"/>
  <c r="L593" i="17"/>
  <c r="L913" i="17"/>
  <c r="L555" i="17"/>
  <c r="L663" i="17"/>
  <c r="L103" i="17"/>
  <c r="L947" i="17"/>
  <c r="L461" i="17"/>
  <c r="L729" i="17"/>
  <c r="L344" i="17"/>
  <c r="L26" i="17"/>
  <c r="L276" i="17"/>
  <c r="L189" i="17"/>
  <c r="L141" i="17"/>
  <c r="L459" i="17"/>
  <c r="L973" i="17"/>
  <c r="L216" i="17"/>
  <c r="L62" i="17"/>
  <c r="L685" i="17"/>
  <c r="L842" i="17"/>
  <c r="L941" i="17"/>
  <c r="L843" i="17"/>
  <c r="L357" i="17"/>
  <c r="L545" i="17"/>
  <c r="L183" i="17"/>
  <c r="L1003" i="17"/>
  <c r="L742" i="17"/>
  <c r="L746" i="17"/>
  <c r="L39" i="17"/>
  <c r="L171" i="17"/>
  <c r="L443" i="17"/>
  <c r="L605" i="17"/>
  <c r="L859" i="17"/>
  <c r="L771" i="17"/>
  <c r="L1005" i="17"/>
  <c r="L686" i="17"/>
  <c r="L476" i="17"/>
  <c r="L780" i="17"/>
  <c r="L155" i="17"/>
  <c r="L65" i="17"/>
  <c r="L907" i="17"/>
  <c r="L1009" i="17"/>
  <c r="L248" i="17"/>
  <c r="L342" i="17"/>
  <c r="L96" i="17"/>
  <c r="L482" i="17"/>
  <c r="L92" i="17"/>
  <c r="L900" i="17"/>
  <c r="L473" i="17"/>
  <c r="L520" i="17"/>
  <c r="L783" i="17"/>
  <c r="L47" i="17"/>
  <c r="L585" i="17"/>
  <c r="L184" i="17"/>
  <c r="L470" i="17"/>
  <c r="L544" i="17"/>
  <c r="L126" i="17"/>
  <c r="L514" i="17"/>
  <c r="L52" i="17"/>
  <c r="L572" i="17"/>
  <c r="L255" i="17"/>
  <c r="L930" i="17"/>
  <c r="L438" i="17"/>
  <c r="L32" i="17"/>
  <c r="L794" i="17"/>
  <c r="L919" i="17"/>
  <c r="L258" i="17"/>
  <c r="L886" i="17"/>
  <c r="L452" i="17"/>
  <c r="L736" i="17"/>
  <c r="L953" i="17"/>
  <c r="L1010" i="17"/>
  <c r="L374" i="17"/>
  <c r="L512" i="17"/>
  <c r="L737" i="17"/>
  <c r="L30" i="17"/>
  <c r="L542" i="17"/>
  <c r="L938" i="17"/>
  <c r="L10" i="17"/>
  <c r="L266" i="17"/>
  <c r="L530" i="17"/>
  <c r="L894" i="17"/>
  <c r="L4" i="17"/>
  <c r="L260" i="17"/>
  <c r="L524" i="17"/>
  <c r="L704" i="17"/>
  <c r="L948" i="17"/>
  <c r="L937" i="17"/>
  <c r="L353" i="17"/>
  <c r="L213" i="17"/>
  <c r="L674" i="17"/>
  <c r="L256" i="17"/>
  <c r="L680" i="17"/>
  <c r="L366" i="17"/>
  <c r="L954" i="17"/>
  <c r="L114" i="17"/>
  <c r="L370" i="17"/>
  <c r="L998" i="17"/>
  <c r="L172" i="17"/>
  <c r="L436" i="17"/>
  <c r="L622" i="17"/>
  <c r="L808" i="17"/>
  <c r="L1000" i="17"/>
  <c r="L131" i="17"/>
  <c r="L393" i="17"/>
  <c r="L296" i="17"/>
  <c r="L760" i="17"/>
  <c r="L584" i="17"/>
  <c r="L548" i="17"/>
  <c r="L496" i="17"/>
  <c r="L677" i="17"/>
  <c r="L537" i="17"/>
  <c r="L379" i="17"/>
  <c r="L651" i="17"/>
  <c r="L575" i="17"/>
  <c r="L567" i="17"/>
  <c r="L818" i="17"/>
  <c r="L574" i="17"/>
  <c r="J560" i="17"/>
  <c r="J73" i="17"/>
  <c r="J241" i="17"/>
  <c r="J928" i="17"/>
  <c r="J844" i="17"/>
  <c r="J1012" i="17"/>
  <c r="J876" i="17"/>
  <c r="B1" i="5"/>
  <c r="B2" i="5"/>
  <c r="F2" i="5"/>
  <c r="B7" i="5"/>
  <c r="B9" i="5"/>
  <c r="I4" i="22" l="1"/>
  <c r="I5" i="22"/>
  <c r="BB15" i="21"/>
  <c r="BC15" i="21" s="1"/>
  <c r="BB17" i="21"/>
  <c r="BC17" i="21" s="1"/>
  <c r="BB16" i="21"/>
  <c r="BC16" i="21" s="1"/>
  <c r="BB13" i="21"/>
  <c r="BC13" i="21" s="1"/>
  <c r="BB19" i="21"/>
  <c r="BC19" i="21" s="1"/>
  <c r="BB11" i="21"/>
  <c r="BC11" i="21" s="1"/>
  <c r="BB10" i="20"/>
  <c r="BC10" i="20" s="1"/>
  <c r="BB12" i="20"/>
  <c r="BC12" i="20" s="1"/>
  <c r="BB16" i="20"/>
  <c r="BC16" i="20" s="1"/>
  <c r="BB19" i="20"/>
  <c r="BC19" i="20" s="1"/>
  <c r="BB13" i="20"/>
  <c r="BC13" i="20" s="1"/>
  <c r="Y270" i="2"/>
  <c r="G270" i="2" s="1"/>
  <c r="Y256" i="2"/>
  <c r="G256" i="2" s="1"/>
  <c r="E250" i="2"/>
  <c r="Y243" i="2"/>
  <c r="G243" i="2" s="1"/>
  <c r="E237" i="2"/>
  <c r="Y223" i="2"/>
  <c r="G223" i="2" s="1"/>
  <c r="Y221" i="2"/>
  <c r="G221" i="2" s="1"/>
  <c r="Y214" i="2"/>
  <c r="G214" i="2" s="1"/>
  <c r="Y205" i="2"/>
  <c r="G205" i="2" s="1"/>
  <c r="Y203" i="2"/>
  <c r="G203" i="2" s="1"/>
  <c r="E199" i="2"/>
  <c r="Y194" i="2"/>
  <c r="G194" i="2" s="1"/>
  <c r="E174" i="2"/>
  <c r="E152" i="2"/>
  <c r="W6" i="22"/>
  <c r="X6" i="22" s="1"/>
  <c r="Y6" i="22" s="1"/>
  <c r="Z6" i="22" s="1"/>
  <c r="AA6" i="22" s="1"/>
  <c r="AB6" i="22" s="1"/>
  <c r="AC6" i="22" s="1"/>
  <c r="AD6" i="22" s="1"/>
  <c r="AE6" i="22" s="1"/>
  <c r="AF6" i="22" s="1"/>
  <c r="E287" i="2"/>
  <c r="Y189" i="2"/>
  <c r="G189" i="2" s="1"/>
  <c r="E165" i="2"/>
  <c r="E161" i="2"/>
  <c r="E143" i="2"/>
  <c r="AB11" i="8"/>
  <c r="Z11" i="8"/>
  <c r="A36" i="24"/>
  <c r="Y242" i="2"/>
  <c r="G242" i="2" s="1"/>
  <c r="F255" i="2"/>
  <c r="F270" i="2"/>
  <c r="Y286" i="2"/>
  <c r="G286" i="2" s="1"/>
  <c r="F174" i="2"/>
  <c r="F243" i="2"/>
  <c r="Y294" i="2"/>
  <c r="G294" i="2" s="1"/>
  <c r="E283" i="2"/>
  <c r="Y277" i="2"/>
  <c r="G277" i="2" s="1"/>
  <c r="Y272" i="2"/>
  <c r="G272" i="2" s="1"/>
  <c r="Y266" i="2"/>
  <c r="G266" i="2" s="1"/>
  <c r="Y244" i="2"/>
  <c r="G244" i="2" s="1"/>
  <c r="Y241" i="2"/>
  <c r="G241" i="2" s="1"/>
  <c r="Y198" i="2"/>
  <c r="G198" i="2" s="1"/>
  <c r="Y187" i="2"/>
  <c r="G187" i="2" s="1"/>
  <c r="E147" i="2"/>
  <c r="E113" i="2"/>
  <c r="V2" i="21"/>
  <c r="AN2" i="21"/>
  <c r="E30" i="2"/>
  <c r="AN1" i="20"/>
  <c r="F7" i="20"/>
  <c r="W7" i="20" s="1"/>
  <c r="G4" i="20"/>
  <c r="AC10" i="9"/>
  <c r="AD10" i="9" s="1"/>
  <c r="U10" i="9" s="1"/>
  <c r="BB8" i="9"/>
  <c r="H4" i="9"/>
  <c r="S11" i="9"/>
  <c r="AN13" i="8"/>
  <c r="AO13" i="8" s="1"/>
  <c r="AP13" i="8" s="1"/>
  <c r="AN20" i="8"/>
  <c r="AO20" i="8" s="1"/>
  <c r="AC11" i="8"/>
  <c r="AD11" i="8" s="1"/>
  <c r="AJ11" i="8" s="1"/>
  <c r="AU19" i="8"/>
  <c r="AW19" i="8" s="1"/>
  <c r="AY19" i="8" s="1"/>
  <c r="AC12" i="8"/>
  <c r="AD12" i="8" s="1"/>
  <c r="W9" i="8"/>
  <c r="Y9" i="8" s="1"/>
  <c r="W12" i="8"/>
  <c r="Y12" i="8" s="1"/>
  <c r="AE11" i="8"/>
  <c r="S9" i="8"/>
  <c r="E157" i="2"/>
  <c r="E123" i="2"/>
  <c r="E121" i="2"/>
  <c r="E108" i="2"/>
  <c r="E17" i="2"/>
  <c r="E62" i="2"/>
  <c r="E74" i="2"/>
  <c r="E20" i="2"/>
  <c r="E96" i="2"/>
  <c r="E89" i="2"/>
  <c r="H4" i="20"/>
  <c r="E46" i="20"/>
  <c r="W10" i="9"/>
  <c r="Y10" i="9" s="1"/>
  <c r="F7" i="9"/>
  <c r="AN15" i="8"/>
  <c r="AO15" i="8" s="1"/>
  <c r="AU13" i="8"/>
  <c r="AW13" i="8" s="1"/>
  <c r="AY13" i="8" s="1"/>
  <c r="AU17" i="8"/>
  <c r="AW17" i="8" s="1"/>
  <c r="AY17" i="8" s="1"/>
  <c r="AN17" i="8"/>
  <c r="AO17" i="8" s="1"/>
  <c r="AQ17" i="8" s="1"/>
  <c r="AN14" i="8"/>
  <c r="AO14" i="8" s="1"/>
  <c r="AC10" i="8"/>
  <c r="AD10" i="8" s="1"/>
  <c r="AI10" i="8" s="1"/>
  <c r="AU15" i="8"/>
  <c r="AW15" i="8" s="1"/>
  <c r="AY15" i="8" s="1"/>
  <c r="E177" i="2"/>
  <c r="E130" i="2"/>
  <c r="E128" i="2"/>
  <c r="E82" i="2"/>
  <c r="E29" i="2"/>
  <c r="E35" i="2"/>
  <c r="E34" i="2"/>
  <c r="E72" i="2"/>
  <c r="E12" i="2"/>
  <c r="E27" i="2"/>
  <c r="E81" i="2"/>
  <c r="W11" i="9"/>
  <c r="Y11" i="9" s="1"/>
  <c r="AN16" i="8"/>
  <c r="AO16" i="8" s="1"/>
  <c r="AU16" i="8"/>
  <c r="AW16" i="8" s="1"/>
  <c r="AY16" i="8" s="1"/>
  <c r="AU14" i="8"/>
  <c r="AW14" i="8" s="1"/>
  <c r="AY14" i="8" s="1"/>
  <c r="Y264" i="2"/>
  <c r="G264" i="2" s="1"/>
  <c r="F278" i="2"/>
  <c r="F262" i="2"/>
  <c r="Y276" i="2"/>
  <c r="G276" i="2" s="1"/>
  <c r="F280" i="2"/>
  <c r="F269" i="2"/>
  <c r="Y295" i="2"/>
  <c r="G295" i="2" s="1"/>
  <c r="E294" i="2"/>
  <c r="F283" i="2"/>
  <c r="Y283" i="2"/>
  <c r="G283" i="2" s="1"/>
  <c r="Y281" i="2"/>
  <c r="G281" i="2" s="1"/>
  <c r="F281" i="2"/>
  <c r="E281" i="2"/>
  <c r="F279" i="2"/>
  <c r="Y279" i="2"/>
  <c r="G279" i="2" s="1"/>
  <c r="E279" i="2"/>
  <c r="E267" i="2"/>
  <c r="E266" i="2"/>
  <c r="E265" i="2"/>
  <c r="E258" i="2"/>
  <c r="F220" i="2"/>
  <c r="Y220" i="2"/>
  <c r="G220" i="2" s="1"/>
  <c r="E212" i="2"/>
  <c r="F209" i="2"/>
  <c r="Y209" i="2"/>
  <c r="G209" i="2" s="1"/>
  <c r="E205" i="2"/>
  <c r="E195" i="2"/>
  <c r="E194" i="2"/>
  <c r="E191" i="2"/>
  <c r="F186" i="2"/>
  <c r="Y186" i="2"/>
  <c r="G186" i="2" s="1"/>
  <c r="F180" i="2"/>
  <c r="Y180" i="2"/>
  <c r="G180" i="2" s="1"/>
  <c r="F175" i="2"/>
  <c r="Y175" i="2"/>
  <c r="G175" i="2" s="1"/>
  <c r="E291" i="2"/>
  <c r="E289" i="2"/>
  <c r="E288" i="2"/>
  <c r="F282" i="2"/>
  <c r="Y282" i="2"/>
  <c r="G282" i="2" s="1"/>
  <c r="F273" i="2"/>
  <c r="Y273" i="2"/>
  <c r="G273" i="2" s="1"/>
  <c r="E244" i="2"/>
  <c r="E234" i="2"/>
  <c r="E290" i="2"/>
  <c r="Y267" i="2"/>
  <c r="G267" i="2" s="1"/>
  <c r="E261" i="2"/>
  <c r="E260" i="2"/>
  <c r="E256" i="2"/>
  <c r="E255" i="2"/>
  <c r="E252" i="2"/>
  <c r="E246" i="2"/>
  <c r="E243" i="2"/>
  <c r="E235" i="2"/>
  <c r="E193" i="2"/>
  <c r="E189" i="2"/>
  <c r="E175" i="2"/>
  <c r="E239" i="2"/>
  <c r="E222" i="2"/>
  <c r="Y215" i="2"/>
  <c r="G215" i="2" s="1"/>
  <c r="E196" i="2"/>
  <c r="E187" i="2"/>
  <c r="Y170" i="2"/>
  <c r="G170" i="2" s="1"/>
  <c r="AQ14" i="8"/>
  <c r="AR14" i="8"/>
  <c r="AJ12" i="8"/>
  <c r="E292" i="2"/>
  <c r="E285" i="2"/>
  <c r="E275" i="2"/>
  <c r="I4" i="24"/>
  <c r="I5" i="24"/>
  <c r="E272" i="2"/>
  <c r="E295" i="2"/>
  <c r="E278" i="2"/>
  <c r="E270" i="2"/>
  <c r="E264" i="2"/>
  <c r="V5" i="24"/>
  <c r="M6" i="24"/>
  <c r="E251" i="2"/>
  <c r="D38" i="24"/>
  <c r="E254" i="2"/>
  <c r="E229" i="2"/>
  <c r="E218" i="2"/>
  <c r="E206" i="2"/>
  <c r="E184" i="2"/>
  <c r="E167" i="2"/>
  <c r="E150" i="2"/>
  <c r="E156" i="2"/>
  <c r="AU6" i="21"/>
  <c r="AC6" i="21"/>
  <c r="W7" i="21"/>
  <c r="F17" i="21"/>
  <c r="F27" i="21" s="1"/>
  <c r="F37" i="21" s="1"/>
  <c r="F52" i="21" s="1"/>
  <c r="F62" i="21" s="1"/>
  <c r="F72" i="21" s="1"/>
  <c r="F82" i="21" s="1"/>
  <c r="AH9" i="9"/>
  <c r="AI10" i="9"/>
  <c r="AG10" i="9"/>
  <c r="AS18" i="8"/>
  <c r="AR18" i="8"/>
  <c r="AP18" i="8"/>
  <c r="AT18" i="8"/>
  <c r="AQ18" i="8"/>
  <c r="AT19" i="8"/>
  <c r="AS19" i="8"/>
  <c r="AQ19" i="8"/>
  <c r="AP19" i="8"/>
  <c r="U9" i="8"/>
  <c r="AH9" i="8"/>
  <c r="AK9" i="8" s="1"/>
  <c r="AI9" i="8"/>
  <c r="AB10" i="8"/>
  <c r="Z10" i="8"/>
  <c r="AA10" i="8"/>
  <c r="H49" i="21"/>
  <c r="AC7" i="21"/>
  <c r="F17" i="20"/>
  <c r="F27" i="20" s="1"/>
  <c r="F37" i="20" s="1"/>
  <c r="F52" i="20" s="1"/>
  <c r="F62" i="20" s="1"/>
  <c r="F72" i="20" s="1"/>
  <c r="F82" i="20" s="1"/>
  <c r="AR7" i="20"/>
  <c r="AH10" i="9"/>
  <c r="AR19" i="8"/>
  <c r="AQ15" i="8"/>
  <c r="BA15" i="8"/>
  <c r="AT15" i="8"/>
  <c r="AS15" i="8"/>
  <c r="AP17" i="8"/>
  <c r="AS17" i="8"/>
  <c r="BA17" i="8"/>
  <c r="AT17" i="8"/>
  <c r="AR17" i="8"/>
  <c r="AN1" i="21"/>
  <c r="BB17" i="20"/>
  <c r="BC17" i="20" s="1"/>
  <c r="BB11" i="20"/>
  <c r="BC11" i="20" s="1"/>
  <c r="BB18" i="20"/>
  <c r="BC18" i="20" s="1"/>
  <c r="BB15" i="20"/>
  <c r="BC15" i="20" s="1"/>
  <c r="W9" i="9"/>
  <c r="Y9" i="9" s="1"/>
  <c r="AC11" i="9"/>
  <c r="AD11" i="9" s="1"/>
  <c r="AJ9" i="8"/>
  <c r="AP15" i="8"/>
  <c r="BA16" i="8"/>
  <c r="AP16" i="8"/>
  <c r="AS16" i="8"/>
  <c r="AR16" i="8"/>
  <c r="Z4" i="21"/>
  <c r="BB14" i="21"/>
  <c r="BC14" i="21" s="1"/>
  <c r="BB18" i="21"/>
  <c r="BC18" i="21" s="1"/>
  <c r="BB10" i="21"/>
  <c r="BC10" i="21" s="1"/>
  <c r="BB12" i="21"/>
  <c r="BC12" i="21" s="1"/>
  <c r="E46" i="21"/>
  <c r="U9" i="9"/>
  <c r="AI9" i="9"/>
  <c r="AK9" i="9" s="1"/>
  <c r="AJ9" i="9"/>
  <c r="W12" i="9"/>
  <c r="Y12" i="9" s="1"/>
  <c r="AC12" i="9"/>
  <c r="AD12" i="9" s="1"/>
  <c r="BA18" i="8"/>
  <c r="AR15" i="8"/>
  <c r="AT13" i="8"/>
  <c r="BA13" i="8"/>
  <c r="AT20" i="8"/>
  <c r="AP20" i="8"/>
  <c r="AR20" i="8"/>
  <c r="AS20" i="8"/>
  <c r="U11" i="8"/>
  <c r="AI11" i="8"/>
  <c r="AH11" i="8"/>
  <c r="AG11" i="8"/>
  <c r="AB9" i="8"/>
  <c r="Z9" i="8"/>
  <c r="AA9" i="8"/>
  <c r="AB12" i="8"/>
  <c r="Z12" i="8"/>
  <c r="AA12" i="8"/>
  <c r="F15" i="8"/>
  <c r="F23" i="8" s="1"/>
  <c r="F31" i="8" s="1"/>
  <c r="F39" i="8" s="1"/>
  <c r="F47" i="8" s="1"/>
  <c r="F55" i="8" s="1"/>
  <c r="F63" i="8" s="1"/>
  <c r="W7" i="8"/>
  <c r="U10" i="8"/>
  <c r="AT14" i="8"/>
  <c r="BA14" i="8"/>
  <c r="AA11" i="8"/>
  <c r="BB14" i="8"/>
  <c r="BC14" i="8" s="1"/>
  <c r="Z4" i="8"/>
  <c r="BB12" i="8"/>
  <c r="BC12" i="8" s="1"/>
  <c r="BB19" i="8"/>
  <c r="BC19" i="8" s="1"/>
  <c r="AH10" i="8"/>
  <c r="BB17" i="8"/>
  <c r="BC17" i="8" s="1"/>
  <c r="AI12" i="8" l="1"/>
  <c r="AG12" i="8"/>
  <c r="AK12" i="8" s="1"/>
  <c r="AH12" i="8"/>
  <c r="U12" i="8"/>
  <c r="AK11" i="8"/>
  <c r="AS13" i="8"/>
  <c r="AQ13" i="8"/>
  <c r="AT16" i="8"/>
  <c r="AQ16" i="8"/>
  <c r="AS14" i="8"/>
  <c r="AP14" i="8"/>
  <c r="H49" i="20"/>
  <c r="AP4" i="20"/>
  <c r="Z4" i="20"/>
  <c r="K6" i="20"/>
  <c r="K7" i="20"/>
  <c r="AJ10" i="8"/>
  <c r="AG10" i="8"/>
  <c r="AK10" i="8" s="1"/>
  <c r="AR13" i="8"/>
  <c r="AJ10" i="9"/>
  <c r="F15" i="9"/>
  <c r="F23" i="9" s="1"/>
  <c r="F31" i="9" s="1"/>
  <c r="F39" i="9" s="1"/>
  <c r="F47" i="9" s="1"/>
  <c r="F55" i="9" s="1"/>
  <c r="F63" i="9" s="1"/>
  <c r="W7" i="9"/>
  <c r="AP4" i="9"/>
  <c r="Z4" i="9"/>
  <c r="Z11" i="9"/>
  <c r="AB11" i="9"/>
  <c r="AA11" i="9"/>
  <c r="AB10" i="9"/>
  <c r="AA10" i="9"/>
  <c r="Z10" i="9"/>
  <c r="BA20" i="8"/>
  <c r="AQ20" i="8"/>
  <c r="BB12" i="9"/>
  <c r="BC12" i="9" s="1"/>
  <c r="BB19" i="9"/>
  <c r="BC19" i="9" s="1"/>
  <c r="BB14" i="9"/>
  <c r="BC14" i="9" s="1"/>
  <c r="BB17" i="9"/>
  <c r="BC17" i="9" s="1"/>
  <c r="BB13" i="9"/>
  <c r="BC13" i="9" s="1"/>
  <c r="BB18" i="9"/>
  <c r="BC18" i="9" s="1"/>
  <c r="BB15" i="9"/>
  <c r="BC15" i="9" s="1"/>
  <c r="BB10" i="9"/>
  <c r="BC10" i="9" s="1"/>
  <c r="BB11" i="9"/>
  <c r="BC11" i="9" s="1"/>
  <c r="BB16" i="9"/>
  <c r="BC16" i="9" s="1"/>
  <c r="AK10" i="9"/>
  <c r="AU9" i="8"/>
  <c r="AW9" i="8" s="1"/>
  <c r="AY9" i="8" s="1"/>
  <c r="AU12" i="8"/>
  <c r="AW12" i="8" s="1"/>
  <c r="AY12" i="8" s="1"/>
  <c r="AV10" i="8"/>
  <c r="AV11" i="8"/>
  <c r="AN12" i="8"/>
  <c r="AO12" i="8" s="1"/>
  <c r="AU10" i="8"/>
  <c r="AW10" i="8" s="1"/>
  <c r="AY10" i="8" s="1"/>
  <c r="AU11" i="8"/>
  <c r="AW11" i="8" s="1"/>
  <c r="AY11" i="8" s="1"/>
  <c r="AN10" i="8"/>
  <c r="AO10" i="8" s="1"/>
  <c r="AN9" i="8"/>
  <c r="AO9" i="8" s="1"/>
  <c r="AV9" i="8"/>
  <c r="AN11" i="8"/>
  <c r="AO11" i="8" s="1"/>
  <c r="AV12" i="8"/>
  <c r="M16" i="24"/>
  <c r="N16" i="24" s="1"/>
  <c r="M8" i="24"/>
  <c r="N8" i="24" s="1"/>
  <c r="M10" i="24"/>
  <c r="N10" i="24" s="1"/>
  <c r="M12" i="24"/>
  <c r="N12" i="24" s="1"/>
  <c r="M17" i="24"/>
  <c r="N17" i="24" s="1"/>
  <c r="M11" i="24"/>
  <c r="N11" i="24" s="1"/>
  <c r="M13" i="24"/>
  <c r="N13" i="24" s="1"/>
  <c r="M15" i="24"/>
  <c r="N15" i="24" s="1"/>
  <c r="M9" i="24"/>
  <c r="N9" i="24" s="1"/>
  <c r="M14" i="24"/>
  <c r="N14" i="24" s="1"/>
  <c r="I38" i="24"/>
  <c r="Y4" i="24"/>
  <c r="AJ12" i="9"/>
  <c r="AH12" i="9"/>
  <c r="AG12" i="9"/>
  <c r="AI12" i="9"/>
  <c r="U12" i="9"/>
  <c r="AG11" i="9"/>
  <c r="AJ11" i="9"/>
  <c r="AI11" i="9"/>
  <c r="AH11" i="9"/>
  <c r="U11" i="9"/>
  <c r="AV12" i="9" s="1"/>
  <c r="Z12" i="9"/>
  <c r="AA12" i="9"/>
  <c r="AB12" i="9"/>
  <c r="AN12" i="9"/>
  <c r="AO12" i="9" s="1"/>
  <c r="AV10" i="9"/>
  <c r="Z9" i="9"/>
  <c r="AA9" i="9"/>
  <c r="AB9" i="9"/>
  <c r="I39" i="24"/>
  <c r="Y5" i="24"/>
  <c r="AV9" i="9" l="1"/>
  <c r="AN11" i="9"/>
  <c r="AO11" i="9" s="1"/>
  <c r="AQ11" i="9" s="1"/>
  <c r="AC7" i="20"/>
  <c r="AU7" i="20"/>
  <c r="AU6" i="20"/>
  <c r="AC6" i="20"/>
  <c r="AN10" i="9"/>
  <c r="AO10" i="9" s="1"/>
  <c r="AN9" i="9"/>
  <c r="AO9" i="9" s="1"/>
  <c r="AQ9" i="9" s="1"/>
  <c r="AK12" i="9"/>
  <c r="AK11" i="9"/>
  <c r="AU11" i="9"/>
  <c r="AW11" i="9" s="1"/>
  <c r="AY11" i="9" s="1"/>
  <c r="AU10" i="9"/>
  <c r="AW10" i="9" s="1"/>
  <c r="AY10" i="9" s="1"/>
  <c r="AU12" i="9"/>
  <c r="AW12" i="9" s="1"/>
  <c r="AY12" i="9" s="1"/>
  <c r="AV11" i="9"/>
  <c r="AU9" i="9"/>
  <c r="AW9" i="9" s="1"/>
  <c r="AY9" i="9" s="1"/>
  <c r="AP10" i="8"/>
  <c r="AT10" i="8"/>
  <c r="AS10" i="8"/>
  <c r="AQ10" i="8"/>
  <c r="AR10" i="8"/>
  <c r="BA10" i="8"/>
  <c r="AP10" i="9"/>
  <c r="AQ10" i="9"/>
  <c r="BA10" i="9"/>
  <c r="AS10" i="9"/>
  <c r="AT10" i="9"/>
  <c r="AR10" i="9"/>
  <c r="AT11" i="9"/>
  <c r="AS11" i="8"/>
  <c r="AR11" i="8"/>
  <c r="AQ11" i="8"/>
  <c r="AT11" i="8"/>
  <c r="AP11" i="8"/>
  <c r="BA11" i="8"/>
  <c r="AT9" i="9"/>
  <c r="AP9" i="9"/>
  <c r="BA9" i="9"/>
  <c r="AR9" i="9"/>
  <c r="AS9" i="9"/>
  <c r="AS12" i="9"/>
  <c r="AQ12" i="9"/>
  <c r="BA12" i="9"/>
  <c r="AR12" i="9"/>
  <c r="AP12" i="9"/>
  <c r="AT12" i="9"/>
  <c r="AQ9" i="8"/>
  <c r="AR9" i="8"/>
  <c r="AS9" i="8"/>
  <c r="AT9" i="8"/>
  <c r="AP9" i="8"/>
  <c r="BA9" i="8"/>
  <c r="AQ12" i="8"/>
  <c r="BA12" i="8"/>
  <c r="AR12" i="8"/>
  <c r="AT12" i="8"/>
  <c r="AP12" i="8"/>
  <c r="AS12" i="8"/>
  <c r="AP11" i="9" l="1"/>
  <c r="BA11" i="9"/>
  <c r="AR11" i="9"/>
  <c r="AS11" i="9"/>
</calcChain>
</file>

<file path=xl/comments1.xml><?xml version="1.0" encoding="utf-8"?>
<comments xmlns="http://schemas.openxmlformats.org/spreadsheetml/2006/main">
  <authors>
    <author>Vartotojas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<sst xmlns="http://schemas.openxmlformats.org/spreadsheetml/2006/main" count="6447" uniqueCount="1262">
  <si>
    <t>Gedminų progimnazija</t>
    <phoneticPr fontId="13" type="noConversion"/>
  </si>
  <si>
    <t>1.35</t>
  </si>
  <si>
    <t>1.30</t>
  </si>
  <si>
    <t>Šuolis į aukštį mergaitės</t>
  </si>
  <si>
    <t>"Verdenės" progimnazija</t>
  </si>
  <si>
    <t>Gedminų progimnazija</t>
  </si>
  <si>
    <t>Vydūno gimnazija</t>
  </si>
  <si>
    <t>ind.</t>
  </si>
  <si>
    <t>1 band.</t>
  </si>
  <si>
    <t>2 band.</t>
  </si>
  <si>
    <t>3 band.</t>
  </si>
  <si>
    <t>4 band.</t>
  </si>
  <si>
    <t>5 band.</t>
  </si>
  <si>
    <t>6 band.</t>
  </si>
  <si>
    <t>Varžybų vyr. teisėja</t>
  </si>
  <si>
    <t>Klaipėda, LAM</t>
  </si>
  <si>
    <t>Klaipėdos LAM</t>
  </si>
  <si>
    <t>60 m bėgimas mergaitėms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</si>
  <si>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</si>
  <si>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</si>
  <si>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</si>
  <si>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</si>
  <si>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</si>
  <si>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</si>
  <si>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</si>
  <si>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Nikita Kazabekov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</si>
  <si>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</si>
  <si>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</si>
  <si>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</si>
  <si>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</si>
  <si>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</si>
  <si>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</si>
  <si>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</si>
  <si>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</si>
  <si>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</si>
  <si>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</si>
  <si>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</si>
  <si>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60 m bėgimas berniukams</t>
  </si>
  <si>
    <t>200 m bėgimas mergaitėms</t>
  </si>
  <si>
    <t>Šuolis į tolį mergaitės</t>
  </si>
  <si>
    <t>Šuolis į tolį  berniukai</t>
  </si>
  <si>
    <t>Kristina Kozlovienė</t>
  </si>
  <si>
    <t>200 m bėgimas berniukams</t>
  </si>
  <si>
    <t>600 m bėgimas mergaitėms</t>
  </si>
  <si>
    <t>600 m bėgimas berniukams</t>
  </si>
  <si>
    <t>2 kg. rutulio stūmimas mergaitės</t>
  </si>
  <si>
    <t>Šuolis į aukštį berniukai</t>
  </si>
  <si>
    <t>Klaipėdos LAM</t>
    <phoneticPr fontId="13" type="noConversion"/>
  </si>
  <si>
    <t>3kg. rutulio  stūmimas berniukai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</si>
  <si>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</si>
  <si>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</si>
  <si>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</si>
  <si>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</si>
  <si>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</si>
  <si>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</si>
  <si>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</si>
  <si>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</si>
  <si>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</si>
  <si>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</si>
  <si>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</si>
  <si>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</si>
  <si>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</si>
  <si>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</si>
  <si>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</si>
  <si>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</si>
  <si>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</si>
  <si>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</si>
  <si>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</si>
  <si>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</si>
  <si>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</si>
  <si>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</si>
  <si>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</si>
  <si>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</si>
  <si>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</si>
  <si>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</si>
  <si>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</si>
  <si>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</si>
  <si>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</si>
  <si>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</si>
  <si>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</si>
  <si>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</si>
  <si>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</si>
  <si>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</si>
  <si>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</si>
  <si>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</si>
  <si>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</si>
  <si>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</si>
  <si>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</si>
  <si>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</si>
  <si>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</si>
  <si>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</si>
  <si>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</si>
  <si>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</si>
  <si>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</si>
  <si>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</si>
  <si>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</si>
  <si>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</si>
  <si>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</si>
  <si>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</si>
  <si>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</si>
  <si>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</si>
  <si>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</si>
  <si>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</si>
  <si>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</si>
  <si>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</si>
  <si>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</si>
  <si>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</si>
  <si>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</si>
  <si>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</si>
  <si>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</si>
  <si>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</si>
  <si>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</si>
  <si>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</si>
  <si>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</si>
  <si>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</si>
  <si>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</si>
  <si>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</si>
  <si>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</si>
  <si>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</si>
  <si>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</si>
  <si>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</si>
  <si>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</si>
  <si>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</si>
  <si>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</si>
  <si>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</si>
  <si>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</si>
  <si>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</si>
  <si>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</si>
  <si>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</si>
  <si>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</si>
  <si>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</si>
  <si>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</si>
  <si>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</si>
  <si>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</si>
  <si>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</si>
  <si>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</si>
  <si>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Algimantas Pleskys</t>
  </si>
  <si>
    <t>Edmundas Norvilas</t>
  </si>
  <si>
    <t>Rimantas Zabulionis</t>
  </si>
  <si>
    <t>Vita Baronienė</t>
  </si>
  <si>
    <t>Taškai</t>
  </si>
  <si>
    <t>Klaipėdos m. moksleivių lengvosios atletikos varžybos</t>
  </si>
  <si>
    <t>Klaipėdos LAF taurei laimėti</t>
  </si>
  <si>
    <t>x</t>
  </si>
  <si>
    <t>Gim.data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</si>
  <si>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</si>
  <si>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</si>
  <si>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</si>
  <si>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</si>
  <si>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</si>
  <si>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</si>
  <si>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</si>
  <si>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</si>
  <si>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</si>
  <si>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</si>
  <si>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</si>
  <si>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</si>
  <si>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</si>
  <si>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</si>
  <si>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</si>
  <si>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</si>
  <si>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</si>
  <si>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</si>
  <si>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 xml:space="preserve"> 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</si>
  <si>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</si>
  <si>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</si>
  <si>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</si>
  <si>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</si>
  <si>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</si>
  <si>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</si>
  <si>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</si>
  <si>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</si>
  <si>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</si>
  <si>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</si>
  <si>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</si>
  <si>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</si>
  <si>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</si>
  <si>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</si>
  <si>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</si>
  <si>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</si>
  <si>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</si>
  <si>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</si>
  <si>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</si>
  <si>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</si>
  <si>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</si>
  <si>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</si>
  <si>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</si>
  <si>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</si>
  <si>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</si>
  <si>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</si>
  <si>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</si>
  <si>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</si>
  <si>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</si>
  <si>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</si>
  <si>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</si>
  <si>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</si>
  <si>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</si>
  <si>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</si>
  <si>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</si>
  <si>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</si>
  <si>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</si>
  <si>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</si>
  <si>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</si>
  <si>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</si>
  <si>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</si>
  <si>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</si>
  <si>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</si>
  <si>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</si>
  <si>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</si>
  <si>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</si>
  <si>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</si>
  <si>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</si>
  <si>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</si>
  <si>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</si>
  <si>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</si>
  <si>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</si>
  <si>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</si>
  <si>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</si>
  <si>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</si>
  <si>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</si>
  <si>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</si>
  <si>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</si>
  <si>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</si>
  <si>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</si>
  <si>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</si>
  <si>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</si>
  <si>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</si>
  <si>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</si>
  <si>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</si>
  <si>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</si>
  <si>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</si>
  <si>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</si>
  <si>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</si>
  <si>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</si>
  <si>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</si>
  <si>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</si>
  <si>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</si>
  <si>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</si>
  <si>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</si>
  <si>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</si>
  <si>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</si>
  <si>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</si>
  <si>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</si>
  <si>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</si>
  <si>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</si>
  <si>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</si>
  <si>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</si>
  <si>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</si>
  <si>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</si>
  <si>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</si>
  <si>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</si>
  <si>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</si>
  <si>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</si>
  <si>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</si>
  <si>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</si>
  <si>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</si>
  <si>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</si>
  <si>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</si>
  <si>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</si>
  <si>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</si>
  <si>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</si>
  <si>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</si>
  <si>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</si>
  <si>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</si>
  <si>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</si>
  <si>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</si>
  <si>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</si>
  <si>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</si>
  <si>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</si>
  <si>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</si>
  <si>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</si>
  <si>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</si>
  <si>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</si>
  <si>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</si>
  <si>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</si>
  <si>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</si>
  <si>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</si>
  <si>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</si>
  <si>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</si>
  <si>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</si>
  <si>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</si>
  <si>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</si>
  <si>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</si>
  <si>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</si>
  <si>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</si>
  <si>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</si>
  <si>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</si>
  <si>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</si>
  <si>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</si>
  <si>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</si>
  <si>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</si>
  <si>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</si>
  <si>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</si>
  <si>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</si>
  <si>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</si>
  <si>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</si>
  <si>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</si>
  <si>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</si>
  <si>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</si>
  <si>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</si>
  <si>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</si>
  <si>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</si>
  <si>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</si>
  <si>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</si>
  <si>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</si>
  <si>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</si>
  <si>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</si>
  <si>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</si>
  <si>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</si>
  <si>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</si>
  <si>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</si>
  <si>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</si>
  <si>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</si>
  <si>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</si>
  <si>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</si>
  <si>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</si>
  <si>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</si>
  <si>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</si>
  <si>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</si>
  <si>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</si>
  <si>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</si>
  <si>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</si>
  <si>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</si>
  <si>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</si>
  <si>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</si>
  <si>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</si>
  <si>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</si>
  <si>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</si>
  <si>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</si>
  <si>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</si>
  <si>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</si>
  <si>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</si>
  <si>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</si>
  <si>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</si>
  <si>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</si>
  <si>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</si>
  <si>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</si>
  <si>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</si>
  <si>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</si>
  <si>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</si>
  <si>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</si>
  <si>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</si>
  <si>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</si>
  <si>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</si>
  <si>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</si>
  <si>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</si>
  <si>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</si>
  <si>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</si>
  <si>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</si>
  <si>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</si>
  <si>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</si>
  <si>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</si>
  <si>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</si>
  <si>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</si>
  <si>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</si>
  <si>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</si>
  <si>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</si>
  <si>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</si>
  <si>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</si>
  <si>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</si>
  <si>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</si>
  <si>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</si>
  <si>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</si>
  <si>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</si>
  <si>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</si>
  <si>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</si>
  <si>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</si>
  <si>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</si>
  <si>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</si>
  <si>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</si>
  <si>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</si>
  <si>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</si>
  <si>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</si>
  <si>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</si>
  <si>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</si>
  <si>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</si>
  <si>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</si>
  <si>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</si>
  <si>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</si>
  <si>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</si>
  <si>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</si>
  <si>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</si>
  <si>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</si>
  <si>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</si>
  <si>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</si>
  <si>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</si>
  <si>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</si>
  <si>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</si>
  <si>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</si>
  <si>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</si>
  <si>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</si>
  <si>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</si>
  <si>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</si>
  <si>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</si>
  <si>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</si>
  <si>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</si>
  <si>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</si>
  <si>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</si>
  <si>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</si>
  <si>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</si>
  <si>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</si>
  <si>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</si>
  <si>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</si>
  <si>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</si>
  <si>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</si>
  <si>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</si>
  <si>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</si>
  <si>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</si>
  <si>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</si>
  <si>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</si>
  <si>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</si>
  <si>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</si>
  <si>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</si>
  <si>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</si>
  <si>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</si>
  <si>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</si>
  <si>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</si>
  <si>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</si>
  <si>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</si>
  <si>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</si>
  <si>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</si>
  <si>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</si>
  <si>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</si>
  <si>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</si>
  <si>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</si>
  <si>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</si>
  <si>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</si>
  <si>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</si>
  <si>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</si>
  <si>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</si>
  <si>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</si>
  <si>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</si>
  <si>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</si>
  <si>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</si>
  <si>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</si>
  <si>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</si>
  <si>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</si>
  <si>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</si>
  <si>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</si>
  <si>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</si>
  <si>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</si>
  <si>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</si>
  <si>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</si>
  <si>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</si>
  <si>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</si>
  <si>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</si>
  <si>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</si>
  <si>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</si>
  <si>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</si>
  <si>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</si>
  <si>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</si>
  <si>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</si>
  <si>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</si>
  <si>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</si>
  <si>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</si>
  <si>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</si>
  <si>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</si>
  <si>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</si>
  <si>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</si>
  <si>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</si>
  <si>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</si>
  <si>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</si>
  <si>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</si>
  <si>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</si>
  <si>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</si>
  <si>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</si>
  <si>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</si>
  <si>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</si>
  <si>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</si>
  <si>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</si>
  <si>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</si>
  <si>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</si>
  <si>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</si>
  <si>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</si>
  <si>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</si>
  <si>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</si>
  <si>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</si>
  <si>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</si>
  <si>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</si>
  <si>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</si>
  <si>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</si>
  <si>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</si>
  <si>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</si>
  <si>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</si>
  <si>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</si>
  <si>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</si>
  <si>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</si>
  <si>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</si>
  <si>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</si>
  <si>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</si>
  <si>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</si>
  <si>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</si>
  <si>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</si>
  <si>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</si>
  <si>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</si>
  <si>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</si>
  <si>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</si>
  <si>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</si>
  <si>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</si>
  <si>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</si>
  <si>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</si>
  <si>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</si>
  <si>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</si>
  <si>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</si>
  <si>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</si>
  <si>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</si>
  <si>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</si>
  <si>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</si>
  <si>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</si>
  <si>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</si>
  <si>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</si>
  <si>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</si>
  <si>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</si>
  <si>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</si>
  <si>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</si>
  <si>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</si>
  <si>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</si>
  <si>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</si>
  <si>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</si>
  <si>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</si>
  <si>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</si>
  <si>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</si>
  <si>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</si>
  <si>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</si>
  <si>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</si>
  <si>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</si>
  <si>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</si>
  <si>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</si>
  <si>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</si>
  <si>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</si>
  <si>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</si>
  <si>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</si>
  <si>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</si>
  <si>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</si>
  <si>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</si>
  <si>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</si>
  <si>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</si>
  <si>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</si>
  <si>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</si>
  <si>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</si>
  <si>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</si>
  <si>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</si>
  <si>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</si>
  <si>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</si>
  <si>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</si>
  <si>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</si>
  <si>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</si>
  <si>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</si>
  <si>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</si>
  <si>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</si>
  <si>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</si>
  <si>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</si>
  <si>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</si>
  <si>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</si>
  <si>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</si>
  <si>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</si>
  <si>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</si>
  <si>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</si>
  <si>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</si>
  <si>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</si>
  <si>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</si>
  <si>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</si>
  <si>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</si>
  <si>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</si>
  <si>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</si>
  <si>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</si>
  <si>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</si>
  <si>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</si>
  <si>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</si>
  <si>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</si>
  <si>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</si>
  <si>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</si>
  <si>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</si>
  <si>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</si>
  <si>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</si>
  <si>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</si>
  <si>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</si>
  <si>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</si>
  <si>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</si>
  <si>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</si>
  <si>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</si>
  <si>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</si>
  <si>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</si>
  <si>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</si>
  <si>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</si>
  <si>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</si>
  <si>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</si>
  <si>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</si>
  <si>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Kamilė Labanauskaitė</t>
    <phoneticPr fontId="51" type="noConversion"/>
  </si>
  <si>
    <t>Kamilė Labanauskaitė</t>
    <phoneticPr fontId="13" type="noConversion"/>
  </si>
  <si>
    <t>2006-05-04</t>
    <phoneticPr fontId="13" type="noConversion"/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</si>
  <si>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</si>
  <si>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</si>
  <si>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</si>
  <si>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</si>
  <si>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</si>
  <si>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</si>
  <si>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</si>
  <si>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</si>
  <si>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</si>
  <si>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</si>
  <si>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</si>
  <si>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</si>
  <si>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</si>
  <si>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</si>
  <si>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</si>
  <si>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</si>
  <si>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</si>
  <si>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</si>
  <si>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</si>
  <si>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</si>
  <si>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Vydūno gimnazija</t>
    <phoneticPr fontId="51" type="noConversion"/>
  </si>
  <si>
    <t>Urtė Aušraitė</t>
    <phoneticPr fontId="13" type="noConversion"/>
  </si>
  <si>
    <t>Skaistė Samsonova</t>
    <phoneticPr fontId="13" type="noConversion"/>
  </si>
  <si>
    <t>Austėja Mockutė</t>
    <phoneticPr fontId="25" type="noConversion"/>
  </si>
  <si>
    <t>Viltė Makaraitė</t>
    <phoneticPr fontId="25" type="noConversion"/>
  </si>
  <si>
    <t>Nikita Kazabekov</t>
    <phoneticPr fontId="13" type="noConversion"/>
  </si>
  <si>
    <t>2008-09-28</t>
    <phoneticPr fontId="13" type="noConversion"/>
  </si>
  <si>
    <t>Diana Bumaženko</t>
    <phoneticPr fontId="25" type="noConversion"/>
  </si>
  <si>
    <t>,,Gedminų'' progimnazija</t>
  </si>
  <si>
    <t>,,Versmės'' progimnazija</t>
  </si>
  <si>
    <t>,,Sendvario'' progimnazija</t>
  </si>
  <si>
    <t>M.Gorkio progimnazija</t>
  </si>
  <si>
    <t>,,Saulėtekio'' progimnazija</t>
  </si>
  <si>
    <t>Klaipėdos licėjus</t>
  </si>
  <si>
    <t>,,Verdenės'' progimnazija</t>
  </si>
  <si>
    <t>2006-06-23</t>
  </si>
  <si>
    <t>2007</t>
  </si>
  <si>
    <t>2006</t>
  </si>
  <si>
    <t>2007-12-18</t>
  </si>
  <si>
    <t>Klaipėdos m. moksleivių (vaikų amžiaus grupė) lengvosios atletikos varžybos</t>
  </si>
  <si>
    <t>"Versmės" progimnazija</t>
  </si>
  <si>
    <t>Gabija Mockutė</t>
  </si>
  <si>
    <t>8.58</t>
  </si>
  <si>
    <t>8.43</t>
  </si>
  <si>
    <t>Urtė Aušraitė</t>
  </si>
  <si>
    <t>8.97</t>
  </si>
  <si>
    <t>8.98</t>
  </si>
  <si>
    <t>Aurelija Gailė</t>
  </si>
  <si>
    <t>"Vyturio" progimnazija</t>
  </si>
  <si>
    <t>9.31</t>
  </si>
  <si>
    <t>9.26</t>
  </si>
  <si>
    <t>Taisija Jermošenko</t>
  </si>
  <si>
    <t>9.76</t>
  </si>
  <si>
    <t>Ieva Marija Raudytė</t>
  </si>
  <si>
    <t>9.35</t>
  </si>
  <si>
    <t>9.45</t>
  </si>
  <si>
    <t>9.39</t>
  </si>
  <si>
    <t>Viltė Makaraitė</t>
  </si>
  <si>
    <t>"Sendvario" progimnazija</t>
  </si>
  <si>
    <t>9.50</t>
  </si>
  <si>
    <t>Kamilė Daukšaitė</t>
  </si>
  <si>
    <t>9.40</t>
  </si>
  <si>
    <t>Fausta Žurauskaitė</t>
  </si>
  <si>
    <t>2006-05-04</t>
  </si>
  <si>
    <t>Nikola Johansons</t>
  </si>
  <si>
    <t>2008-03-26</t>
  </si>
  <si>
    <t>Julija Vanagaitė</t>
  </si>
  <si>
    <t>2007-03-03</t>
  </si>
  <si>
    <t>9.49</t>
  </si>
  <si>
    <t>Aleksandra Dimaitė</t>
  </si>
  <si>
    <t>"Vitės" progimnazija</t>
  </si>
  <si>
    <t>9.59</t>
  </si>
  <si>
    <t>Sofija Butkutė</t>
  </si>
  <si>
    <t>2009-07-02</t>
  </si>
  <si>
    <t>S. Dacho progimnazija</t>
  </si>
  <si>
    <t>9.63</t>
  </si>
  <si>
    <t>Gerda Dambauskaitė</t>
  </si>
  <si>
    <t>2008-01-15</t>
  </si>
  <si>
    <t>9.72</t>
  </si>
  <si>
    <t>Evita Martišiūtė</t>
  </si>
  <si>
    <t>2007-12-01</t>
  </si>
  <si>
    <t>9.74</t>
  </si>
  <si>
    <t>Meda Steponaitytė</t>
  </si>
  <si>
    <t>Ema Vozgirdaitė</t>
  </si>
  <si>
    <t>9.78</t>
  </si>
  <si>
    <t>2006-03-26</t>
  </si>
  <si>
    <t>Urtė Saunoriūtė</t>
  </si>
  <si>
    <t>2006-02-01</t>
  </si>
  <si>
    <t>"Saulėtekio" progimnazija</t>
  </si>
  <si>
    <t>9.86</t>
  </si>
  <si>
    <t>Gabrielė Vitkevičiūtė</t>
  </si>
  <si>
    <t>M. Mažvydo progimnazija</t>
  </si>
  <si>
    <t>9.87</t>
  </si>
  <si>
    <t>Skaistė Račkauskaitė</t>
  </si>
  <si>
    <t>9.91</t>
  </si>
  <si>
    <t>Greta Surgautaitė</t>
  </si>
  <si>
    <t>9.92</t>
  </si>
  <si>
    <t>Eva Zdanevičiūtė</t>
  </si>
  <si>
    <t>9.96</t>
  </si>
  <si>
    <t>Nida Norinkevičiūtė</t>
  </si>
  <si>
    <t>10.04</t>
  </si>
  <si>
    <t>Rugilė Rasčiūtė</t>
  </si>
  <si>
    <t>10.08</t>
  </si>
  <si>
    <t>Gustė Vasiliauskaitė</t>
  </si>
  <si>
    <t>2010-01-16</t>
  </si>
  <si>
    <t>10.10</t>
  </si>
  <si>
    <t>Augustė Liaudanskaitė</t>
  </si>
  <si>
    <t>2006-02-06</t>
  </si>
  <si>
    <t>Andrėja Michalkovskaja</t>
  </si>
  <si>
    <t>2009-07-06</t>
  </si>
  <si>
    <t>10.12</t>
  </si>
  <si>
    <t>Klaipėdos LAA</t>
  </si>
  <si>
    <t>Arija Smirnova</t>
  </si>
  <si>
    <t>2006-05-20</t>
  </si>
  <si>
    <t>10.17</t>
  </si>
  <si>
    <t>Anelė Maziliauskaitė</t>
  </si>
  <si>
    <t>2007-12-04</t>
  </si>
  <si>
    <t>10.18</t>
  </si>
  <si>
    <t>Augustė Tarailaitė</t>
  </si>
  <si>
    <t>10.21</t>
  </si>
  <si>
    <t>Ieva Žiubrytė</t>
  </si>
  <si>
    <t>10.23</t>
  </si>
  <si>
    <t>Elina Ivanova</t>
  </si>
  <si>
    <t>10.27</t>
  </si>
  <si>
    <t>Dovilė Grabauskaitė</t>
  </si>
  <si>
    <t>2006-03-23</t>
  </si>
  <si>
    <t>Kamilė Norkūnaitė</t>
  </si>
  <si>
    <t>10.34</t>
  </si>
  <si>
    <t>Viktorija Vasiljeva</t>
  </si>
  <si>
    <t>10.49</t>
  </si>
  <si>
    <t>Milda Kaluzevičiūtė</t>
  </si>
  <si>
    <t>10.58</t>
  </si>
  <si>
    <t>Urtė Vaitkutė</t>
  </si>
  <si>
    <t>2009-01-20</t>
  </si>
  <si>
    <t>10.86</t>
  </si>
  <si>
    <t>Meda Vaišnoraitė</t>
  </si>
  <si>
    <t>2009-03-05</t>
  </si>
  <si>
    <t>10.93</t>
  </si>
  <si>
    <t>Gabrielė Meseckaitė</t>
  </si>
  <si>
    <t>Izabelė Budrė</t>
  </si>
  <si>
    <t>2008-07-24</t>
  </si>
  <si>
    <t>10.96</t>
  </si>
  <si>
    <t>Marija Kulišauskaitė</t>
  </si>
  <si>
    <t>2007-07-06</t>
  </si>
  <si>
    <t>11.18</t>
  </si>
  <si>
    <t>Vidmantė Aleksiūnaitė</t>
  </si>
  <si>
    <t>11.26</t>
  </si>
  <si>
    <t>Ania Stepanova</t>
  </si>
  <si>
    <t>2009-11-01</t>
  </si>
  <si>
    <t>"Gabijos" progimnazija</t>
  </si>
  <si>
    <t>11.61</t>
  </si>
  <si>
    <t>Alisa Stepanova</t>
  </si>
  <si>
    <t>2011-06-08</t>
  </si>
  <si>
    <t>11.64</t>
  </si>
  <si>
    <t>Kamilė Saudargaitė</t>
  </si>
  <si>
    <t>11.72</t>
  </si>
  <si>
    <t>Gabija Sanytė</t>
  </si>
  <si>
    <t>2010-05-21</t>
  </si>
  <si>
    <t>11.75</t>
  </si>
  <si>
    <t>Vesta Pinikaitė</t>
  </si>
  <si>
    <t>2007-12-25</t>
  </si>
  <si>
    <t>12.11</t>
  </si>
  <si>
    <t>2008-09-28</t>
  </si>
  <si>
    <t>M. Gorkio progimnazija</t>
  </si>
  <si>
    <t>8.79</t>
  </si>
  <si>
    <t>Gabrielius Bakas</t>
  </si>
  <si>
    <t>2006-08-24</t>
  </si>
  <si>
    <t>8.94</t>
  </si>
  <si>
    <t>8.86</t>
  </si>
  <si>
    <t>Armandas Bajoras</t>
  </si>
  <si>
    <t>2006-01-31</t>
  </si>
  <si>
    <t>"Gedminų" progimnazija</t>
  </si>
  <si>
    <t>8.80</t>
  </si>
  <si>
    <t>8.87</t>
  </si>
  <si>
    <t>Liudvikas Ūsas</t>
  </si>
  <si>
    <t>9.05</t>
  </si>
  <si>
    <t>9.04</t>
  </si>
  <si>
    <t>Audrius Lukšas</t>
  </si>
  <si>
    <t>9.22</t>
  </si>
  <si>
    <t>9.25</t>
  </si>
  <si>
    <t>Jogaila Ruseckas</t>
  </si>
  <si>
    <t>9.18</t>
  </si>
  <si>
    <t>9.28</t>
  </si>
  <si>
    <t>Haroldas Vaitkus</t>
  </si>
  <si>
    <t>2006-10-12</t>
  </si>
  <si>
    <t>9.29</t>
  </si>
  <si>
    <t>Salvijus Butkus</t>
  </si>
  <si>
    <t>"Vaivorykštės tako" gimnazija</t>
  </si>
  <si>
    <t>9.30</t>
  </si>
  <si>
    <t>Ernaudas Adomavičius</t>
  </si>
  <si>
    <t>2007-03-21</t>
  </si>
  <si>
    <t>9.34</t>
  </si>
  <si>
    <t>Germantas Augustas Svidras</t>
  </si>
  <si>
    <t>9.36</t>
  </si>
  <si>
    <t>10.36</t>
  </si>
  <si>
    <t>11.36</t>
  </si>
  <si>
    <t>Nedas Čėsna</t>
  </si>
  <si>
    <t>2006-02-21</t>
  </si>
  <si>
    <t>Airidas Vaitkevičius</t>
  </si>
  <si>
    <t>2006-03-09</t>
  </si>
  <si>
    <t>9.48</t>
  </si>
  <si>
    <t>Žanas Grauslys</t>
  </si>
  <si>
    <t>Oskaras Lubys</t>
  </si>
  <si>
    <t>2006-05-30</t>
  </si>
  <si>
    <t>9.51</t>
  </si>
  <si>
    <t>Džiugas Gončiarovas</t>
  </si>
  <si>
    <t>2009-03-18</t>
  </si>
  <si>
    <t>9.52</t>
  </si>
  <si>
    <t>Ervinas Šakinis</t>
  </si>
  <si>
    <t>2007-05-07</t>
  </si>
  <si>
    <t>9.57</t>
  </si>
  <si>
    <t>Algirdas Pauliukėnas</t>
  </si>
  <si>
    <t>2006-10-25</t>
  </si>
  <si>
    <t>Ąžuolas Pocius</t>
  </si>
  <si>
    <t>2007-02-21</t>
  </si>
  <si>
    <t>Vilius Aleksandrovas</t>
  </si>
  <si>
    <t>Matas Glebauskas</t>
  </si>
  <si>
    <t>9.67</t>
  </si>
  <si>
    <t>Matas Domeika</t>
  </si>
  <si>
    <t>2006-05-22</t>
  </si>
  <si>
    <t>9.70</t>
  </si>
  <si>
    <t>Orestas Ziminas</t>
  </si>
  <si>
    <t>2007-01-23</t>
  </si>
  <si>
    <t>Joris Plečkaitis</t>
  </si>
  <si>
    <t>9.80</t>
  </si>
  <si>
    <t>Kasparas Toliušis</t>
  </si>
  <si>
    <t>2007-06-08</t>
  </si>
  <si>
    <t>9.81</t>
  </si>
  <si>
    <t>Dominykas Čiuželis</t>
  </si>
  <si>
    <t>9.85</t>
  </si>
  <si>
    <t>Dovydas Šimas</t>
  </si>
  <si>
    <t>9.94</t>
  </si>
  <si>
    <t>Danielius Rusys</t>
  </si>
  <si>
    <t>2010-01-09</t>
  </si>
  <si>
    <t>Adomas Česas</t>
  </si>
  <si>
    <t>2007-05-17</t>
  </si>
  <si>
    <t>10.00</t>
  </si>
  <si>
    <t>Vilius Gaidjurgis</t>
  </si>
  <si>
    <t>10.01</t>
  </si>
  <si>
    <t>Jokūbas Česnauskis</t>
  </si>
  <si>
    <t>2007-06-11</t>
  </si>
  <si>
    <t>Klapėdos LAM</t>
  </si>
  <si>
    <t>Benas Daukšas</t>
  </si>
  <si>
    <t>10.02</t>
  </si>
  <si>
    <t>Matas Butautas</t>
  </si>
  <si>
    <t>2006-03-13</t>
  </si>
  <si>
    <t>10.11</t>
  </si>
  <si>
    <t>Artemij Belonenko</t>
  </si>
  <si>
    <t>10.14</t>
  </si>
  <si>
    <t>Rokas Zumbrickas</t>
  </si>
  <si>
    <t>Matas Kruša</t>
  </si>
  <si>
    <t>10.22</t>
  </si>
  <si>
    <t>Aristidas Kazlauskas</t>
  </si>
  <si>
    <t>10.31</t>
  </si>
  <si>
    <t>Augustas Grubliauskas</t>
  </si>
  <si>
    <t>Karolis Strakšys</t>
  </si>
  <si>
    <t>Daniil Šelichov</t>
  </si>
  <si>
    <t>"Pajūrio" progimnazija</t>
  </si>
  <si>
    <t>10.37</t>
  </si>
  <si>
    <t>Dovydas Žukas</t>
  </si>
  <si>
    <t>10.53</t>
  </si>
  <si>
    <t>Artemij Pročenko</t>
  </si>
  <si>
    <t>2009-11-26</t>
  </si>
  <si>
    <t>10.61</t>
  </si>
  <si>
    <t>Titas Augutis</t>
  </si>
  <si>
    <t>10.70</t>
  </si>
  <si>
    <t>10.72</t>
  </si>
  <si>
    <t>Denisas Dabulskis</t>
  </si>
  <si>
    <t>Kasparas Stankus</t>
  </si>
  <si>
    <t>10.75</t>
  </si>
  <si>
    <t>Armandas Mozūraitis</t>
  </si>
  <si>
    <t>10.94</t>
  </si>
  <si>
    <t>Mykolas Stankus</t>
  </si>
  <si>
    <t>2010-05-03</t>
  </si>
  <si>
    <t>11.06</t>
  </si>
  <si>
    <t>Aidanas Pauga</t>
  </si>
  <si>
    <t>11.32</t>
  </si>
  <si>
    <t>Sebastianas Karklys</t>
  </si>
  <si>
    <t>2009-08-03</t>
  </si>
  <si>
    <t>Rokas Pleikys</t>
  </si>
  <si>
    <t>11.87</t>
  </si>
  <si>
    <t>Jonas Rudys</t>
  </si>
  <si>
    <t>9.99</t>
  </si>
  <si>
    <t>28.41</t>
  </si>
  <si>
    <t>30.18</t>
  </si>
  <si>
    <t>31.61</t>
  </si>
  <si>
    <t>32.35</t>
  </si>
  <si>
    <t>32.42</t>
  </si>
  <si>
    <t>Agnė Gintilaitė</t>
  </si>
  <si>
    <t>32.43</t>
  </si>
  <si>
    <t>32.79</t>
  </si>
  <si>
    <t>33.32</t>
  </si>
  <si>
    <t>33.75</t>
  </si>
  <si>
    <t>33.95</t>
  </si>
  <si>
    <t>Lukrecija Stulgaitė</t>
  </si>
  <si>
    <t>34.52</t>
  </si>
  <si>
    <t>Gita Janušauskaitė</t>
  </si>
  <si>
    <t>34.85</t>
  </si>
  <si>
    <t>34.97</t>
  </si>
  <si>
    <t>2006-03-25</t>
  </si>
  <si>
    <t>35.53</t>
  </si>
  <si>
    <t>Samanta Petkutė</t>
  </si>
  <si>
    <t>35.61</t>
  </si>
  <si>
    <t>36.03</t>
  </si>
  <si>
    <t>36.18</t>
  </si>
  <si>
    <t>2007-05-25</t>
  </si>
  <si>
    <t>36.85</t>
  </si>
  <si>
    <t>Paulina Stoškutė</t>
  </si>
  <si>
    <t>36.92</t>
  </si>
  <si>
    <t>Liepa Žukauskaitė</t>
  </si>
  <si>
    <t>36.94</t>
  </si>
  <si>
    <t>Greta Stupuraitė</t>
  </si>
  <si>
    <t>38.68</t>
  </si>
  <si>
    <t>39.04</t>
  </si>
  <si>
    <t>40.27</t>
  </si>
  <si>
    <t>Vidmantė Aleksūnaitė</t>
  </si>
  <si>
    <t>40.37</t>
  </si>
  <si>
    <t>Gabrielė Rascevičiūtė</t>
  </si>
  <si>
    <t>2007-09-13</t>
  </si>
  <si>
    <t>42.03</t>
  </si>
  <si>
    <t>Bona Lubytė</t>
  </si>
  <si>
    <t>2007-12-13</t>
  </si>
  <si>
    <t>43.06</t>
  </si>
  <si>
    <t>Aurimas Mikutis</t>
  </si>
  <si>
    <t>Danielius Jurgaitis</t>
  </si>
  <si>
    <t>Jonas Vaitkus</t>
  </si>
  <si>
    <t>Arteomas Dmitrenko</t>
  </si>
  <si>
    <t>Joshua Jokšas</t>
  </si>
  <si>
    <t>29.74</t>
  </si>
  <si>
    <t>30.67</t>
  </si>
  <si>
    <t>31.00</t>
  </si>
  <si>
    <t>31.02</t>
  </si>
  <si>
    <t>31.24</t>
  </si>
  <si>
    <t>31.73</t>
  </si>
  <si>
    <t>31.89</t>
  </si>
  <si>
    <t>32.11</t>
  </si>
  <si>
    <t>32.44</t>
  </si>
  <si>
    <t>32.81</t>
  </si>
  <si>
    <t>32.92</t>
  </si>
  <si>
    <t>33.23</t>
  </si>
  <si>
    <t>33.33</t>
  </si>
  <si>
    <t>33.48</t>
  </si>
  <si>
    <t>Tomas Markauskas</t>
  </si>
  <si>
    <t>33.57</t>
  </si>
  <si>
    <t>Maksim Taleikis</t>
  </si>
  <si>
    <t>2006-10-31</t>
  </si>
  <si>
    <t>33.88</t>
  </si>
  <si>
    <t>Povilas Mačiuitis</t>
  </si>
  <si>
    <t>33.98</t>
  </si>
  <si>
    <t>34.44</t>
  </si>
  <si>
    <t>35.16</t>
  </si>
  <si>
    <t>Dovydas Macevičius</t>
  </si>
  <si>
    <t>35.41</t>
  </si>
  <si>
    <t>Nojus Stankus</t>
  </si>
  <si>
    <t>36.16</t>
  </si>
  <si>
    <t>Tauras Mačiūnas</t>
  </si>
  <si>
    <t>2008-05-30</t>
  </si>
  <si>
    <t>36.31</t>
  </si>
  <si>
    <t>Karolis Pranaitis</t>
  </si>
  <si>
    <t>2007-02-03</t>
  </si>
  <si>
    <t>36.64</t>
  </si>
  <si>
    <t>2009-01-22</t>
  </si>
  <si>
    <t>39.16</t>
  </si>
  <si>
    <t>Aidanas Pocius</t>
  </si>
  <si>
    <t>2007-02-01</t>
  </si>
  <si>
    <t>41.14</t>
  </si>
  <si>
    <t>42.19</t>
  </si>
  <si>
    <t>42.30</t>
  </si>
  <si>
    <t>2007-01-19</t>
  </si>
  <si>
    <t>2007-03-12</t>
  </si>
  <si>
    <t>2007-02-04</t>
  </si>
  <si>
    <t>2006-12-18</t>
  </si>
  <si>
    <t>2007-09-02</t>
  </si>
  <si>
    <t>2006-08-20</t>
  </si>
  <si>
    <t>Gabrielė Gerulskytė</t>
  </si>
  <si>
    <t>1:58.14</t>
  </si>
  <si>
    <t>Nadiežda Novikova</t>
  </si>
  <si>
    <t>2:07.24</t>
  </si>
  <si>
    <t>Neringa Kairytė</t>
  </si>
  <si>
    <t>2:13.91</t>
  </si>
  <si>
    <t>Audrė Mažeikaitė</t>
  </si>
  <si>
    <t>2:21.79</t>
  </si>
  <si>
    <t>2:34.24</t>
  </si>
  <si>
    <t>Urtė Sadauskaitė</t>
  </si>
  <si>
    <t>2007-03-05</t>
  </si>
  <si>
    <t>2:48.18</t>
  </si>
  <si>
    <t>1:53.75</t>
  </si>
  <si>
    <t>Joris Dėdinas</t>
  </si>
  <si>
    <t>1:54.57</t>
  </si>
  <si>
    <t>Lukas Linkauskas</t>
  </si>
  <si>
    <t>1:55.26</t>
  </si>
  <si>
    <t>2006-09-23</t>
  </si>
  <si>
    <t>1:55.38</t>
  </si>
  <si>
    <t>2006-04-27</t>
  </si>
  <si>
    <t>1:57.14</t>
  </si>
  <si>
    <t>2007-05-30</t>
  </si>
  <si>
    <t>1:59.09</t>
  </si>
  <si>
    <t>2:00.68</t>
  </si>
  <si>
    <t>2:02.99</t>
  </si>
  <si>
    <t>Ernandas Adomavičius</t>
  </si>
  <si>
    <t>2:03.30</t>
  </si>
  <si>
    <t>2:03.57</t>
  </si>
  <si>
    <t>Mykolas Staponas</t>
  </si>
  <si>
    <t>L.Stulpino progimnazija</t>
  </si>
  <si>
    <t>2:04.87</t>
  </si>
  <si>
    <t>Nedas Končius</t>
  </si>
  <si>
    <t>2:09.79</t>
  </si>
  <si>
    <t>Deividas Butkus</t>
  </si>
  <si>
    <t>2:10.52</t>
  </si>
  <si>
    <t>2:11.63</t>
  </si>
  <si>
    <t>Henrikas Krivičius</t>
  </si>
  <si>
    <t>2:12.34</t>
  </si>
  <si>
    <t>Liudvikas Velykis</t>
  </si>
  <si>
    <t>2007-03-20</t>
  </si>
  <si>
    <t>2:15.45</t>
  </si>
  <si>
    <t>2007-05-27</t>
  </si>
  <si>
    <t>2:18.15</t>
  </si>
  <si>
    <t>Vismuntas Skarbalius</t>
  </si>
  <si>
    <t>2:18.19</t>
  </si>
  <si>
    <t>Erikas Morozov</t>
  </si>
  <si>
    <t>2:18.73</t>
  </si>
  <si>
    <t>Elvinas Stanikas</t>
  </si>
  <si>
    <t>2:19.67</t>
  </si>
  <si>
    <t>2007-07-05</t>
  </si>
  <si>
    <t>2:23.00</t>
  </si>
  <si>
    <t>2:23.22</t>
  </si>
  <si>
    <t>Jokūbas Gudelis</t>
  </si>
  <si>
    <t>2007-09-01</t>
  </si>
  <si>
    <t>2:29.85</t>
  </si>
  <si>
    <t>2:36.35</t>
  </si>
  <si>
    <t>Martynas Jucius</t>
  </si>
  <si>
    <t>DNF</t>
  </si>
  <si>
    <t>Airingas Stalionys</t>
  </si>
  <si>
    <t>2007-08-11</t>
  </si>
  <si>
    <t>32</t>
  </si>
  <si>
    <t>30</t>
  </si>
  <si>
    <t>28</t>
  </si>
  <si>
    <t>27</t>
  </si>
  <si>
    <t>26</t>
  </si>
  <si>
    <t>25</t>
  </si>
  <si>
    <t>23</t>
  </si>
  <si>
    <t>22</t>
  </si>
  <si>
    <t>24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</si>
  <si>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</si>
  <si>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</si>
  <si>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</si>
  <si>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</si>
  <si>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</si>
  <si>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</si>
  <si>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</si>
  <si>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</si>
  <si>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</si>
  <si>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</si>
  <si>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Austėja Mockutė</t>
  </si>
  <si>
    <t>4.44</t>
  </si>
  <si>
    <t>4.24</t>
  </si>
  <si>
    <t>4.37</t>
  </si>
  <si>
    <t>4.55</t>
  </si>
  <si>
    <t>4.27</t>
  </si>
  <si>
    <t>4.23</t>
  </si>
  <si>
    <t>4.28</t>
  </si>
  <si>
    <t>4.09</t>
  </si>
  <si>
    <t>4.26</t>
  </si>
  <si>
    <t>4.29</t>
  </si>
  <si>
    <t>4.11</t>
  </si>
  <si>
    <t>3.82</t>
  </si>
  <si>
    <t>4.25</t>
  </si>
  <si>
    <t>3.93</t>
  </si>
  <si>
    <t>3.71</t>
  </si>
  <si>
    <t>3.89</t>
  </si>
  <si>
    <t>4.04</t>
  </si>
  <si>
    <t>4.01</t>
  </si>
  <si>
    <t>Lavija Bučytė</t>
  </si>
  <si>
    <t>3.74</t>
  </si>
  <si>
    <t>3.99</t>
  </si>
  <si>
    <t>3.81</t>
  </si>
  <si>
    <t>3.51</t>
  </si>
  <si>
    <t>3.76</t>
  </si>
  <si>
    <t>3.78</t>
  </si>
  <si>
    <t>3.79</t>
  </si>
  <si>
    <t>Arina Smirnova</t>
  </si>
  <si>
    <t>3.85</t>
  </si>
  <si>
    <t>3.69</t>
  </si>
  <si>
    <t>3.84</t>
  </si>
  <si>
    <t>3.73</t>
  </si>
  <si>
    <t>3.67</t>
  </si>
  <si>
    <t>3.46</t>
  </si>
  <si>
    <t>Klaipėdis LAM</t>
  </si>
  <si>
    <t>3.62</t>
  </si>
  <si>
    <t>3.52</t>
  </si>
  <si>
    <t>3.44</t>
  </si>
  <si>
    <t>Rugilė Janavičiūtė</t>
  </si>
  <si>
    <t>2006-09-08</t>
  </si>
  <si>
    <t>3.55</t>
  </si>
  <si>
    <t>3.43</t>
  </si>
  <si>
    <t>3.34</t>
  </si>
  <si>
    <t>2007-10-25</t>
  </si>
  <si>
    <t>3.45</t>
  </si>
  <si>
    <t>3.33</t>
  </si>
  <si>
    <t>3.16</t>
  </si>
  <si>
    <t>3.49</t>
  </si>
  <si>
    <t>2.71</t>
  </si>
  <si>
    <t>3.32</t>
  </si>
  <si>
    <t>3.48</t>
  </si>
  <si>
    <t>3.26</t>
  </si>
  <si>
    <t>3.30</t>
  </si>
  <si>
    <t>3.42</t>
  </si>
  <si>
    <t>3.21</t>
  </si>
  <si>
    <t>3.38</t>
  </si>
  <si>
    <t>3.18</t>
  </si>
  <si>
    <t>2.75</t>
  </si>
  <si>
    <t>3.28</t>
  </si>
  <si>
    <t>3.35</t>
  </si>
  <si>
    <t>2.84</t>
  </si>
  <si>
    <t>3.17</t>
  </si>
  <si>
    <t>3.29</t>
  </si>
  <si>
    <t>Vaiva Makauskytė</t>
  </si>
  <si>
    <t>2006-12-03</t>
  </si>
  <si>
    <t>2.66</t>
  </si>
  <si>
    <t>3.01</t>
  </si>
  <si>
    <t>3.00</t>
  </si>
  <si>
    <t>2.86</t>
  </si>
  <si>
    <t>3.04</t>
  </si>
  <si>
    <t>Giulija Tautkevičiūtė</t>
  </si>
  <si>
    <t>2.91</t>
  </si>
  <si>
    <t>2.96</t>
  </si>
  <si>
    <t>Eva Zdanavičiūtė</t>
  </si>
  <si>
    <t>2.58</t>
  </si>
  <si>
    <t>Austėja Vaičiakaitė</t>
  </si>
  <si>
    <t>2008-04-30</t>
  </si>
  <si>
    <t>2.83</t>
  </si>
  <si>
    <t>2.55</t>
  </si>
  <si>
    <t>Kotryna Simanauskaitė</t>
  </si>
  <si>
    <t>2007-06-18</t>
  </si>
  <si>
    <t>2.72</t>
  </si>
  <si>
    <t>2007-10-23</t>
  </si>
  <si>
    <t>2.59</t>
  </si>
  <si>
    <t>2.47</t>
  </si>
  <si>
    <t>2007-05-03</t>
  </si>
  <si>
    <t>2.87</t>
  </si>
  <si>
    <t>2.82</t>
  </si>
  <si>
    <t>Tauras Klakauskas</t>
  </si>
  <si>
    <t>Domantas Budreckas</t>
  </si>
  <si>
    <t>2006-08-19</t>
  </si>
  <si>
    <t>4.02</t>
  </si>
  <si>
    <t>4.22</t>
  </si>
  <si>
    <t>4.14</t>
  </si>
  <si>
    <t>3.86</t>
  </si>
  <si>
    <t>3.59</t>
  </si>
  <si>
    <t>4.13</t>
  </si>
  <si>
    <t>3.96</t>
  </si>
  <si>
    <t>4.00</t>
  </si>
  <si>
    <t>3.90</t>
  </si>
  <si>
    <t>4.05</t>
  </si>
  <si>
    <t>8.05</t>
  </si>
  <si>
    <t>3.77</t>
  </si>
  <si>
    <t>2.98</t>
  </si>
  <si>
    <t>3.72</t>
  </si>
  <si>
    <t>3.53</t>
  </si>
  <si>
    <t>3.63</t>
  </si>
  <si>
    <t>3.70</t>
  </si>
  <si>
    <t>3.54</t>
  </si>
  <si>
    <t>3.47</t>
  </si>
  <si>
    <t>L. Stulpino progimnazija</t>
  </si>
  <si>
    <t>3.50</t>
  </si>
  <si>
    <t>3.64</t>
  </si>
  <si>
    <t>Andrius Andrulionis</t>
  </si>
  <si>
    <t>3.61</t>
  </si>
  <si>
    <t>3.37</t>
  </si>
  <si>
    <t>3.14</t>
  </si>
  <si>
    <t>2007-07-02</t>
  </si>
  <si>
    <t>3.20</t>
  </si>
  <si>
    <t>9.17</t>
  </si>
  <si>
    <t>Deividas Šverys</t>
  </si>
  <si>
    <t>2010-01-26</t>
  </si>
  <si>
    <t>3.09</t>
  </si>
  <si>
    <t>3.23</t>
  </si>
  <si>
    <t>3.05</t>
  </si>
  <si>
    <t>Rokas Grebenkovas</t>
  </si>
  <si>
    <t>Ąžuolas Šeinas</t>
  </si>
  <si>
    <t>2.85</t>
  </si>
  <si>
    <t>3.02</t>
  </si>
  <si>
    <t>2.63</t>
  </si>
  <si>
    <t>2.77</t>
  </si>
  <si>
    <t>Viltė Vasiljevaitė</t>
  </si>
  <si>
    <t>8.21</t>
  </si>
  <si>
    <t>8.25</t>
  </si>
  <si>
    <t>9.27</t>
  </si>
  <si>
    <t>7.27</t>
  </si>
  <si>
    <t>8.20</t>
  </si>
  <si>
    <t>7.21</t>
  </si>
  <si>
    <t>6.92</t>
  </si>
  <si>
    <t>7.12</t>
  </si>
  <si>
    <t>7.07</t>
  </si>
  <si>
    <t>5.64</t>
  </si>
  <si>
    <t>Kamila Brižinskaitė</t>
  </si>
  <si>
    <t>5.21</t>
  </si>
  <si>
    <t>4.95</t>
  </si>
  <si>
    <t>6.35</t>
  </si>
  <si>
    <t>6.17</t>
  </si>
  <si>
    <t>6.72</t>
  </si>
  <si>
    <t>5.89</t>
  </si>
  <si>
    <t>5.58</t>
  </si>
  <si>
    <t>4.80</t>
  </si>
  <si>
    <t>5.32</t>
  </si>
  <si>
    <t>Gvidas Žinkevičius</t>
  </si>
  <si>
    <t>8.09</t>
  </si>
  <si>
    <t>8.18</t>
  </si>
  <si>
    <t>8.39</t>
  </si>
  <si>
    <t>9.08</t>
  </si>
  <si>
    <t>8.12</t>
  </si>
  <si>
    <t>Lukas Kubrak</t>
  </si>
  <si>
    <t>2006-09-02</t>
  </si>
  <si>
    <t>8.01</t>
  </si>
  <si>
    <t>8.59</t>
  </si>
  <si>
    <t>8.07</t>
  </si>
  <si>
    <t>8.77</t>
  </si>
  <si>
    <t>7.90</t>
  </si>
  <si>
    <t>7.82</t>
  </si>
  <si>
    <t>7.60</t>
  </si>
  <si>
    <t>7.67</t>
  </si>
  <si>
    <t>Dovydas Grybauskas</t>
  </si>
  <si>
    <t>2006-09-30</t>
  </si>
  <si>
    <t>6.53</t>
  </si>
  <si>
    <t>7.15</t>
  </si>
  <si>
    <t>7.37</t>
  </si>
  <si>
    <t>7.58</t>
  </si>
  <si>
    <t>7.73</t>
  </si>
  <si>
    <t>7.55</t>
  </si>
  <si>
    <t>7.43</t>
  </si>
  <si>
    <t>6.90</t>
  </si>
  <si>
    <t>7.70</t>
  </si>
  <si>
    <t>8.00</t>
  </si>
  <si>
    <t>6.00</t>
  </si>
  <si>
    <t>5.85</t>
  </si>
  <si>
    <t>6.28</t>
  </si>
  <si>
    <t>6.85</t>
  </si>
  <si>
    <t>6.99</t>
  </si>
  <si>
    <t>Augustas Dzedulionis</t>
  </si>
  <si>
    <t>2007-05-20</t>
  </si>
  <si>
    <t>5.22</t>
  </si>
  <si>
    <t>o</t>
  </si>
  <si>
    <t>xxx</t>
  </si>
  <si>
    <t>1.40</t>
  </si>
  <si>
    <t>Skaistė Samsonova</t>
  </si>
  <si>
    <t>xxo</t>
  </si>
  <si>
    <t>1.20</t>
  </si>
  <si>
    <t>Agota Viršilaitė</t>
  </si>
  <si>
    <t>Kv. l.</t>
  </si>
  <si>
    <t>Ger. rez.</t>
  </si>
  <si>
    <t>1.15</t>
  </si>
  <si>
    <t>2006-08-03</t>
  </si>
  <si>
    <t>1.25</t>
  </si>
  <si>
    <t>xo</t>
  </si>
  <si>
    <t>Andrius Andriulionis</t>
  </si>
  <si>
    <t>Džiugas Rupeika</t>
  </si>
  <si>
    <t>2007-12-05</t>
  </si>
  <si>
    <t>Paulius Linkevičius</t>
  </si>
  <si>
    <t>1.10</t>
  </si>
  <si>
    <t>1.00</t>
  </si>
  <si>
    <t>1.05</t>
  </si>
  <si>
    <t>0.90</t>
  </si>
  <si>
    <t>0.95</t>
  </si>
  <si>
    <t>1.45</t>
  </si>
  <si>
    <t>,,Vyturio'' progimnazija</t>
  </si>
  <si>
    <t>,,Vitės'' progimnazija</t>
  </si>
  <si>
    <t>,,Vaivorykštės tako" gimnazija</t>
  </si>
  <si>
    <t>2008</t>
  </si>
  <si>
    <t>b. a.</t>
  </si>
  <si>
    <t xml:space="preserve"> b. 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</si>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</sst>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</numFmts>
  <fonts count="63"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Calibri"/>
      <family val="2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9"/>
      <color indexed="8"/>
      <name val="Times New Roman"/>
      <family val="1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4"/>
      <color indexed="8"/>
      <name val="Times New Roman"/>
      <family val="1"/>
      <charset val="186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  <charset val="186"/>
    </font>
    <font>
      <sz val="8"/>
      <name val="Verdana"/>
      <family val="2"/>
    </font>
    <font>
      <sz val="8"/>
      <name val="Times New Roman"/>
      <family val="1"/>
      <charset val="18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</font>
    <font>
      <sz val="12"/>
      <color theme="1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454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10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" xfId="0" applyNumberFormat="1" applyFont="1" applyFill="1" applyBorder="1" applyAlignment="1" applyProtection="1">
      <alignment horizontal="left"/>
    </xf>
    <xf numFmtId="170" fontId="19" fillId="0" borderId="1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4" fillId="0" borderId="0" xfId="0" applyFont="1" applyFill="1"/>
    <xf numFmtId="0" fontId="19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49" fontId="28" fillId="0" borderId="19" xfId="0" applyNumberFormat="1" applyFont="1" applyFill="1" applyBorder="1" applyAlignment="1" applyProtection="1">
      <alignment horizontal="center"/>
    </xf>
    <xf numFmtId="49" fontId="28" fillId="0" borderId="17" xfId="0" applyNumberFormat="1" applyFont="1" applyFill="1" applyBorder="1" applyAlignment="1" applyProtection="1">
      <alignment horizontal="center"/>
    </xf>
    <xf numFmtId="0" fontId="26" fillId="0" borderId="17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left"/>
    </xf>
    <xf numFmtId="49" fontId="19" fillId="0" borderId="20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center" wrapText="1"/>
    </xf>
    <xf numFmtId="0" fontId="19" fillId="0" borderId="19" xfId="0" applyNumberFormat="1" applyFont="1" applyFill="1" applyBorder="1" applyAlignment="1" applyProtection="1">
      <alignment horizontal="center"/>
    </xf>
    <xf numFmtId="0" fontId="26" fillId="0" borderId="17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32" fillId="0" borderId="0" xfId="0" applyFont="1" applyFill="1"/>
    <xf numFmtId="0" fontId="32" fillId="0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/>
    <xf numFmtId="49" fontId="19" fillId="0" borderId="1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wrapText="1"/>
    </xf>
    <xf numFmtId="49" fontId="21" fillId="0" borderId="0" xfId="0" applyNumberFormat="1" applyFont="1" applyFill="1"/>
    <xf numFmtId="49" fontId="26" fillId="0" borderId="2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170" fontId="19" fillId="0" borderId="17" xfId="0" applyNumberFormat="1" applyFont="1" applyFill="1" applyBorder="1" applyAlignment="1" applyProtection="1">
      <alignment horizontal="center"/>
    </xf>
    <xf numFmtId="170" fontId="26" fillId="0" borderId="17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left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170" fontId="26" fillId="0" borderId="23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</xf>
    <xf numFmtId="170" fontId="26" fillId="0" borderId="17" xfId="0" applyNumberFormat="1" applyFont="1" applyFill="1" applyBorder="1" applyAlignment="1" applyProtection="1">
      <alignment horizontal="center" vertical="center"/>
    </xf>
    <xf numFmtId="2" fontId="26" fillId="0" borderId="17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/>
    </xf>
    <xf numFmtId="170" fontId="19" fillId="0" borderId="23" xfId="0" applyNumberFormat="1" applyFont="1" applyFill="1" applyBorder="1" applyAlignment="1" applyProtection="1">
      <alignment horizontal="center"/>
    </xf>
    <xf numFmtId="170" fontId="29" fillId="0" borderId="17" xfId="0" applyNumberFormat="1" applyFont="1" applyBorder="1" applyAlignment="1">
      <alignment horizontal="center" wrapText="1"/>
    </xf>
    <xf numFmtId="169" fontId="26" fillId="0" borderId="0" xfId="0" applyNumberFormat="1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vertical="center"/>
    </xf>
    <xf numFmtId="172" fontId="26" fillId="0" borderId="0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left" vertical="center"/>
    </xf>
    <xf numFmtId="170" fontId="26" fillId="0" borderId="3" xfId="0" applyNumberFormat="1" applyFont="1" applyFill="1" applyBorder="1" applyAlignment="1" applyProtection="1">
      <alignment horizontal="center" vertical="center"/>
    </xf>
    <xf numFmtId="170" fontId="26" fillId="0" borderId="3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170" fontId="35" fillId="0" borderId="15" xfId="0" applyNumberFormat="1" applyFont="1" applyBorder="1" applyAlignment="1">
      <alignment horizontal="center" vertical="center" wrapText="1"/>
    </xf>
    <xf numFmtId="17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170" fontId="35" fillId="0" borderId="19" xfId="0" applyNumberFormat="1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 applyProtection="1">
      <alignment horizontal="center" vertical="center"/>
    </xf>
    <xf numFmtId="0" fontId="27" fillId="0" borderId="0" xfId="2" applyNumberFormat="1" applyFont="1" applyFill="1" applyBorder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center" vertical="center"/>
    </xf>
    <xf numFmtId="2" fontId="27" fillId="0" borderId="0" xfId="2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0" xfId="2" applyNumberFormat="1" applyFont="1" applyFill="1" applyBorder="1" applyAlignment="1" applyProtection="1">
      <alignment horizontal="left" vertical="center"/>
    </xf>
    <xf numFmtId="0" fontId="27" fillId="0" borderId="0" xfId="2" applyNumberFormat="1" applyFont="1" applyFill="1" applyBorder="1" applyAlignment="1" applyProtection="1">
      <alignment horizontal="left" vertical="center" shrinkToFit="1"/>
    </xf>
    <xf numFmtId="0" fontId="27" fillId="0" borderId="0" xfId="2" applyNumberFormat="1" applyFont="1" applyFill="1" applyBorder="1" applyAlignment="1" applyProtection="1">
      <alignment vertical="center"/>
    </xf>
    <xf numFmtId="0" fontId="27" fillId="0" borderId="0" xfId="2" applyNumberFormat="1" applyFont="1" applyFill="1" applyBorder="1" applyAlignment="1" applyProtection="1">
      <alignment horizontal="right" vertical="center" shrinkToFit="1"/>
    </xf>
    <xf numFmtId="0" fontId="26" fillId="0" borderId="0" xfId="2" applyNumberFormat="1" applyFont="1" applyFill="1" applyBorder="1" applyAlignment="1" applyProtection="1">
      <alignment horizontal="left" vertical="center"/>
    </xf>
    <xf numFmtId="170" fontId="31" fillId="0" borderId="0" xfId="2" applyNumberFormat="1" applyFont="1" applyFill="1" applyBorder="1" applyAlignment="1" applyProtection="1">
      <alignment horizontal="left" vertical="center"/>
    </xf>
    <xf numFmtId="0" fontId="31" fillId="0" borderId="0" xfId="2" applyNumberFormat="1" applyFont="1" applyFill="1" applyBorder="1" applyAlignment="1" applyProtection="1">
      <alignment horizontal="left" vertical="center" shrinkToFit="1"/>
    </xf>
    <xf numFmtId="0" fontId="24" fillId="0" borderId="0" xfId="2" applyNumberFormat="1" applyFont="1" applyFill="1" applyBorder="1" applyAlignment="1" applyProtection="1">
      <alignment vertical="center"/>
    </xf>
    <xf numFmtId="2" fontId="26" fillId="0" borderId="0" xfId="2" applyNumberFormat="1" applyFont="1" applyFill="1" applyBorder="1" applyAlignment="1" applyProtection="1">
      <alignment horizontal="left" vertical="center"/>
    </xf>
    <xf numFmtId="0" fontId="26" fillId="0" borderId="0" xfId="2" applyNumberFormat="1" applyFont="1" applyFill="1" applyBorder="1" applyAlignment="1" applyProtection="1">
      <alignment vertical="center"/>
    </xf>
    <xf numFmtId="0" fontId="24" fillId="0" borderId="2" xfId="2" applyNumberFormat="1" applyFont="1" applyFill="1" applyBorder="1" applyAlignment="1" applyProtection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vertical="center"/>
    </xf>
    <xf numFmtId="0" fontId="26" fillId="0" borderId="25" xfId="2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37" fillId="0" borderId="0" xfId="0" applyFont="1"/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/>
    <xf numFmtId="0" fontId="39" fillId="0" borderId="17" xfId="0" applyFont="1" applyBorder="1" applyAlignment="1">
      <alignment wrapText="1"/>
    </xf>
    <xf numFmtId="170" fontId="29" fillId="0" borderId="17" xfId="0" applyNumberFormat="1" applyFont="1" applyBorder="1" applyAlignment="1">
      <alignment horizontal="center" vertical="center" wrapText="1"/>
    </xf>
    <xf numFmtId="170" fontId="26" fillId="0" borderId="17" xfId="0" applyNumberFormat="1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/>
    </xf>
    <xf numFmtId="49" fontId="40" fillId="0" borderId="17" xfId="0" applyNumberFormat="1" applyFont="1" applyFill="1" applyBorder="1" applyAlignment="1" applyProtection="1">
      <alignment horizontal="center"/>
    </xf>
    <xf numFmtId="49" fontId="40" fillId="0" borderId="2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left" vertical="justify"/>
    </xf>
    <xf numFmtId="0" fontId="29" fillId="0" borderId="17" xfId="0" applyFont="1" applyBorder="1" applyAlignment="1">
      <alignment horizontal="left" vertical="justify" wrapText="1"/>
    </xf>
    <xf numFmtId="2" fontId="24" fillId="0" borderId="2" xfId="2" applyNumberFormat="1" applyFont="1" applyFill="1" applyBorder="1" applyAlignment="1" applyProtection="1">
      <alignment horizontal="center" vertical="center"/>
    </xf>
    <xf numFmtId="2" fontId="24" fillId="0" borderId="1" xfId="2" applyNumberFormat="1" applyFont="1" applyFill="1" applyBorder="1" applyAlignment="1" applyProtection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2" fontId="19" fillId="0" borderId="23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14" fontId="29" fillId="0" borderId="17" xfId="0" applyNumberFormat="1" applyFont="1" applyBorder="1" applyAlignment="1">
      <alignment horizontal="center" wrapText="1"/>
    </xf>
    <xf numFmtId="0" fontId="30" fillId="0" borderId="12" xfId="0" applyNumberFormat="1" applyFont="1" applyFill="1" applyBorder="1" applyAlignment="1" applyProtection="1"/>
    <xf numFmtId="0" fontId="30" fillId="0" borderId="15" xfId="0" applyNumberFormat="1" applyFont="1" applyFill="1" applyBorder="1" applyAlignment="1" applyProtection="1">
      <alignment horizontal="left"/>
    </xf>
    <xf numFmtId="0" fontId="30" fillId="0" borderId="17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/>
    <xf numFmtId="0" fontId="48" fillId="0" borderId="0" xfId="0" applyNumberFormat="1" applyFont="1" applyFill="1" applyBorder="1" applyAlignment="1" applyProtection="1">
      <alignment horizontal="left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9" fillId="0" borderId="17" xfId="0" applyNumberFormat="1" applyFont="1" applyFill="1" applyBorder="1" applyAlignment="1" applyProtection="1">
      <alignment horizontal="left" vertical="center"/>
    </xf>
    <xf numFmtId="170" fontId="46" fillId="0" borderId="17" xfId="0" applyNumberFormat="1" applyFont="1" applyBorder="1" applyAlignment="1">
      <alignment horizontal="center" wrapText="1"/>
    </xf>
    <xf numFmtId="49" fontId="19" fillId="0" borderId="15" xfId="0" applyNumberFormat="1" applyFont="1" applyFill="1" applyBorder="1" applyAlignment="1" applyProtection="1">
      <alignment horizontal="center"/>
    </xf>
    <xf numFmtId="14" fontId="46" fillId="0" borderId="17" xfId="0" applyNumberFormat="1" applyFont="1" applyBorder="1" applyAlignment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center" vertical="center"/>
    </xf>
    <xf numFmtId="164" fontId="19" fillId="0" borderId="17" xfId="0" applyNumberFormat="1" applyFont="1" applyFill="1" applyBorder="1" applyAlignment="1" applyProtection="1">
      <alignment horizontal="center" vertical="center"/>
    </xf>
    <xf numFmtId="0" fontId="45" fillId="0" borderId="17" xfId="0" applyFont="1" applyBorder="1" applyAlignment="1">
      <alignment wrapText="1"/>
    </xf>
    <xf numFmtId="2" fontId="44" fillId="0" borderId="23" xfId="0" applyNumberFormat="1" applyFont="1" applyFill="1" applyBorder="1" applyAlignment="1" applyProtection="1">
      <alignment horizontal="center" vertical="center"/>
    </xf>
    <xf numFmtId="2" fontId="44" fillId="0" borderId="17" xfId="0" applyNumberFormat="1" applyFont="1" applyFill="1" applyBorder="1" applyAlignment="1" applyProtection="1">
      <alignment horizontal="center" vertical="center"/>
    </xf>
    <xf numFmtId="2" fontId="50" fillId="0" borderId="17" xfId="0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/>
    </xf>
    <xf numFmtId="0" fontId="44" fillId="0" borderId="17" xfId="0" applyNumberFormat="1" applyFont="1" applyFill="1" applyBorder="1" applyAlignment="1" applyProtection="1">
      <alignment horizontal="center" vertical="center"/>
    </xf>
    <xf numFmtId="170" fontId="19" fillId="0" borderId="0" xfId="0" applyNumberFormat="1" applyFont="1" applyFill="1" applyBorder="1" applyAlignment="1" applyProtection="1">
      <alignment horizontal="center"/>
    </xf>
    <xf numFmtId="49" fontId="44" fillId="0" borderId="17" xfId="0" applyNumberFormat="1" applyFont="1" applyFill="1" applyBorder="1" applyAlignment="1" applyProtection="1">
      <alignment horizontal="center" vertical="center"/>
    </xf>
    <xf numFmtId="170" fontId="44" fillId="0" borderId="17" xfId="0" applyNumberFormat="1" applyFont="1" applyFill="1" applyBorder="1" applyAlignment="1" applyProtection="1">
      <alignment horizontal="center" vertical="center"/>
    </xf>
    <xf numFmtId="164" fontId="44" fillId="0" borderId="23" xfId="0" applyNumberFormat="1" applyFont="1" applyFill="1" applyBorder="1" applyAlignment="1" applyProtection="1">
      <alignment horizontal="center" vertical="center"/>
    </xf>
    <xf numFmtId="164" fontId="44" fillId="0" borderId="17" xfId="0" applyNumberFormat="1" applyFont="1" applyFill="1" applyBorder="1" applyAlignment="1" applyProtection="1">
      <alignment horizontal="center" vertical="center"/>
    </xf>
    <xf numFmtId="49" fontId="19" fillId="0" borderId="23" xfId="0" applyNumberFormat="1" applyFont="1" applyFill="1" applyBorder="1" applyAlignment="1" applyProtection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center" wrapText="1"/>
    </xf>
    <xf numFmtId="49" fontId="19" fillId="0" borderId="17" xfId="0" applyNumberFormat="1" applyFont="1" applyBorder="1" applyAlignment="1">
      <alignment horizontal="center" vertical="center"/>
    </xf>
    <xf numFmtId="0" fontId="22" fillId="0" borderId="17" xfId="2" applyNumberFormat="1" applyFont="1" applyFill="1" applyBorder="1" applyAlignment="1" applyProtection="1">
      <alignment horizontal="center" vertical="center"/>
    </xf>
    <xf numFmtId="170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2" applyNumberFormat="1" applyFont="1" applyFill="1" applyBorder="1" applyAlignment="1" applyProtection="1">
      <alignment horizontal="center"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53" fillId="0" borderId="0" xfId="0" applyNumberFormat="1" applyFont="1" applyFill="1" applyBorder="1" applyAlignment="1" applyProtection="1">
      <alignment vertical="center"/>
    </xf>
    <xf numFmtId="0" fontId="53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>
      <alignment horizontal="left"/>
    </xf>
    <xf numFmtId="0" fontId="55" fillId="0" borderId="0" xfId="0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left" vertical="center"/>
    </xf>
    <xf numFmtId="0" fontId="56" fillId="0" borderId="17" xfId="0" applyNumberFormat="1" applyFont="1" applyFill="1" applyBorder="1" applyAlignment="1" applyProtection="1">
      <alignment horizontal="left" vertical="center"/>
    </xf>
    <xf numFmtId="0" fontId="57" fillId="0" borderId="15" xfId="0" applyNumberFormat="1" applyFont="1" applyFill="1" applyBorder="1" applyAlignment="1" applyProtection="1">
      <alignment horizontal="left"/>
    </xf>
    <xf numFmtId="0" fontId="57" fillId="0" borderId="17" xfId="0" applyNumberFormat="1" applyFont="1" applyFill="1" applyBorder="1" applyAlignment="1" applyProtection="1">
      <alignment horizontal="left" vertical="center"/>
    </xf>
    <xf numFmtId="0" fontId="58" fillId="0" borderId="17" xfId="0" applyNumberFormat="1" applyFont="1" applyFill="1" applyBorder="1" applyAlignment="1" applyProtection="1">
      <alignment horizontal="left" vertical="center"/>
    </xf>
    <xf numFmtId="0" fontId="58" fillId="0" borderId="17" xfId="0" applyFont="1" applyBorder="1" applyAlignment="1">
      <alignment vertical="center"/>
    </xf>
    <xf numFmtId="0" fontId="58" fillId="0" borderId="17" xfId="0" applyFont="1" applyBorder="1" applyAlignment="1">
      <alignment horizontal="left" vertical="center" wrapText="1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39" fillId="0" borderId="17" xfId="0" applyNumberFormat="1" applyFont="1" applyFill="1" applyBorder="1" applyAlignment="1" applyProtection="1">
      <alignment horizontal="left" vertical="center"/>
    </xf>
    <xf numFmtId="0" fontId="19" fillId="0" borderId="17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0" fontId="56" fillId="0" borderId="23" xfId="0" applyNumberFormat="1" applyFont="1" applyFill="1" applyBorder="1" applyAlignment="1" applyProtection="1">
      <alignment horizontal="left" vertical="center"/>
    </xf>
    <xf numFmtId="170" fontId="29" fillId="0" borderId="23" xfId="0" applyNumberFormat="1" applyFont="1" applyBorder="1" applyAlignment="1">
      <alignment horizontal="center" wrapText="1"/>
    </xf>
    <xf numFmtId="49" fontId="19" fillId="0" borderId="2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vertical="center"/>
    </xf>
    <xf numFmtId="0" fontId="19" fillId="0" borderId="17" xfId="0" applyFont="1" applyBorder="1" applyAlignment="1">
      <alignment vertical="center"/>
    </xf>
    <xf numFmtId="170" fontId="19" fillId="0" borderId="17" xfId="0" applyNumberFormat="1" applyFont="1" applyBorder="1" applyAlignment="1">
      <alignment horizontal="center" wrapText="1"/>
    </xf>
    <xf numFmtId="0" fontId="19" fillId="0" borderId="2" xfId="0" applyNumberFormat="1" applyFont="1" applyFill="1" applyBorder="1" applyAlignment="1" applyProtection="1">
      <alignment horizontal="left" vertical="justify"/>
    </xf>
    <xf numFmtId="0" fontId="59" fillId="0" borderId="17" xfId="0" applyFont="1" applyBorder="1" applyAlignment="1">
      <alignment horizontal="left" vertical="center" wrapText="1"/>
    </xf>
    <xf numFmtId="0" fontId="30" fillId="0" borderId="17" xfId="0" applyNumberFormat="1" applyFont="1" applyFill="1" applyBorder="1" applyAlignment="1" applyProtection="1">
      <alignment vertical="center"/>
    </xf>
    <xf numFmtId="0" fontId="29" fillId="0" borderId="17" xfId="0" applyNumberFormat="1" applyFont="1" applyFill="1" applyBorder="1" applyAlignment="1" applyProtection="1">
      <alignment horizontal="left" vertical="center"/>
    </xf>
    <xf numFmtId="0" fontId="30" fillId="0" borderId="2" xfId="2" applyNumberFormat="1" applyFont="1" applyFill="1" applyBorder="1" applyAlignment="1" applyProtection="1">
      <alignment horizontal="left" vertical="center"/>
    </xf>
    <xf numFmtId="49" fontId="58" fillId="0" borderId="17" xfId="0" applyNumberFormat="1" applyFont="1" applyBorder="1" applyAlignment="1">
      <alignment horizontal="center" wrapText="1"/>
    </xf>
    <xf numFmtId="0" fontId="57" fillId="0" borderId="17" xfId="0" applyNumberFormat="1" applyFont="1" applyFill="1" applyBorder="1" applyAlignment="1" applyProtection="1">
      <alignment vertical="center"/>
    </xf>
    <xf numFmtId="2" fontId="60" fillId="0" borderId="17" xfId="0" applyNumberFormat="1" applyFont="1" applyFill="1" applyBorder="1" applyAlignment="1" applyProtection="1">
      <alignment horizontal="center" vertical="center"/>
    </xf>
    <xf numFmtId="2" fontId="58" fillId="0" borderId="17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left"/>
    </xf>
    <xf numFmtId="0" fontId="21" fillId="0" borderId="17" xfId="0" applyNumberFormat="1" applyFont="1" applyFill="1" applyBorder="1" applyAlignment="1" applyProtection="1">
      <alignment horizontal="left" vertical="center"/>
    </xf>
    <xf numFmtId="0" fontId="21" fillId="0" borderId="2" xfId="2" applyNumberFormat="1" applyFont="1" applyFill="1" applyBorder="1" applyAlignment="1" applyProtection="1">
      <alignment horizontal="left" vertical="center"/>
    </xf>
    <xf numFmtId="0" fontId="57" fillId="0" borderId="2" xfId="2" applyNumberFormat="1" applyFont="1" applyFill="1" applyBorder="1" applyAlignment="1" applyProtection="1">
      <alignment horizontal="left" vertical="center"/>
    </xf>
    <xf numFmtId="49" fontId="58" fillId="0" borderId="17" xfId="0" applyNumberFormat="1" applyFont="1" applyFill="1" applyBorder="1" applyAlignment="1" applyProtection="1">
      <alignment horizontal="center"/>
    </xf>
    <xf numFmtId="0" fontId="58" fillId="0" borderId="17" xfId="0" applyNumberFormat="1" applyFont="1" applyFill="1" applyBorder="1" applyAlignment="1" applyProtection="1">
      <alignment horizontal="center" vertical="center"/>
    </xf>
    <xf numFmtId="49" fontId="58" fillId="0" borderId="17" xfId="0" applyNumberFormat="1" applyFont="1" applyFill="1" applyBorder="1" applyAlignment="1" applyProtection="1">
      <alignment horizontal="center" vertical="center"/>
    </xf>
    <xf numFmtId="0" fontId="58" fillId="0" borderId="23" xfId="0" applyNumberFormat="1" applyFont="1" applyFill="1" applyBorder="1" applyAlignment="1" applyProtection="1">
      <alignment horizontal="center" vertical="center"/>
    </xf>
    <xf numFmtId="0" fontId="58" fillId="0" borderId="17" xfId="0" applyNumberFormat="1" applyFont="1" applyFill="1" applyBorder="1" applyAlignment="1" applyProtection="1">
      <alignment horizontal="left"/>
    </xf>
    <xf numFmtId="170" fontId="58" fillId="0" borderId="17" xfId="0" applyNumberFormat="1" applyFont="1" applyFill="1" applyBorder="1" applyAlignment="1" applyProtection="1">
      <alignment horizontal="center" vertical="center"/>
    </xf>
    <xf numFmtId="0" fontId="57" fillId="0" borderId="12" xfId="0" applyNumberFormat="1" applyFont="1" applyFill="1" applyBorder="1" applyAlignment="1" applyProtection="1">
      <alignment horizontal="left"/>
    </xf>
    <xf numFmtId="0" fontId="18" fillId="0" borderId="1" xfId="0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170" fontId="30" fillId="0" borderId="17" xfId="0" applyNumberFormat="1" applyFont="1" applyFill="1" applyBorder="1" applyAlignment="1" applyProtection="1">
      <alignment horizontal="left" vertical="center"/>
    </xf>
    <xf numFmtId="0" fontId="30" fillId="0" borderId="23" xfId="0" applyNumberFormat="1" applyFont="1" applyFill="1" applyBorder="1" applyAlignment="1" applyProtection="1">
      <alignment horizontal="left" vertical="center"/>
    </xf>
    <xf numFmtId="0" fontId="30" fillId="0" borderId="23" xfId="2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left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171" fontId="22" fillId="0" borderId="0" xfId="0" applyNumberFormat="1" applyFont="1" applyFill="1" applyBorder="1" applyAlignment="1" applyProtection="1">
      <alignment horizontal="left"/>
    </xf>
    <xf numFmtId="0" fontId="18" fillId="0" borderId="17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/>
    </xf>
    <xf numFmtId="0" fontId="19" fillId="0" borderId="17" xfId="0" applyFont="1" applyFill="1" applyBorder="1"/>
    <xf numFmtId="14" fontId="19" fillId="0" borderId="17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 applyProtection="1">
      <alignment horizontal="left" vertical="center"/>
    </xf>
    <xf numFmtId="0" fontId="61" fillId="0" borderId="17" xfId="0" applyNumberFormat="1" applyFont="1" applyFill="1" applyBorder="1" applyAlignment="1" applyProtection="1">
      <alignment horizontal="left"/>
    </xf>
    <xf numFmtId="0" fontId="30" fillId="0" borderId="17" xfId="2" applyNumberFormat="1" applyFont="1" applyFill="1" applyBorder="1" applyAlignment="1" applyProtection="1">
      <alignment horizontal="left" vertical="center"/>
    </xf>
    <xf numFmtId="0" fontId="30" fillId="0" borderId="17" xfId="0" applyNumberFormat="1" applyFont="1" applyFill="1" applyBorder="1" applyAlignment="1" applyProtection="1"/>
    <xf numFmtId="0" fontId="30" fillId="0" borderId="13" xfId="0" applyNumberFormat="1" applyFont="1" applyFill="1" applyBorder="1" applyAlignment="1" applyProtection="1">
      <alignment horizontal="left"/>
    </xf>
    <xf numFmtId="170" fontId="19" fillId="0" borderId="20" xfId="0" applyNumberFormat="1" applyFont="1" applyFill="1" applyBorder="1" applyAlignment="1" applyProtection="1">
      <alignment horizontal="center"/>
    </xf>
    <xf numFmtId="2" fontId="24" fillId="0" borderId="32" xfId="2" applyNumberFormat="1" applyFont="1" applyFill="1" applyBorder="1" applyAlignment="1" applyProtection="1">
      <alignment horizontal="center" vertical="center"/>
    </xf>
    <xf numFmtId="2" fontId="24" fillId="0" borderId="14" xfId="2" applyNumberFormat="1" applyFont="1" applyFill="1" applyBorder="1" applyAlignment="1" applyProtection="1">
      <alignment horizontal="center" vertical="center"/>
    </xf>
    <xf numFmtId="0" fontId="34" fillId="0" borderId="17" xfId="0" applyNumberFormat="1" applyFont="1" applyFill="1" applyBorder="1" applyAlignment="1" applyProtection="1">
      <alignment horizontal="left"/>
    </xf>
    <xf numFmtId="0" fontId="34" fillId="0" borderId="23" xfId="0" applyNumberFormat="1" applyFont="1" applyFill="1" applyBorder="1" applyAlignment="1" applyProtection="1">
      <alignment horizontal="left"/>
    </xf>
    <xf numFmtId="170" fontId="26" fillId="0" borderId="31" xfId="0" applyNumberFormat="1" applyFont="1" applyFill="1" applyBorder="1" applyAlignment="1" applyProtection="1">
      <alignment horizontal="center" vertical="center"/>
    </xf>
    <xf numFmtId="0" fontId="21" fillId="0" borderId="2" xfId="2" applyNumberFormat="1" applyFont="1" applyFill="1" applyBorder="1" applyAlignment="1" applyProtection="1">
      <alignment horizontal="center" vertical="center"/>
    </xf>
    <xf numFmtId="0" fontId="19" fillId="0" borderId="12" xfId="2" applyNumberFormat="1" applyFont="1" applyFill="1" applyBorder="1" applyAlignment="1" applyProtection="1">
      <alignment horizontal="center" vertical="center"/>
    </xf>
    <xf numFmtId="0" fontId="19" fillId="0" borderId="15" xfId="2" applyNumberFormat="1" applyFont="1" applyFill="1" applyBorder="1" applyAlignment="1" applyProtection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 wrapText="1"/>
    </xf>
    <xf numFmtId="2" fontId="21" fillId="0" borderId="1" xfId="2" applyNumberFormat="1" applyFont="1" applyFill="1" applyBorder="1" applyAlignment="1" applyProtection="1">
      <alignment horizontal="center" vertical="center"/>
    </xf>
    <xf numFmtId="0" fontId="21" fillId="0" borderId="1" xfId="2" applyNumberFormat="1" applyFont="1" applyFill="1" applyBorder="1" applyAlignment="1" applyProtection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0" fontId="21" fillId="0" borderId="1" xfId="2" quotePrefix="1" applyNumberFormat="1" applyFont="1" applyFill="1" applyBorder="1" applyAlignment="1" applyProtection="1">
      <alignment horizontal="center" vertical="center"/>
    </xf>
    <xf numFmtId="2" fontId="21" fillId="0" borderId="2" xfId="2" applyNumberFormat="1" applyFont="1" applyFill="1" applyBorder="1" applyAlignment="1" applyProtection="1">
      <alignment horizontal="center" vertical="center"/>
    </xf>
    <xf numFmtId="0" fontId="21" fillId="0" borderId="2" xfId="2" quotePrefix="1" applyNumberFormat="1" applyFont="1" applyFill="1" applyBorder="1" applyAlignment="1" applyProtection="1">
      <alignment horizontal="center" vertical="center"/>
    </xf>
    <xf numFmtId="2" fontId="21" fillId="0" borderId="32" xfId="2" applyNumberFormat="1" applyFont="1" applyFill="1" applyBorder="1" applyAlignment="1" applyProtection="1">
      <alignment horizontal="center" vertical="center"/>
    </xf>
    <xf numFmtId="170" fontId="19" fillId="0" borderId="3" xfId="0" applyNumberFormat="1" applyFont="1" applyFill="1" applyBorder="1" applyAlignment="1" applyProtection="1">
      <alignment horizontal="center" vertical="center"/>
    </xf>
    <xf numFmtId="2" fontId="19" fillId="0" borderId="27" xfId="2" applyNumberFormat="1" applyFont="1" applyFill="1" applyBorder="1" applyAlignment="1" applyProtection="1">
      <alignment horizontal="center" vertical="center"/>
    </xf>
    <xf numFmtId="2" fontId="19" fillId="0" borderId="24" xfId="2" applyNumberFormat="1" applyFont="1" applyFill="1" applyBorder="1" applyAlignment="1" applyProtection="1">
      <alignment horizontal="center" vertical="center"/>
    </xf>
    <xf numFmtId="0" fontId="19" fillId="0" borderId="25" xfId="2" applyNumberFormat="1" applyFont="1" applyFill="1" applyBorder="1" applyAlignment="1" applyProtection="1">
      <alignment horizontal="center" vertical="center"/>
    </xf>
    <xf numFmtId="0" fontId="19" fillId="0" borderId="17" xfId="2" applyNumberFormat="1" applyFont="1" applyFill="1" applyBorder="1" applyAlignment="1" applyProtection="1">
      <alignment horizontal="left" vertical="center"/>
    </xf>
    <xf numFmtId="49" fontId="19" fillId="0" borderId="17" xfId="2" applyNumberFormat="1" applyFont="1" applyFill="1" applyBorder="1" applyAlignment="1" applyProtection="1">
      <alignment horizontal="center" vertical="center"/>
    </xf>
    <xf numFmtId="2" fontId="21" fillId="0" borderId="14" xfId="2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  <xf numFmtId="2" fontId="44" fillId="0" borderId="10" xfId="2" applyNumberFormat="1" applyFont="1" applyFill="1" applyBorder="1" applyAlignment="1" applyProtection="1">
      <alignment horizontal="center" vertical="center"/>
    </xf>
    <xf numFmtId="2" fontId="44" fillId="0" borderId="13" xfId="2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30" fillId="0" borderId="23" xfId="0" applyNumberFormat="1" applyFont="1" applyFill="1" applyBorder="1" applyAlignment="1" applyProtection="1">
      <alignment vertical="center"/>
    </xf>
    <xf numFmtId="0" fontId="24" fillId="0" borderId="20" xfId="2" applyNumberFormat="1" applyFont="1" applyFill="1" applyBorder="1" applyAlignment="1" applyProtection="1">
      <alignment horizontal="center" vertical="center"/>
    </xf>
    <xf numFmtId="0" fontId="29" fillId="0" borderId="34" xfId="0" applyFont="1" applyBorder="1" applyAlignment="1">
      <alignment horizontal="left" vertical="center" wrapText="1"/>
    </xf>
    <xf numFmtId="0" fontId="24" fillId="0" borderId="17" xfId="2" applyNumberFormat="1" applyFont="1" applyFill="1" applyBorder="1" applyAlignment="1" applyProtection="1">
      <alignment horizontal="center" vertical="center"/>
    </xf>
    <xf numFmtId="49" fontId="58" fillId="0" borderId="23" xfId="0" applyNumberFormat="1" applyFont="1" applyFill="1" applyBorder="1" applyAlignment="1" applyProtection="1">
      <alignment horizontal="center" vertical="center"/>
    </xf>
    <xf numFmtId="49" fontId="58" fillId="0" borderId="17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justify" wrapText="1"/>
    </xf>
    <xf numFmtId="0" fontId="19" fillId="0" borderId="14" xfId="0" applyNumberFormat="1" applyFont="1" applyFill="1" applyBorder="1" applyAlignment="1" applyProtection="1">
      <alignment horizontal="left" vertical="justify"/>
    </xf>
    <xf numFmtId="2" fontId="21" fillId="0" borderId="28" xfId="2" applyNumberFormat="1" applyFont="1" applyFill="1" applyBorder="1" applyAlignment="1" applyProtection="1">
      <alignment horizontal="center" vertical="center"/>
    </xf>
    <xf numFmtId="2" fontId="21" fillId="0" borderId="26" xfId="2" applyNumberFormat="1" applyFont="1" applyFill="1" applyBorder="1" applyAlignment="1" applyProtection="1">
      <alignment horizontal="center" vertical="center"/>
    </xf>
    <xf numFmtId="0" fontId="24" fillId="0" borderId="16" xfId="2" applyNumberFormat="1" applyFont="1" applyFill="1" applyBorder="1" applyAlignment="1" applyProtection="1">
      <alignment horizontal="center" vertical="center"/>
    </xf>
    <xf numFmtId="49" fontId="19" fillId="0" borderId="3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0" fontId="19" fillId="17" borderId="17" xfId="0" applyNumberFormat="1" applyFont="1" applyFill="1" applyBorder="1" applyAlignment="1" applyProtection="1">
      <alignment horizontal="center" vertical="center"/>
    </xf>
    <xf numFmtId="49" fontId="58" fillId="17" borderId="17" xfId="0" applyNumberFormat="1" applyFont="1" applyFill="1" applyBorder="1" applyAlignment="1" applyProtection="1">
      <alignment horizontal="center" vertical="center"/>
    </xf>
    <xf numFmtId="49" fontId="58" fillId="17" borderId="17" xfId="0" applyNumberFormat="1" applyFont="1" applyFill="1" applyBorder="1" applyAlignment="1">
      <alignment horizontal="center" wrapText="1"/>
    </xf>
    <xf numFmtId="49" fontId="58" fillId="17" borderId="17" xfId="0" applyNumberFormat="1" applyFont="1" applyFill="1" applyBorder="1" applyAlignment="1" applyProtection="1">
      <alignment horizontal="center"/>
    </xf>
    <xf numFmtId="49" fontId="58" fillId="17" borderId="23" xfId="0" applyNumberFormat="1" applyFont="1" applyFill="1" applyBorder="1" applyAlignment="1" applyProtection="1">
      <alignment horizontal="center" vertical="center"/>
    </xf>
    <xf numFmtId="49" fontId="19" fillId="0" borderId="17" xfId="0" quotePrefix="1" applyNumberFormat="1" applyFont="1" applyFill="1" applyBorder="1" applyAlignment="1" applyProtection="1">
      <alignment horizontal="center"/>
    </xf>
    <xf numFmtId="0" fontId="44" fillId="0" borderId="23" xfId="0" applyNumberFormat="1" applyFont="1" applyFill="1" applyBorder="1" applyAlignment="1" applyProtection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170" fontId="26" fillId="0" borderId="26" xfId="0" applyNumberFormat="1" applyFont="1" applyFill="1" applyBorder="1" applyAlignment="1" applyProtection="1">
      <alignment horizontal="center" vertical="center"/>
    </xf>
    <xf numFmtId="170" fontId="19" fillId="0" borderId="26" xfId="0" applyNumberFormat="1" applyFont="1" applyFill="1" applyBorder="1" applyAlignment="1" applyProtection="1">
      <alignment horizontal="center" vertical="center"/>
    </xf>
    <xf numFmtId="171" fontId="62" fillId="0" borderId="0" xfId="0" applyNumberFormat="1" applyFont="1" applyFill="1" applyBorder="1" applyAlignment="1" applyProtection="1">
      <alignment horizontal="center"/>
    </xf>
    <xf numFmtId="171" fontId="2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29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171" fontId="14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29" xfId="0" applyNumberFormat="1" applyFont="1" applyFill="1" applyBorder="1" applyAlignment="1" applyProtection="1">
      <alignment horizontal="center"/>
    </xf>
    <xf numFmtId="0" fontId="1" fillId="13" borderId="30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29" xfId="0" applyNumberFormat="1" applyFont="1" applyFill="1" applyBorder="1" applyAlignment="1" applyProtection="1">
      <alignment horizontal="center"/>
    </xf>
    <xf numFmtId="0" fontId="19" fillId="0" borderId="30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7.109375" style="10" customWidth="1"/>
    <col min="2" max="3" width="8.109375" style="10" customWidth="1"/>
    <col min="4" max="4" width="8.109375" style="10" hidden="1" customWidth="1"/>
    <col min="5" max="5" width="20.33203125" style="13" hidden="1" customWidth="1"/>
    <col min="6" max="6" width="11.44140625" style="16" hidden="1" customWidth="1"/>
    <col min="7" max="7" width="10.88671875" style="13" hidden="1" customWidth="1"/>
    <col min="8" max="8" width="7" style="13" hidden="1" customWidth="1"/>
    <col min="9" max="9" width="9" style="13" hidden="1" customWidth="1"/>
    <col min="10" max="10" width="19.44140625" style="13" hidden="1" customWidth="1"/>
    <col min="11" max="11" width="8.44140625" style="10" customWidth="1"/>
    <col min="12" max="12" width="11.88671875" style="19" customWidth="1"/>
    <col min="13" max="13" width="14.6640625" style="13" customWidth="1"/>
    <col min="14" max="14" width="12" style="15" customWidth="1"/>
    <col min="15" max="15" width="10.33203125" style="11" customWidth="1"/>
    <col min="16" max="16" width="5.44140625" style="11" hidden="1" customWidth="1"/>
    <col min="17" max="17" width="14.88671875" style="13" hidden="1" customWidth="1"/>
    <col min="18" max="18" width="16.109375" style="11" customWidth="1"/>
    <col min="19" max="20" width="11.33203125" style="11" hidden="1" customWidth="1"/>
    <col min="21" max="21" width="14.88671875" style="11" hidden="1" customWidth="1"/>
    <col min="22" max="24" width="16.109375" style="11" hidden="1" customWidth="1"/>
    <col min="25" max="25" width="11.44140625" style="11" hidden="1" customWidth="1"/>
    <col min="26" max="26" width="15.33203125" style="11" customWidth="1"/>
    <col min="27" max="27" width="11.33203125" style="11" customWidth="1"/>
  </cols>
  <sheetData>
    <row r="1" spans="1:27">
      <c r="A1" s="10" t="s">
        <v>592</v>
      </c>
      <c r="B1" s="10" t="s">
        <v>593</v>
      </c>
      <c r="C1" s="10" t="s">
        <v>433</v>
      </c>
      <c r="D1" s="8" t="s">
        <v>592</v>
      </c>
      <c r="E1" s="14" t="s">
        <v>594</v>
      </c>
      <c r="F1" s="22" t="s">
        <v>595</v>
      </c>
      <c r="G1" s="14" t="s">
        <v>596</v>
      </c>
      <c r="H1" s="14" t="s">
        <v>597</v>
      </c>
      <c r="I1" s="14" t="s">
        <v>598</v>
      </c>
      <c r="J1" s="14" t="s">
        <v>599</v>
      </c>
      <c r="K1" s="10" t="s">
        <v>600</v>
      </c>
      <c r="L1" s="19" t="s">
        <v>602</v>
      </c>
      <c r="M1" s="13" t="s">
        <v>603</v>
      </c>
      <c r="N1" s="15" t="s">
        <v>604</v>
      </c>
      <c r="O1" s="11" t="s">
        <v>596</v>
      </c>
      <c r="P1" s="11" t="s">
        <v>597</v>
      </c>
      <c r="Q1" s="13" t="s">
        <v>598</v>
      </c>
      <c r="R1" s="11" t="s">
        <v>605</v>
      </c>
      <c r="S1" s="11" t="s">
        <v>606</v>
      </c>
      <c r="T1" s="11" t="s">
        <v>607</v>
      </c>
      <c r="U1" s="6" t="s">
        <v>609</v>
      </c>
      <c r="V1" s="6" t="s">
        <v>468</v>
      </c>
      <c r="W1" s="6"/>
      <c r="X1" s="6"/>
      <c r="Y1" s="6" t="s">
        <v>470</v>
      </c>
      <c r="Z1" s="11" t="s">
        <v>471</v>
      </c>
      <c r="AA1" s="11" t="s">
        <v>473</v>
      </c>
    </row>
    <row r="2" spans="1:27">
      <c r="A2" s="23">
        <v>1</v>
      </c>
      <c r="B2" s="10">
        <v>566</v>
      </c>
      <c r="C2" s="10" t="s">
        <v>479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518</v>
      </c>
      <c r="M2" s="13" t="s">
        <v>519</v>
      </c>
      <c r="N2" s="15">
        <v>36321</v>
      </c>
      <c r="O2" s="11" t="s">
        <v>481</v>
      </c>
      <c r="R2" s="11" t="s">
        <v>520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>
      <c r="A3" s="23">
        <v>2</v>
      </c>
      <c r="B3" s="10">
        <v>407</v>
      </c>
      <c r="C3" s="10" t="s">
        <v>479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555</v>
      </c>
      <c r="M3" s="13" t="s">
        <v>556</v>
      </c>
      <c r="N3" s="15">
        <v>35991</v>
      </c>
      <c r="O3" s="11" t="s">
        <v>481</v>
      </c>
      <c r="R3" s="11" t="s">
        <v>520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>
      <c r="A4" s="23">
        <v>3</v>
      </c>
      <c r="B4" s="10">
        <v>750</v>
      </c>
      <c r="C4" s="10" t="s">
        <v>479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293</v>
      </c>
      <c r="M4" s="13" t="s">
        <v>568</v>
      </c>
      <c r="N4" s="15">
        <v>36861</v>
      </c>
      <c r="O4" s="11" t="s">
        <v>481</v>
      </c>
      <c r="R4" s="11" t="s">
        <v>520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>
      <c r="A5" s="23">
        <v>4</v>
      </c>
      <c r="B5" s="10">
        <v>751</v>
      </c>
      <c r="C5" s="10" t="s">
        <v>479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342</v>
      </c>
      <c r="M5" s="13" t="s">
        <v>568</v>
      </c>
      <c r="N5" s="15">
        <v>36861</v>
      </c>
      <c r="O5" s="11" t="s">
        <v>481</v>
      </c>
      <c r="R5" s="11" t="s">
        <v>520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>
      <c r="A6" s="23">
        <v>5</v>
      </c>
      <c r="B6" s="10">
        <v>565</v>
      </c>
      <c r="C6" s="10" t="s">
        <v>479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370</v>
      </c>
      <c r="M6" s="13" t="s">
        <v>371</v>
      </c>
      <c r="N6" s="15">
        <v>35882</v>
      </c>
      <c r="O6" s="11" t="s">
        <v>481</v>
      </c>
      <c r="R6" s="11" t="s">
        <v>520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>
      <c r="A7" s="23">
        <v>6</v>
      </c>
      <c r="B7" s="10">
        <v>569</v>
      </c>
      <c r="C7" s="10" t="s">
        <v>601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558</v>
      </c>
      <c r="M7" s="13" t="s">
        <v>395</v>
      </c>
      <c r="N7" s="15">
        <v>35878</v>
      </c>
      <c r="O7" s="11" t="s">
        <v>481</v>
      </c>
      <c r="R7" s="11" t="s">
        <v>520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>
      <c r="A8" s="23">
        <v>7</v>
      </c>
      <c r="B8" s="10">
        <v>149</v>
      </c>
      <c r="C8" s="10" t="s">
        <v>479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416</v>
      </c>
      <c r="M8" s="13" t="s">
        <v>417</v>
      </c>
      <c r="N8" s="15">
        <v>36060</v>
      </c>
      <c r="O8" s="11" t="s">
        <v>481</v>
      </c>
      <c r="R8" s="11" t="s">
        <v>506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>
      <c r="A9" s="23">
        <v>8</v>
      </c>
      <c r="B9" s="10">
        <v>190</v>
      </c>
      <c r="C9" s="10" t="s">
        <v>479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504</v>
      </c>
      <c r="M9" s="13" t="s">
        <v>505</v>
      </c>
      <c r="N9" s="15">
        <v>36348</v>
      </c>
      <c r="O9" s="11" t="s">
        <v>481</v>
      </c>
      <c r="R9" s="11" t="s">
        <v>506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>
      <c r="A10" s="23">
        <v>9</v>
      </c>
      <c r="B10" s="10">
        <v>155</v>
      </c>
      <c r="C10" s="10" t="s">
        <v>601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528</v>
      </c>
      <c r="M10" s="13" t="s">
        <v>548</v>
      </c>
      <c r="N10" s="15">
        <v>35799</v>
      </c>
      <c r="O10" s="11" t="s">
        <v>481</v>
      </c>
      <c r="R10" s="11" t="s">
        <v>495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>
      <c r="A11" s="23">
        <v>10</v>
      </c>
      <c r="B11" s="10">
        <v>300</v>
      </c>
      <c r="C11" s="10" t="s">
        <v>601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540</v>
      </c>
      <c r="M11" s="13" t="s">
        <v>304</v>
      </c>
      <c r="N11" s="15">
        <v>35818</v>
      </c>
      <c r="O11" s="11" t="s">
        <v>481</v>
      </c>
      <c r="R11" s="11" t="s">
        <v>495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>
      <c r="A12" s="23">
        <v>11</v>
      </c>
      <c r="B12" s="10">
        <v>334</v>
      </c>
      <c r="C12" s="10" t="s">
        <v>601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335</v>
      </c>
      <c r="M12" s="13" t="s">
        <v>336</v>
      </c>
      <c r="N12" s="15">
        <v>36519</v>
      </c>
      <c r="O12" s="11" t="s">
        <v>481</v>
      </c>
      <c r="R12" s="11" t="s">
        <v>495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>
      <c r="A13" s="23">
        <v>12</v>
      </c>
      <c r="B13" s="10">
        <v>396</v>
      </c>
      <c r="C13" s="10" t="s">
        <v>479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362</v>
      </c>
      <c r="M13" s="13" t="s">
        <v>363</v>
      </c>
      <c r="N13" s="15">
        <v>36572</v>
      </c>
      <c r="O13" s="11" t="s">
        <v>481</v>
      </c>
      <c r="R13" s="11" t="s">
        <v>495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>
      <c r="A14" s="23">
        <v>13</v>
      </c>
      <c r="B14" s="10">
        <v>402</v>
      </c>
      <c r="C14" s="10" t="s">
        <v>479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545</v>
      </c>
      <c r="M14" s="13" t="s">
        <v>389</v>
      </c>
      <c r="N14" s="15">
        <v>36185</v>
      </c>
      <c r="O14" s="11" t="s">
        <v>481</v>
      </c>
      <c r="R14" s="11" t="s">
        <v>495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>
      <c r="A15" s="23">
        <v>14</v>
      </c>
      <c r="B15" s="10">
        <v>405</v>
      </c>
      <c r="C15" s="10" t="s">
        <v>479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411</v>
      </c>
      <c r="M15" s="13" t="s">
        <v>412</v>
      </c>
      <c r="N15" s="15">
        <v>36514</v>
      </c>
      <c r="O15" s="11" t="s">
        <v>481</v>
      </c>
      <c r="R15" s="11" t="s">
        <v>495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>
      <c r="A16" s="23">
        <v>15</v>
      </c>
      <c r="B16" s="10">
        <v>465</v>
      </c>
      <c r="C16" s="10" t="s">
        <v>479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493</v>
      </c>
      <c r="M16" s="13" t="s">
        <v>494</v>
      </c>
      <c r="N16" s="15">
        <v>36637</v>
      </c>
      <c r="O16" s="11" t="s">
        <v>481</v>
      </c>
      <c r="R16" s="11" t="s">
        <v>495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>
      <c r="A17" s="23">
        <v>16</v>
      </c>
      <c r="B17" s="10">
        <v>403</v>
      </c>
      <c r="C17" s="10" t="s">
        <v>479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538</v>
      </c>
      <c r="M17" s="13" t="s">
        <v>539</v>
      </c>
      <c r="N17" s="15">
        <v>36154</v>
      </c>
      <c r="O17" s="11" t="s">
        <v>481</v>
      </c>
      <c r="R17" s="11" t="s">
        <v>495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>
      <c r="A18" s="23">
        <v>17</v>
      </c>
      <c r="B18" s="10">
        <v>548</v>
      </c>
      <c r="C18" s="10" t="s">
        <v>479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293</v>
      </c>
      <c r="M18" s="13" t="s">
        <v>294</v>
      </c>
      <c r="N18" s="15">
        <v>35887</v>
      </c>
      <c r="O18" s="11" t="s">
        <v>481</v>
      </c>
      <c r="R18" s="11" t="s">
        <v>295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>
      <c r="A19" s="23">
        <v>18</v>
      </c>
      <c r="B19" s="10" t="s">
        <v>583</v>
      </c>
      <c r="C19" s="10" t="s">
        <v>479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584</v>
      </c>
      <c r="M19" s="13" t="s">
        <v>585</v>
      </c>
      <c r="N19" s="15">
        <v>36223</v>
      </c>
      <c r="O19" s="11" t="s">
        <v>481</v>
      </c>
      <c r="R19" s="11" t="s">
        <v>295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>
      <c r="A20" s="23">
        <v>19</v>
      </c>
      <c r="B20" s="10">
        <v>740</v>
      </c>
      <c r="C20" s="10" t="s">
        <v>479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584</v>
      </c>
      <c r="M20" s="13" t="s">
        <v>355</v>
      </c>
      <c r="N20" s="15">
        <v>35927</v>
      </c>
      <c r="O20" s="11" t="s">
        <v>481</v>
      </c>
      <c r="R20" s="11" t="s">
        <v>295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>
      <c r="A21" s="23">
        <v>20</v>
      </c>
      <c r="B21" s="10">
        <v>607</v>
      </c>
      <c r="C21" s="10" t="s">
        <v>601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528</v>
      </c>
      <c r="M21" s="13" t="s">
        <v>382</v>
      </c>
      <c r="N21" s="15">
        <v>36242</v>
      </c>
      <c r="O21" s="11" t="s">
        <v>481</v>
      </c>
      <c r="R21" s="11" t="s">
        <v>383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>
      <c r="A22" s="23">
        <v>21</v>
      </c>
      <c r="B22" s="10">
        <v>590</v>
      </c>
      <c r="C22" s="10" t="s">
        <v>601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405</v>
      </c>
      <c r="M22" s="13" t="s">
        <v>406</v>
      </c>
      <c r="N22" s="15">
        <v>35918</v>
      </c>
      <c r="O22" s="11" t="s">
        <v>481</v>
      </c>
      <c r="R22" s="11" t="s">
        <v>527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>
      <c r="A23" s="23">
        <v>22</v>
      </c>
      <c r="B23" s="10">
        <v>612</v>
      </c>
      <c r="C23" s="10" t="s">
        <v>601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478</v>
      </c>
      <c r="M23" s="13" t="s">
        <v>480</v>
      </c>
      <c r="N23" s="15">
        <v>36393</v>
      </c>
      <c r="O23" s="11" t="s">
        <v>481</v>
      </c>
      <c r="R23" s="11" t="s">
        <v>482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>
      <c r="A24" s="23">
        <v>23</v>
      </c>
      <c r="B24" s="10">
        <v>589</v>
      </c>
      <c r="C24" s="10" t="s">
        <v>601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525</v>
      </c>
      <c r="M24" s="13" t="s">
        <v>526</v>
      </c>
      <c r="N24" s="15">
        <v>36340</v>
      </c>
      <c r="O24" s="11" t="s">
        <v>481</v>
      </c>
      <c r="R24" s="11" t="s">
        <v>527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>
      <c r="A25" s="23">
        <v>24</v>
      </c>
      <c r="B25" s="10">
        <v>592</v>
      </c>
      <c r="C25" s="10" t="s">
        <v>601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543</v>
      </c>
      <c r="M25" s="13" t="s">
        <v>560</v>
      </c>
      <c r="N25" s="15">
        <v>36065</v>
      </c>
      <c r="O25" s="11" t="s">
        <v>481</v>
      </c>
      <c r="R25" s="11" t="s">
        <v>527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>
      <c r="A26" s="23">
        <v>25</v>
      </c>
      <c r="B26" s="10">
        <v>587</v>
      </c>
      <c r="C26" s="10" t="s">
        <v>479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573</v>
      </c>
      <c r="M26" s="13" t="s">
        <v>574</v>
      </c>
      <c r="N26" s="15">
        <v>35823</v>
      </c>
      <c r="O26" s="11" t="s">
        <v>481</v>
      </c>
      <c r="R26" s="11" t="s">
        <v>527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>
      <c r="A27" s="23">
        <v>26</v>
      </c>
      <c r="B27" s="10">
        <v>658</v>
      </c>
      <c r="C27" s="10" t="s">
        <v>601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347</v>
      </c>
      <c r="M27" s="13" t="s">
        <v>348</v>
      </c>
      <c r="N27" s="15">
        <v>36409</v>
      </c>
      <c r="O27" s="11" t="s">
        <v>481</v>
      </c>
      <c r="R27" s="11" t="s">
        <v>517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>
      <c r="A28" s="23">
        <v>27</v>
      </c>
      <c r="B28" s="10">
        <v>684</v>
      </c>
      <c r="C28" s="10" t="s">
        <v>601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375</v>
      </c>
      <c r="M28" s="13" t="s">
        <v>376</v>
      </c>
      <c r="N28" s="15">
        <v>35932</v>
      </c>
      <c r="O28" s="11" t="s">
        <v>481</v>
      </c>
      <c r="R28" s="11" t="s">
        <v>377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>
      <c r="A29" s="23">
        <v>28</v>
      </c>
      <c r="B29" s="10">
        <v>563</v>
      </c>
      <c r="C29" s="10" t="s">
        <v>601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514</v>
      </c>
      <c r="L29" s="19" t="s">
        <v>296</v>
      </c>
      <c r="M29" s="13" t="s">
        <v>400</v>
      </c>
      <c r="N29" s="15">
        <v>35285</v>
      </c>
      <c r="O29" s="11" t="s">
        <v>481</v>
      </c>
      <c r="R29" s="11" t="s">
        <v>517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>
      <c r="A30" s="23">
        <v>29</v>
      </c>
      <c r="B30" s="10">
        <v>350</v>
      </c>
      <c r="C30" s="10" t="s">
        <v>601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514</v>
      </c>
      <c r="L30" s="19" t="s">
        <v>521</v>
      </c>
      <c r="M30" s="13" t="s">
        <v>193</v>
      </c>
      <c r="N30" s="15">
        <v>35328</v>
      </c>
      <c r="O30" s="11" t="s">
        <v>481</v>
      </c>
      <c r="R30" s="11" t="s">
        <v>194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>
      <c r="A31" s="23">
        <v>30</v>
      </c>
      <c r="B31" s="10">
        <v>630</v>
      </c>
      <c r="C31" s="10" t="s">
        <v>601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514</v>
      </c>
      <c r="L31" s="19" t="s">
        <v>515</v>
      </c>
      <c r="M31" s="13" t="s">
        <v>516</v>
      </c>
      <c r="N31" s="15">
        <v>35357</v>
      </c>
      <c r="O31" s="11" t="s">
        <v>481</v>
      </c>
      <c r="R31" s="11" t="s">
        <v>517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>
      <c r="A32" s="23">
        <v>31</v>
      </c>
      <c r="B32" s="10">
        <v>554</v>
      </c>
      <c r="C32" s="10" t="s">
        <v>479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553</v>
      </c>
      <c r="M32" s="13" t="s">
        <v>554</v>
      </c>
      <c r="N32" s="15">
        <v>36853</v>
      </c>
      <c r="O32" s="11" t="s">
        <v>481</v>
      </c>
      <c r="R32" s="11" t="s">
        <v>492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>
      <c r="A33" s="23">
        <v>32</v>
      </c>
      <c r="B33" s="10" t="s">
        <v>566</v>
      </c>
      <c r="C33" s="10" t="s">
        <v>479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536</v>
      </c>
      <c r="M33" s="13" t="s">
        <v>567</v>
      </c>
      <c r="N33" s="15">
        <v>36601</v>
      </c>
      <c r="O33" s="11" t="s">
        <v>481</v>
      </c>
      <c r="R33" s="11" t="s">
        <v>492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>
      <c r="A34" s="23">
        <v>33</v>
      </c>
      <c r="B34" s="10">
        <v>471</v>
      </c>
      <c r="C34" s="10" t="s">
        <v>479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532</v>
      </c>
      <c r="M34" s="13" t="s">
        <v>341</v>
      </c>
      <c r="N34" s="15">
        <v>36061</v>
      </c>
      <c r="O34" s="11" t="s">
        <v>481</v>
      </c>
      <c r="R34" s="11" t="s">
        <v>492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>
      <c r="A35" s="23">
        <v>34</v>
      </c>
      <c r="B35" s="10">
        <v>636</v>
      </c>
      <c r="C35" s="10" t="s">
        <v>479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367</v>
      </c>
      <c r="M35" s="13" t="s">
        <v>368</v>
      </c>
      <c r="N35" s="15">
        <v>36059</v>
      </c>
      <c r="O35" s="11" t="s">
        <v>481</v>
      </c>
      <c r="R35" s="11" t="s">
        <v>369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>
      <c r="A36" s="23">
        <v>35</v>
      </c>
      <c r="B36" s="10">
        <v>710</v>
      </c>
      <c r="C36" s="10" t="s">
        <v>601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393</v>
      </c>
      <c r="M36" s="13" t="s">
        <v>394</v>
      </c>
      <c r="N36" s="15">
        <v>35924</v>
      </c>
      <c r="O36" s="11" t="s">
        <v>481</v>
      </c>
      <c r="R36" s="11" t="s">
        <v>492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>
      <c r="A37" s="23">
        <v>36</v>
      </c>
      <c r="B37" s="10">
        <v>784</v>
      </c>
      <c r="C37" s="10" t="s">
        <v>479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493</v>
      </c>
      <c r="M37" s="13" t="s">
        <v>415</v>
      </c>
      <c r="N37" s="15">
        <v>36194</v>
      </c>
      <c r="O37" s="11" t="s">
        <v>481</v>
      </c>
      <c r="R37" s="11" t="s">
        <v>492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>
      <c r="A38" s="23">
        <v>37</v>
      </c>
      <c r="B38" s="10">
        <v>785</v>
      </c>
      <c r="C38" s="10" t="s">
        <v>479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502</v>
      </c>
      <c r="M38" s="13" t="s">
        <v>503</v>
      </c>
      <c r="N38" s="15">
        <v>36557</v>
      </c>
      <c r="O38" s="11" t="s">
        <v>481</v>
      </c>
      <c r="R38" s="11" t="s">
        <v>492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>
      <c r="A39" s="23">
        <v>38</v>
      </c>
      <c r="B39" s="10">
        <v>603</v>
      </c>
      <c r="C39" s="10" t="s">
        <v>479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545</v>
      </c>
      <c r="M39" s="13" t="s">
        <v>546</v>
      </c>
      <c r="N39" s="15">
        <v>36993</v>
      </c>
      <c r="O39" s="11" t="s">
        <v>481</v>
      </c>
      <c r="R39" s="11" t="s">
        <v>547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>
      <c r="A40" s="23">
        <v>39</v>
      </c>
      <c r="B40" s="10">
        <v>437</v>
      </c>
      <c r="C40" s="10" t="s">
        <v>479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302</v>
      </c>
      <c r="M40" s="13" t="s">
        <v>303</v>
      </c>
      <c r="N40" s="15">
        <v>36787</v>
      </c>
      <c r="O40" s="11" t="s">
        <v>481</v>
      </c>
      <c r="R40" s="11" t="s">
        <v>547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>
      <c r="A41" s="23">
        <v>40</v>
      </c>
      <c r="B41" s="10">
        <v>814</v>
      </c>
      <c r="C41" s="10" t="s">
        <v>479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333</v>
      </c>
      <c r="M41" s="13" t="s">
        <v>334</v>
      </c>
      <c r="N41" s="15">
        <v>35851</v>
      </c>
      <c r="O41" s="11" t="s">
        <v>481</v>
      </c>
      <c r="R41" s="11" t="s">
        <v>547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>
      <c r="A42" s="23">
        <v>41</v>
      </c>
      <c r="B42" s="10">
        <v>813</v>
      </c>
      <c r="C42" s="10" t="s">
        <v>601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360</v>
      </c>
      <c r="M42" s="13" t="s">
        <v>361</v>
      </c>
      <c r="N42" s="15">
        <v>36718</v>
      </c>
      <c r="O42" s="11" t="s">
        <v>481</v>
      </c>
      <c r="R42" s="11" t="s">
        <v>547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>
      <c r="A43" s="23">
        <v>42</v>
      </c>
      <c r="B43" s="10">
        <v>806</v>
      </c>
      <c r="C43" s="10" t="s">
        <v>601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387</v>
      </c>
      <c r="M43" s="13" t="s">
        <v>388</v>
      </c>
      <c r="N43" s="15">
        <v>36812</v>
      </c>
      <c r="O43" s="11" t="s">
        <v>481</v>
      </c>
      <c r="R43" s="11" t="s">
        <v>547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>
      <c r="A44" s="23">
        <v>43</v>
      </c>
      <c r="B44" s="10">
        <v>815</v>
      </c>
      <c r="C44" s="10" t="s">
        <v>479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493</v>
      </c>
      <c r="M44" s="13" t="s">
        <v>410</v>
      </c>
      <c r="N44" s="15">
        <v>36461</v>
      </c>
      <c r="O44" s="11" t="s">
        <v>481</v>
      </c>
      <c r="R44" s="11" t="s">
        <v>547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>
      <c r="A45" s="23">
        <v>44</v>
      </c>
      <c r="B45" s="10">
        <v>470</v>
      </c>
      <c r="C45" s="10" t="s">
        <v>601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490</v>
      </c>
      <c r="M45" s="13" t="s">
        <v>491</v>
      </c>
      <c r="N45" s="15">
        <v>35976</v>
      </c>
      <c r="O45" s="11" t="s">
        <v>481</v>
      </c>
      <c r="R45" s="11" t="s">
        <v>492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>
      <c r="A46" s="23">
        <v>45</v>
      </c>
      <c r="B46" s="10">
        <v>488</v>
      </c>
      <c r="C46" s="10" t="s">
        <v>479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536</v>
      </c>
      <c r="M46" s="13" t="s">
        <v>537</v>
      </c>
      <c r="N46" s="15">
        <v>36228</v>
      </c>
      <c r="O46" s="11" t="s">
        <v>481</v>
      </c>
      <c r="R46" s="11" t="s">
        <v>492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>
      <c r="A47" s="23">
        <v>46</v>
      </c>
      <c r="B47" s="10">
        <v>239</v>
      </c>
      <c r="C47" s="10" t="s">
        <v>601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290</v>
      </c>
      <c r="M47" s="13" t="s">
        <v>291</v>
      </c>
      <c r="N47" s="15">
        <v>36544</v>
      </c>
      <c r="O47" s="11" t="s">
        <v>292</v>
      </c>
      <c r="R47" s="11" t="s">
        <v>477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>
      <c r="A48" s="23">
        <v>47</v>
      </c>
      <c r="B48" s="10">
        <v>244</v>
      </c>
      <c r="C48" s="10" t="s">
        <v>601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581</v>
      </c>
      <c r="M48" s="13" t="s">
        <v>582</v>
      </c>
      <c r="N48" s="15">
        <v>35919</v>
      </c>
      <c r="O48" s="11" t="s">
        <v>292</v>
      </c>
      <c r="R48" s="11" t="s">
        <v>477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>
      <c r="A49" s="23">
        <v>48</v>
      </c>
      <c r="B49" s="10">
        <v>269</v>
      </c>
      <c r="C49" s="10" t="s">
        <v>601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353</v>
      </c>
      <c r="M49" s="13" t="s">
        <v>354</v>
      </c>
      <c r="N49" s="15">
        <v>36147</v>
      </c>
      <c r="O49" s="11" t="s">
        <v>476</v>
      </c>
      <c r="R49" s="11" t="s">
        <v>477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>
      <c r="A50" s="23">
        <v>49</v>
      </c>
      <c r="B50" s="10">
        <v>270</v>
      </c>
      <c r="C50" s="10" t="s">
        <v>601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380</v>
      </c>
      <c r="M50" s="13" t="s">
        <v>381</v>
      </c>
      <c r="N50" s="15">
        <v>36139</v>
      </c>
      <c r="O50" s="11" t="s">
        <v>476</v>
      </c>
      <c r="R50" s="11" t="s">
        <v>477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>
      <c r="A51" s="23">
        <v>50</v>
      </c>
      <c r="B51" s="10">
        <v>200</v>
      </c>
      <c r="C51" s="10" t="s">
        <v>601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403</v>
      </c>
      <c r="M51" s="13" t="s">
        <v>404</v>
      </c>
      <c r="N51" s="15">
        <v>35993</v>
      </c>
      <c r="O51" s="11" t="s">
        <v>476</v>
      </c>
      <c r="R51" s="11" t="s">
        <v>477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>
      <c r="A52" s="23">
        <v>51</v>
      </c>
      <c r="B52" s="10">
        <v>279</v>
      </c>
      <c r="C52" s="10" t="s">
        <v>601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474</v>
      </c>
      <c r="M52" s="13" t="s">
        <v>475</v>
      </c>
      <c r="N52" s="15">
        <v>36361</v>
      </c>
      <c r="O52" s="11" t="s">
        <v>476</v>
      </c>
      <c r="R52" s="11" t="s">
        <v>477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>
      <c r="A53" s="23">
        <v>52</v>
      </c>
      <c r="B53" s="10">
        <v>286</v>
      </c>
      <c r="C53" s="10" t="s">
        <v>601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523</v>
      </c>
      <c r="M53" s="13" t="s">
        <v>524</v>
      </c>
      <c r="N53" s="15">
        <v>36274</v>
      </c>
      <c r="O53" s="11" t="s">
        <v>476</v>
      </c>
      <c r="R53" s="11" t="s">
        <v>477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>
      <c r="A54" s="23">
        <v>53</v>
      </c>
      <c r="B54" s="10">
        <v>287</v>
      </c>
      <c r="C54" s="10" t="s">
        <v>601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558</v>
      </c>
      <c r="M54" s="13" t="s">
        <v>559</v>
      </c>
      <c r="N54" s="15">
        <v>36056</v>
      </c>
      <c r="O54" s="11" t="s">
        <v>476</v>
      </c>
      <c r="R54" s="11" t="s">
        <v>477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>
      <c r="A55" s="23">
        <v>54</v>
      </c>
      <c r="B55" s="10">
        <v>237</v>
      </c>
      <c r="C55" s="10" t="s">
        <v>479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502</v>
      </c>
      <c r="M55" s="13" t="s">
        <v>571</v>
      </c>
      <c r="N55" s="15">
        <v>36637</v>
      </c>
      <c r="O55" s="11" t="s">
        <v>572</v>
      </c>
      <c r="R55" s="11" t="s">
        <v>513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>
      <c r="A56" s="23">
        <v>55</v>
      </c>
      <c r="B56" s="10">
        <v>238</v>
      </c>
      <c r="C56" s="10" t="s">
        <v>601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345</v>
      </c>
      <c r="M56" s="13" t="s">
        <v>346</v>
      </c>
      <c r="N56" s="15">
        <v>35958</v>
      </c>
      <c r="O56" s="11" t="s">
        <v>572</v>
      </c>
      <c r="R56" s="11" t="s">
        <v>513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>
      <c r="A57" s="23">
        <v>56</v>
      </c>
      <c r="B57" s="10">
        <v>241</v>
      </c>
      <c r="C57" s="10" t="s">
        <v>601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373</v>
      </c>
      <c r="M57" s="13" t="s">
        <v>374</v>
      </c>
      <c r="N57" s="15">
        <v>35999</v>
      </c>
      <c r="O57" s="11" t="s">
        <v>572</v>
      </c>
      <c r="R57" s="11" t="s">
        <v>513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>
      <c r="A58" s="23">
        <v>57</v>
      </c>
      <c r="B58" s="10">
        <v>242</v>
      </c>
      <c r="C58" s="10" t="s">
        <v>479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398</v>
      </c>
      <c r="M58" s="13" t="s">
        <v>399</v>
      </c>
      <c r="N58" s="15">
        <v>35866</v>
      </c>
      <c r="O58" s="11" t="s">
        <v>572</v>
      </c>
      <c r="R58" s="11" t="s">
        <v>513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>
      <c r="A59" s="23">
        <v>58</v>
      </c>
      <c r="B59" s="10">
        <v>266</v>
      </c>
      <c r="C59" s="10" t="s">
        <v>479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420</v>
      </c>
      <c r="M59" s="13" t="s">
        <v>192</v>
      </c>
      <c r="N59" s="15">
        <v>36282</v>
      </c>
      <c r="O59" s="11" t="s">
        <v>512</v>
      </c>
      <c r="R59" s="11" t="s">
        <v>513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>
      <c r="A60" s="23">
        <v>59</v>
      </c>
      <c r="B60" s="10">
        <v>267</v>
      </c>
      <c r="C60" s="10" t="s">
        <v>479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510</v>
      </c>
      <c r="M60" s="13" t="s">
        <v>511</v>
      </c>
      <c r="N60" s="15">
        <v>35832</v>
      </c>
      <c r="O60" s="11" t="s">
        <v>512</v>
      </c>
      <c r="R60" s="11" t="s">
        <v>513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>
      <c r="A61" s="23">
        <v>60</v>
      </c>
      <c r="B61" s="10">
        <v>288</v>
      </c>
      <c r="C61" s="10" t="s">
        <v>479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551</v>
      </c>
      <c r="M61" s="13" t="s">
        <v>552</v>
      </c>
      <c r="N61" s="15">
        <v>35901</v>
      </c>
      <c r="O61" s="11" t="s">
        <v>512</v>
      </c>
      <c r="R61" s="11" t="s">
        <v>513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>
      <c r="A62" s="23">
        <v>61</v>
      </c>
      <c r="B62" s="10">
        <v>289</v>
      </c>
      <c r="C62" s="10" t="s">
        <v>479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536</v>
      </c>
      <c r="M62" s="13" t="s">
        <v>565</v>
      </c>
      <c r="N62" s="15">
        <v>35941</v>
      </c>
      <c r="O62" s="11" t="s">
        <v>512</v>
      </c>
      <c r="R62" s="11" t="s">
        <v>513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>
      <c r="A63" s="23">
        <v>62</v>
      </c>
      <c r="B63" s="10">
        <v>205</v>
      </c>
      <c r="C63" s="10" t="s">
        <v>601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339</v>
      </c>
      <c r="M63" s="13" t="s">
        <v>340</v>
      </c>
      <c r="N63" s="15">
        <v>36271</v>
      </c>
      <c r="O63" s="11" t="s">
        <v>485</v>
      </c>
      <c r="R63" s="11" t="s">
        <v>489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>
      <c r="A64" s="23">
        <v>63</v>
      </c>
      <c r="B64" s="10">
        <v>195</v>
      </c>
      <c r="C64" s="10" t="s">
        <v>601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365</v>
      </c>
      <c r="M64" s="13" t="s">
        <v>366</v>
      </c>
      <c r="N64" s="15">
        <v>35794</v>
      </c>
      <c r="O64" s="11" t="s">
        <v>485</v>
      </c>
      <c r="R64" s="11" t="s">
        <v>489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>
      <c r="A65" s="23">
        <v>64</v>
      </c>
      <c r="B65" s="10">
        <v>206</v>
      </c>
      <c r="C65" s="10" t="s">
        <v>479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545</v>
      </c>
      <c r="M65" s="13" t="s">
        <v>392</v>
      </c>
      <c r="N65" s="15">
        <v>35807</v>
      </c>
      <c r="O65" s="11" t="s">
        <v>485</v>
      </c>
      <c r="R65" s="11" t="s">
        <v>489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>
      <c r="A66" s="23">
        <v>65</v>
      </c>
      <c r="B66" s="10">
        <v>207</v>
      </c>
      <c r="C66" s="10" t="s">
        <v>601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413</v>
      </c>
      <c r="M66" s="13" t="s">
        <v>414</v>
      </c>
      <c r="N66" s="15">
        <v>36062</v>
      </c>
      <c r="O66" s="11" t="s">
        <v>485</v>
      </c>
      <c r="R66" s="11" t="s">
        <v>489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>
      <c r="A67" s="23">
        <v>66</v>
      </c>
      <c r="B67" s="10">
        <v>208</v>
      </c>
      <c r="C67" s="10" t="s">
        <v>479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500</v>
      </c>
      <c r="M67" s="13" t="s">
        <v>501</v>
      </c>
      <c r="N67" s="15">
        <v>36147</v>
      </c>
      <c r="O67" s="11" t="s">
        <v>485</v>
      </c>
      <c r="R67" s="11" t="s">
        <v>489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>
      <c r="A68" s="23">
        <v>67</v>
      </c>
      <c r="B68" s="10">
        <v>209</v>
      </c>
      <c r="C68" s="10" t="s">
        <v>601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543</v>
      </c>
      <c r="M68" s="13" t="s">
        <v>544</v>
      </c>
      <c r="N68" s="15">
        <v>36023</v>
      </c>
      <c r="O68" s="11" t="s">
        <v>485</v>
      </c>
      <c r="R68" s="11" t="s">
        <v>489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>
      <c r="A69" s="23">
        <v>68</v>
      </c>
      <c r="B69" s="10">
        <v>233</v>
      </c>
      <c r="C69" s="10" t="s">
        <v>479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299</v>
      </c>
      <c r="M69" s="13" t="s">
        <v>300</v>
      </c>
      <c r="N69" s="15">
        <v>36227</v>
      </c>
      <c r="O69" s="11" t="s">
        <v>301</v>
      </c>
      <c r="R69" s="11" t="s">
        <v>489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>
      <c r="A70" s="23">
        <v>69</v>
      </c>
      <c r="B70" s="10">
        <v>210</v>
      </c>
      <c r="C70" s="10" t="s">
        <v>601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331</v>
      </c>
      <c r="M70" s="13" t="s">
        <v>332</v>
      </c>
      <c r="N70" s="15">
        <v>36285</v>
      </c>
      <c r="O70" s="11" t="s">
        <v>485</v>
      </c>
      <c r="R70" s="11" t="s">
        <v>489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>
      <c r="A71" s="23">
        <v>70</v>
      </c>
      <c r="B71" s="10">
        <v>211</v>
      </c>
      <c r="C71" s="10" t="s">
        <v>479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358</v>
      </c>
      <c r="M71" s="13" t="s">
        <v>359</v>
      </c>
      <c r="N71" s="15">
        <v>37170</v>
      </c>
      <c r="O71" s="11" t="s">
        <v>485</v>
      </c>
      <c r="R71" s="11" t="s">
        <v>489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>
      <c r="A72" s="23">
        <v>71</v>
      </c>
      <c r="B72" s="10">
        <v>212</v>
      </c>
      <c r="C72" s="10" t="s">
        <v>479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504</v>
      </c>
      <c r="M72" s="13" t="s">
        <v>386</v>
      </c>
      <c r="N72" s="15">
        <v>36867</v>
      </c>
      <c r="O72" s="11" t="s">
        <v>485</v>
      </c>
      <c r="R72" s="11" t="s">
        <v>489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>
      <c r="A73" s="23">
        <v>72</v>
      </c>
      <c r="B73" s="10">
        <v>193</v>
      </c>
      <c r="C73" s="10" t="s">
        <v>479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502</v>
      </c>
      <c r="M73" s="13" t="s">
        <v>409</v>
      </c>
      <c r="N73" s="15">
        <v>35767</v>
      </c>
      <c r="O73" s="11" t="s">
        <v>485</v>
      </c>
      <c r="R73" s="11" t="s">
        <v>489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>
      <c r="A74" s="23">
        <v>73</v>
      </c>
      <c r="B74" s="10">
        <v>182</v>
      </c>
      <c r="C74" s="10" t="s">
        <v>601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487</v>
      </c>
      <c r="M74" s="13" t="s">
        <v>488</v>
      </c>
      <c r="N74" s="15">
        <v>35586</v>
      </c>
      <c r="O74" s="11" t="s">
        <v>485</v>
      </c>
      <c r="R74" s="11" t="s">
        <v>489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>
      <c r="A75" s="23">
        <v>74</v>
      </c>
      <c r="B75" s="10">
        <v>251</v>
      </c>
      <c r="C75" s="10" t="s">
        <v>479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532</v>
      </c>
      <c r="M75" s="13" t="s">
        <v>533</v>
      </c>
      <c r="N75" s="15">
        <v>36707</v>
      </c>
      <c r="O75" s="11" t="s">
        <v>534</v>
      </c>
      <c r="R75" s="11" t="s">
        <v>535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>
      <c r="A76" s="23">
        <v>75</v>
      </c>
      <c r="B76" s="10">
        <v>253</v>
      </c>
      <c r="C76" s="10" t="s">
        <v>601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288</v>
      </c>
      <c r="M76" s="13" t="s">
        <v>289</v>
      </c>
      <c r="N76" s="15">
        <v>36300</v>
      </c>
      <c r="O76" s="11" t="s">
        <v>534</v>
      </c>
      <c r="R76" s="11" t="s">
        <v>535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>
      <c r="A77" s="23">
        <v>76</v>
      </c>
      <c r="B77" s="10">
        <v>199</v>
      </c>
      <c r="C77" s="10" t="s">
        <v>479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579</v>
      </c>
      <c r="M77" s="13" t="s">
        <v>580</v>
      </c>
      <c r="N77" s="15">
        <v>35960</v>
      </c>
      <c r="O77" s="11" t="s">
        <v>298</v>
      </c>
      <c r="R77" s="11" t="s">
        <v>535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>
      <c r="A78" s="23">
        <v>77</v>
      </c>
      <c r="B78" s="10">
        <v>268</v>
      </c>
      <c r="C78" s="10" t="s">
        <v>601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351</v>
      </c>
      <c r="M78" s="13" t="s">
        <v>352</v>
      </c>
      <c r="N78" s="15">
        <v>36910</v>
      </c>
      <c r="O78" s="11" t="s">
        <v>298</v>
      </c>
      <c r="R78" s="11" t="s">
        <v>535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>
      <c r="A79" s="23">
        <v>78</v>
      </c>
      <c r="B79" s="10">
        <v>252</v>
      </c>
      <c r="C79" s="10" t="s">
        <v>479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378</v>
      </c>
      <c r="M79" s="13" t="s">
        <v>379</v>
      </c>
      <c r="N79" s="15">
        <v>35862</v>
      </c>
      <c r="O79" s="11" t="s">
        <v>534</v>
      </c>
      <c r="R79" s="11" t="s">
        <v>535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>
      <c r="A80" s="23">
        <v>79</v>
      </c>
      <c r="B80" s="10">
        <v>273</v>
      </c>
      <c r="C80" s="10" t="s">
        <v>479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401</v>
      </c>
      <c r="M80" s="13" t="s">
        <v>402</v>
      </c>
      <c r="N80" s="15">
        <v>36161</v>
      </c>
      <c r="O80" s="11" t="s">
        <v>469</v>
      </c>
      <c r="R80" s="11" t="s">
        <v>472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>
      <c r="A81" s="23">
        <v>80</v>
      </c>
      <c r="B81" s="10">
        <v>229</v>
      </c>
      <c r="C81" s="10" t="s">
        <v>601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608</v>
      </c>
      <c r="M81" s="13" t="s">
        <v>610</v>
      </c>
      <c r="N81" s="15">
        <v>35954</v>
      </c>
      <c r="O81" s="11" t="s">
        <v>469</v>
      </c>
      <c r="R81" s="11" t="s">
        <v>472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>
      <c r="A82" s="23">
        <v>81</v>
      </c>
      <c r="B82" s="10">
        <v>226</v>
      </c>
      <c r="C82" s="10" t="s">
        <v>601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521</v>
      </c>
      <c r="M82" s="13" t="s">
        <v>522</v>
      </c>
      <c r="N82" s="15">
        <v>35998</v>
      </c>
      <c r="O82" s="11" t="s">
        <v>469</v>
      </c>
      <c r="R82" s="11" t="s">
        <v>472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>
      <c r="A83" s="23">
        <v>82</v>
      </c>
      <c r="B83" s="10">
        <v>225</v>
      </c>
      <c r="C83" s="10" t="s">
        <v>479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496</v>
      </c>
      <c r="M83" s="13" t="s">
        <v>557</v>
      </c>
      <c r="N83" s="15">
        <v>36363</v>
      </c>
      <c r="O83" s="11" t="s">
        <v>469</v>
      </c>
      <c r="R83" s="11" t="s">
        <v>472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>
      <c r="A84" s="23">
        <v>83</v>
      </c>
      <c r="B84" s="10">
        <v>223</v>
      </c>
      <c r="C84" s="10" t="s">
        <v>479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569</v>
      </c>
      <c r="M84" s="13" t="s">
        <v>570</v>
      </c>
      <c r="N84" s="15">
        <v>36466</v>
      </c>
      <c r="O84" s="11" t="s">
        <v>469</v>
      </c>
      <c r="R84" s="11" t="s">
        <v>472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>
      <c r="A85" s="23">
        <v>84</v>
      </c>
      <c r="B85" s="10">
        <v>222</v>
      </c>
      <c r="C85" s="10" t="s">
        <v>601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343</v>
      </c>
      <c r="M85" s="13" t="s">
        <v>344</v>
      </c>
      <c r="N85" s="15">
        <v>36161</v>
      </c>
      <c r="O85" s="11" t="s">
        <v>469</v>
      </c>
      <c r="R85" s="11" t="s">
        <v>472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>
      <c r="A86" s="23">
        <v>85</v>
      </c>
      <c r="B86" s="10">
        <v>219</v>
      </c>
      <c r="C86" s="10" t="s">
        <v>601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528</v>
      </c>
      <c r="M86" s="13" t="s">
        <v>372</v>
      </c>
      <c r="N86" s="15">
        <v>36122</v>
      </c>
      <c r="O86" s="11" t="s">
        <v>469</v>
      </c>
      <c r="R86" s="11" t="s">
        <v>472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>
      <c r="A87" s="23">
        <v>86</v>
      </c>
      <c r="B87" s="10">
        <v>218</v>
      </c>
      <c r="C87" s="10" t="s">
        <v>479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396</v>
      </c>
      <c r="M87" s="13" t="s">
        <v>397</v>
      </c>
      <c r="N87" s="15">
        <v>36082</v>
      </c>
      <c r="O87" s="11" t="s">
        <v>469</v>
      </c>
      <c r="R87" s="11" t="s">
        <v>472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>
      <c r="A88" s="23">
        <v>87</v>
      </c>
      <c r="B88" s="10">
        <v>216</v>
      </c>
      <c r="C88" s="10" t="s">
        <v>479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418</v>
      </c>
      <c r="M88" s="13" t="s">
        <v>419</v>
      </c>
      <c r="N88" s="15">
        <v>36103</v>
      </c>
      <c r="O88" s="11" t="s">
        <v>469</v>
      </c>
      <c r="R88" s="11" t="s">
        <v>472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>
      <c r="A89" s="23">
        <v>88</v>
      </c>
      <c r="B89" s="10">
        <v>151</v>
      </c>
      <c r="C89" s="10" t="s">
        <v>601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507</v>
      </c>
      <c r="M89" s="13" t="s">
        <v>508</v>
      </c>
      <c r="N89" s="15">
        <v>35289</v>
      </c>
      <c r="O89" s="11" t="s">
        <v>509</v>
      </c>
      <c r="R89" s="11" t="s">
        <v>499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>
      <c r="A90" s="23">
        <v>89</v>
      </c>
      <c r="B90" s="10">
        <v>283</v>
      </c>
      <c r="C90" s="10" t="s">
        <v>601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528</v>
      </c>
      <c r="M90" s="13" t="s">
        <v>549</v>
      </c>
      <c r="N90" s="15" t="s">
        <v>550</v>
      </c>
      <c r="O90" s="11" t="s">
        <v>509</v>
      </c>
      <c r="R90" s="11" t="s">
        <v>499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>
      <c r="A91" s="23">
        <v>90</v>
      </c>
      <c r="B91" s="10">
        <v>247</v>
      </c>
      <c r="C91" s="10" t="s">
        <v>601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563</v>
      </c>
      <c r="M91" s="13" t="s">
        <v>564</v>
      </c>
      <c r="N91" s="15">
        <v>35858</v>
      </c>
      <c r="O91" s="11" t="s">
        <v>498</v>
      </c>
      <c r="R91" s="11" t="s">
        <v>499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>
      <c r="A92" s="23">
        <v>91</v>
      </c>
      <c r="B92" s="10">
        <v>282</v>
      </c>
      <c r="C92" s="10" t="s">
        <v>601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337</v>
      </c>
      <c r="M92" s="13" t="s">
        <v>338</v>
      </c>
      <c r="N92" s="15" t="s">
        <v>550</v>
      </c>
      <c r="O92" s="11" t="s">
        <v>509</v>
      </c>
      <c r="R92" s="11" t="s">
        <v>499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>
      <c r="A93" s="23">
        <v>92</v>
      </c>
      <c r="B93" s="10">
        <v>248</v>
      </c>
      <c r="C93" s="10" t="s">
        <v>479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364</v>
      </c>
      <c r="M93" s="13" t="s">
        <v>570</v>
      </c>
      <c r="N93" s="15">
        <v>35796</v>
      </c>
      <c r="O93" s="11" t="s">
        <v>498</v>
      </c>
      <c r="R93" s="11" t="s">
        <v>499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>
      <c r="A94" s="23">
        <v>93</v>
      </c>
      <c r="B94" s="10">
        <v>284</v>
      </c>
      <c r="C94" s="10" t="s">
        <v>479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390</v>
      </c>
      <c r="M94" s="13" t="s">
        <v>391</v>
      </c>
      <c r="N94" s="15" t="s">
        <v>550</v>
      </c>
      <c r="O94" s="11" t="s">
        <v>509</v>
      </c>
      <c r="R94" s="11" t="s">
        <v>499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>
      <c r="A95" s="23">
        <v>94</v>
      </c>
      <c r="B95" s="10">
        <v>245</v>
      </c>
      <c r="C95" s="10" t="s">
        <v>479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536</v>
      </c>
      <c r="M95" s="13" t="s">
        <v>402</v>
      </c>
      <c r="N95" s="15">
        <v>36526</v>
      </c>
      <c r="O95" s="11" t="s">
        <v>498</v>
      </c>
      <c r="R95" s="11" t="s">
        <v>499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>
      <c r="A96" s="23">
        <v>95</v>
      </c>
      <c r="B96" s="10">
        <v>250</v>
      </c>
      <c r="C96" s="10" t="s">
        <v>479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496</v>
      </c>
      <c r="M96" s="13" t="s">
        <v>497</v>
      </c>
      <c r="N96" s="15">
        <v>36161</v>
      </c>
      <c r="O96" s="11" t="s">
        <v>498</v>
      </c>
      <c r="R96" s="11" t="s">
        <v>499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>
      <c r="A97" s="23">
        <v>96</v>
      </c>
      <c r="B97" s="10">
        <v>246</v>
      </c>
      <c r="C97" s="10" t="s">
        <v>601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540</v>
      </c>
      <c r="M97" s="13" t="s">
        <v>541</v>
      </c>
      <c r="N97" s="15">
        <v>36011</v>
      </c>
      <c r="O97" s="11" t="s">
        <v>498</v>
      </c>
      <c r="R97" s="11" t="s">
        <v>542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>
      <c r="A98" s="23">
        <v>97</v>
      </c>
      <c r="B98" s="10">
        <v>290</v>
      </c>
      <c r="C98" s="10" t="s">
        <v>601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296</v>
      </c>
      <c r="M98" s="13" t="s">
        <v>297</v>
      </c>
      <c r="N98" s="15">
        <v>36297</v>
      </c>
      <c r="O98" s="11" t="s">
        <v>298</v>
      </c>
      <c r="R98" s="11" t="s">
        <v>535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>
      <c r="A99" s="23">
        <v>98</v>
      </c>
      <c r="B99" s="10">
        <v>227</v>
      </c>
      <c r="C99" s="10" t="s">
        <v>479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586</v>
      </c>
      <c r="M99" s="13" t="s">
        <v>587</v>
      </c>
      <c r="N99" s="15">
        <v>35900</v>
      </c>
      <c r="O99" s="11" t="s">
        <v>301</v>
      </c>
      <c r="R99" s="11" t="s">
        <v>486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>
      <c r="A100" s="23">
        <v>99</v>
      </c>
      <c r="B100" s="10">
        <v>272</v>
      </c>
      <c r="C100" s="10" t="s">
        <v>601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356</v>
      </c>
      <c r="M100" s="13" t="s">
        <v>357</v>
      </c>
      <c r="N100" s="15">
        <v>36185</v>
      </c>
      <c r="O100" s="11" t="s">
        <v>485</v>
      </c>
      <c r="R100" s="11" t="s">
        <v>486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>
      <c r="A101" s="23">
        <v>100</v>
      </c>
      <c r="B101" s="10">
        <v>215</v>
      </c>
      <c r="C101" s="10" t="s">
        <v>479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384</v>
      </c>
      <c r="M101" s="13" t="s">
        <v>385</v>
      </c>
      <c r="N101" s="15">
        <v>36038</v>
      </c>
      <c r="O101" s="11" t="s">
        <v>301</v>
      </c>
      <c r="R101" s="11" t="s">
        <v>486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>
      <c r="A102" s="23">
        <v>101</v>
      </c>
      <c r="B102" s="10">
        <v>291</v>
      </c>
      <c r="C102" s="10" t="s">
        <v>479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407</v>
      </c>
      <c r="M102" s="13" t="s">
        <v>408</v>
      </c>
      <c r="N102" s="15">
        <v>36218</v>
      </c>
      <c r="O102" s="11" t="s">
        <v>485</v>
      </c>
      <c r="R102" s="11" t="s">
        <v>486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>
      <c r="A103" s="23">
        <v>102</v>
      </c>
      <c r="B103" s="10">
        <v>292</v>
      </c>
      <c r="C103" s="10" t="s">
        <v>479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483</v>
      </c>
      <c r="M103" s="13" t="s">
        <v>484</v>
      </c>
      <c r="N103" s="15">
        <v>35937</v>
      </c>
      <c r="O103" s="11" t="s">
        <v>485</v>
      </c>
      <c r="R103" s="11" t="s">
        <v>486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>
      <c r="A104" s="23">
        <v>103</v>
      </c>
      <c r="B104" s="10">
        <v>234</v>
      </c>
      <c r="C104" s="10" t="s">
        <v>601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528</v>
      </c>
      <c r="M104" s="13" t="s">
        <v>529</v>
      </c>
      <c r="N104" s="15">
        <v>35815</v>
      </c>
      <c r="O104" s="11" t="s">
        <v>530</v>
      </c>
      <c r="R104" s="11" t="s">
        <v>531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>
      <c r="A105" s="23">
        <v>104</v>
      </c>
      <c r="B105" s="10">
        <v>235</v>
      </c>
      <c r="C105" s="10" t="s">
        <v>601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561</v>
      </c>
      <c r="M105" s="13" t="s">
        <v>562</v>
      </c>
      <c r="N105" s="15">
        <v>36180</v>
      </c>
      <c r="O105" s="11" t="s">
        <v>530</v>
      </c>
      <c r="R105" s="11" t="s">
        <v>531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>
      <c r="A106" s="23">
        <v>105</v>
      </c>
      <c r="B106" s="10">
        <v>258</v>
      </c>
      <c r="C106" s="10" t="s">
        <v>479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575</v>
      </c>
      <c r="M106" s="13" t="s">
        <v>576</v>
      </c>
      <c r="N106" s="15">
        <v>36334</v>
      </c>
      <c r="O106" s="11" t="s">
        <v>577</v>
      </c>
      <c r="R106" s="11" t="s">
        <v>578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>
      <c r="A107" s="23">
        <v>106</v>
      </c>
      <c r="B107" s="10">
        <v>293</v>
      </c>
      <c r="C107" s="10" t="s">
        <v>479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349</v>
      </c>
      <c r="M107" s="13" t="s">
        <v>350</v>
      </c>
      <c r="N107" s="15">
        <v>36334</v>
      </c>
      <c r="O107" s="11" t="s">
        <v>577</v>
      </c>
      <c r="R107" s="11" t="s">
        <v>531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36"/>
  <sheetViews>
    <sheetView zoomScaleNormal="100" zoomScaleSheetLayoutView="1" workbookViewId="0">
      <selection activeCell="K14" sqref="K14"/>
    </sheetView>
  </sheetViews>
  <sheetFormatPr defaultColWidth="11.44140625" defaultRowHeight="13.8"/>
  <cols>
    <col min="1" max="1" width="7.44140625" style="205" customWidth="1"/>
    <col min="2" max="2" width="22.33203125" style="199" customWidth="1"/>
    <col min="3" max="3" width="12" style="228" customWidth="1"/>
    <col min="4" max="4" width="22.33203125" style="199" customWidth="1"/>
    <col min="5" max="6" width="9.109375" style="203" customWidth="1"/>
    <col min="7" max="7" width="9.109375" style="205" customWidth="1"/>
    <col min="8" max="16384" width="11.44140625" style="205"/>
  </cols>
  <sheetData>
    <row r="1" spans="1:199" s="158" customFormat="1" ht="18.75" customHeight="1">
      <c r="A1" s="154"/>
      <c r="B1" s="155" t="s">
        <v>141</v>
      </c>
      <c r="C1" s="303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>
      <c r="A2" s="154"/>
      <c r="B2" s="155" t="s">
        <v>142</v>
      </c>
      <c r="C2" s="303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>
      <c r="A3" s="154"/>
      <c r="B3" s="155"/>
      <c r="C3" s="303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6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>
      <c r="A5" s="204"/>
      <c r="B5" s="200"/>
      <c r="D5" s="203"/>
      <c r="E5" s="205"/>
      <c r="F5" s="205"/>
    </row>
    <row r="6" spans="1:199" ht="18.75" customHeight="1">
      <c r="B6" s="198" t="s">
        <v>42</v>
      </c>
    </row>
    <row r="7" spans="1:199" ht="14.1" customHeight="1"/>
    <row r="8" spans="1:199" ht="15.9" customHeight="1" thickBot="1">
      <c r="A8" s="434" t="s">
        <v>305</v>
      </c>
      <c r="B8" s="434" t="s">
        <v>594</v>
      </c>
      <c r="C8" s="435" t="s">
        <v>604</v>
      </c>
      <c r="D8" s="434" t="s">
        <v>311</v>
      </c>
      <c r="E8" s="434" t="s">
        <v>312</v>
      </c>
      <c r="F8" s="436" t="s">
        <v>1239</v>
      </c>
      <c r="G8" s="434" t="s">
        <v>140</v>
      </c>
    </row>
    <row r="9" spans="1:199" ht="18.899999999999999" customHeight="1" thickTop="1">
      <c r="A9" s="209">
        <v>1</v>
      </c>
      <c r="B9" s="321" t="s">
        <v>756</v>
      </c>
      <c r="C9" s="210">
        <v>38953</v>
      </c>
      <c r="D9" s="362" t="s">
        <v>702</v>
      </c>
      <c r="E9" s="433" t="s">
        <v>919</v>
      </c>
      <c r="F9" s="280" t="s">
        <v>128</v>
      </c>
      <c r="G9" s="280" t="s">
        <v>7</v>
      </c>
    </row>
    <row r="10" spans="1:199" ht="18.899999999999999" customHeight="1">
      <c r="A10" s="211">
        <v>2</v>
      </c>
      <c r="B10" s="330" t="s">
        <v>771</v>
      </c>
      <c r="C10" s="213">
        <v>39632</v>
      </c>
      <c r="D10" s="286" t="s">
        <v>624</v>
      </c>
      <c r="E10" s="302" t="s">
        <v>920</v>
      </c>
      <c r="F10" s="282" t="s">
        <v>128</v>
      </c>
      <c r="G10" s="211">
        <v>32</v>
      </c>
    </row>
    <row r="11" spans="1:199" ht="18.899999999999999" customHeight="1">
      <c r="A11" s="211">
        <v>3</v>
      </c>
      <c r="B11" s="330" t="s">
        <v>914</v>
      </c>
      <c r="C11" s="213">
        <v>38834</v>
      </c>
      <c r="D11" s="347" t="s">
        <v>762</v>
      </c>
      <c r="E11" s="302" t="s">
        <v>921</v>
      </c>
      <c r="F11" s="282" t="s">
        <v>128</v>
      </c>
      <c r="G11" s="211">
        <v>30</v>
      </c>
    </row>
    <row r="12" spans="1:199" ht="18.899999999999999" customHeight="1">
      <c r="A12" s="211">
        <v>4</v>
      </c>
      <c r="B12" s="330" t="s">
        <v>765</v>
      </c>
      <c r="C12" s="295" t="s">
        <v>959</v>
      </c>
      <c r="D12" s="324" t="s">
        <v>649</v>
      </c>
      <c r="E12" s="302" t="s">
        <v>922</v>
      </c>
      <c r="F12" s="282" t="s">
        <v>128</v>
      </c>
      <c r="G12" s="211">
        <v>28</v>
      </c>
    </row>
    <row r="13" spans="1:199" ht="18.899999999999999" customHeight="1">
      <c r="A13" s="211">
        <v>5</v>
      </c>
      <c r="B13" s="330" t="s">
        <v>915</v>
      </c>
      <c r="C13" s="213">
        <v>39232</v>
      </c>
      <c r="D13" s="347" t="s">
        <v>762</v>
      </c>
      <c r="E13" s="302" t="s">
        <v>923</v>
      </c>
      <c r="F13" s="282" t="s">
        <v>128</v>
      </c>
      <c r="G13" s="211">
        <v>27</v>
      </c>
    </row>
    <row r="14" spans="1:199" ht="18.899999999999999" customHeight="1">
      <c r="A14" s="211">
        <v>6</v>
      </c>
      <c r="B14" s="330" t="s">
        <v>916</v>
      </c>
      <c r="C14" s="213">
        <v>38983</v>
      </c>
      <c r="D14" s="286" t="s">
        <v>702</v>
      </c>
      <c r="E14" s="302" t="s">
        <v>924</v>
      </c>
      <c r="F14" s="282" t="s">
        <v>130</v>
      </c>
      <c r="G14" s="282" t="s">
        <v>7</v>
      </c>
    </row>
    <row r="15" spans="1:199" ht="18.899999999999999" customHeight="1">
      <c r="A15" s="211">
        <v>7</v>
      </c>
      <c r="B15" s="330" t="s">
        <v>802</v>
      </c>
      <c r="C15" s="213">
        <v>39015</v>
      </c>
      <c r="D15" s="347" t="s">
        <v>624</v>
      </c>
      <c r="E15" s="302" t="s">
        <v>925</v>
      </c>
      <c r="F15" s="282" t="s">
        <v>130</v>
      </c>
      <c r="G15" s="282" t="s">
        <v>7</v>
      </c>
    </row>
    <row r="16" spans="1:199" ht="18.899999999999999" customHeight="1">
      <c r="A16" s="211">
        <v>8</v>
      </c>
      <c r="B16" s="330" t="s">
        <v>796</v>
      </c>
      <c r="C16" s="213">
        <v>39890</v>
      </c>
      <c r="D16" s="286" t="s">
        <v>16</v>
      </c>
      <c r="E16" s="302" t="s">
        <v>926</v>
      </c>
      <c r="F16" s="282" t="s">
        <v>130</v>
      </c>
      <c r="G16" s="282" t="s">
        <v>7</v>
      </c>
    </row>
    <row r="17" spans="1:7" ht="18.899999999999999" customHeight="1">
      <c r="A17" s="211">
        <v>9</v>
      </c>
      <c r="B17" s="348" t="s">
        <v>783</v>
      </c>
      <c r="C17" s="213">
        <v>39218</v>
      </c>
      <c r="D17" s="347" t="s">
        <v>762</v>
      </c>
      <c r="E17" s="302" t="s">
        <v>927</v>
      </c>
      <c r="F17" s="282" t="s">
        <v>130</v>
      </c>
      <c r="G17" s="282" t="s">
        <v>7</v>
      </c>
    </row>
    <row r="18" spans="1:7" ht="18.899999999999999" customHeight="1">
      <c r="A18" s="211">
        <v>10</v>
      </c>
      <c r="B18" s="330" t="s">
        <v>917</v>
      </c>
      <c r="C18" s="213">
        <v>39203</v>
      </c>
      <c r="D18" s="286" t="s">
        <v>740</v>
      </c>
      <c r="E18" s="302" t="s">
        <v>928</v>
      </c>
      <c r="F18" s="282" t="s">
        <v>130</v>
      </c>
      <c r="G18" s="282" t="s">
        <v>7</v>
      </c>
    </row>
    <row r="19" spans="1:7" ht="18.899999999999999" customHeight="1">
      <c r="A19" s="211">
        <v>11</v>
      </c>
      <c r="B19" s="330" t="s">
        <v>918</v>
      </c>
      <c r="C19" s="213">
        <v>39292</v>
      </c>
      <c r="D19" s="347" t="s">
        <v>762</v>
      </c>
      <c r="E19" s="302" t="s">
        <v>929</v>
      </c>
      <c r="F19" s="282" t="s">
        <v>130</v>
      </c>
      <c r="G19" s="282" t="s">
        <v>7</v>
      </c>
    </row>
    <row r="20" spans="1:7" ht="18.899999999999999" customHeight="1">
      <c r="A20" s="211">
        <v>12</v>
      </c>
      <c r="B20" s="330" t="s">
        <v>812</v>
      </c>
      <c r="C20" s="213">
        <v>39105</v>
      </c>
      <c r="D20" s="347" t="s">
        <v>762</v>
      </c>
      <c r="E20" s="302" t="s">
        <v>930</v>
      </c>
      <c r="F20" s="282" t="s">
        <v>1259</v>
      </c>
      <c r="G20" s="282" t="s">
        <v>7</v>
      </c>
    </row>
    <row r="21" spans="1:7" ht="18.899999999999999" customHeight="1">
      <c r="A21" s="211">
        <v>13</v>
      </c>
      <c r="B21" s="330" t="s">
        <v>806</v>
      </c>
      <c r="C21" s="295" t="s">
        <v>628</v>
      </c>
      <c r="D21" s="286" t="s">
        <v>631</v>
      </c>
      <c r="E21" s="302" t="s">
        <v>931</v>
      </c>
      <c r="F21" s="282" t="s">
        <v>1259</v>
      </c>
      <c r="G21" s="211">
        <v>26</v>
      </c>
    </row>
    <row r="22" spans="1:7" ht="18.899999999999999" customHeight="1">
      <c r="A22" s="211">
        <v>14</v>
      </c>
      <c r="B22" s="330" t="s">
        <v>787</v>
      </c>
      <c r="C22" s="213">
        <v>38769</v>
      </c>
      <c r="D22" s="286" t="s">
        <v>639</v>
      </c>
      <c r="E22" s="302" t="s">
        <v>932</v>
      </c>
      <c r="F22" s="282" t="s">
        <v>1259</v>
      </c>
      <c r="G22" s="211">
        <v>25</v>
      </c>
    </row>
    <row r="23" spans="1:7" ht="18.899999999999999" customHeight="1">
      <c r="A23" s="211">
        <v>15</v>
      </c>
      <c r="B23" s="330" t="s">
        <v>933</v>
      </c>
      <c r="C23" s="213">
        <v>38932</v>
      </c>
      <c r="D23" s="286" t="s">
        <v>624</v>
      </c>
      <c r="E23" s="302" t="s">
        <v>934</v>
      </c>
      <c r="F23" s="282" t="s">
        <v>1259</v>
      </c>
      <c r="G23" s="211">
        <v>24</v>
      </c>
    </row>
    <row r="24" spans="1:7" ht="18.899999999999999" customHeight="1">
      <c r="A24" s="211">
        <v>16</v>
      </c>
      <c r="B24" s="330" t="s">
        <v>935</v>
      </c>
      <c r="C24" s="295" t="s">
        <v>936</v>
      </c>
      <c r="D24" s="349" t="s">
        <v>754</v>
      </c>
      <c r="E24" s="302" t="s">
        <v>937</v>
      </c>
      <c r="F24" s="282" t="s">
        <v>1259</v>
      </c>
      <c r="G24" s="211">
        <v>23</v>
      </c>
    </row>
    <row r="25" spans="1:7" ht="18.899999999999999" customHeight="1">
      <c r="A25" s="211">
        <v>17</v>
      </c>
      <c r="B25" s="330" t="s">
        <v>938</v>
      </c>
      <c r="C25" s="213">
        <v>39268</v>
      </c>
      <c r="D25" s="347" t="s">
        <v>762</v>
      </c>
      <c r="E25" s="302" t="s">
        <v>939</v>
      </c>
      <c r="F25" s="282" t="s">
        <v>1259</v>
      </c>
      <c r="G25" s="211">
        <v>22</v>
      </c>
    </row>
    <row r="26" spans="1:7" ht="18.899999999999999" customHeight="1">
      <c r="A26" s="211">
        <v>18</v>
      </c>
      <c r="B26" s="330" t="s">
        <v>821</v>
      </c>
      <c r="C26" s="295" t="s">
        <v>960</v>
      </c>
      <c r="D26" s="324" t="s">
        <v>649</v>
      </c>
      <c r="E26" s="302" t="s">
        <v>940</v>
      </c>
      <c r="F26" s="282" t="s">
        <v>1259</v>
      </c>
      <c r="G26" s="211">
        <v>21</v>
      </c>
    </row>
    <row r="27" spans="1:7" ht="18.899999999999999" customHeight="1">
      <c r="A27" s="211">
        <v>19</v>
      </c>
      <c r="B27" s="330" t="s">
        <v>819</v>
      </c>
      <c r="C27" s="231">
        <v>2007</v>
      </c>
      <c r="D27" s="286" t="s">
        <v>679</v>
      </c>
      <c r="E27" s="302" t="s">
        <v>941</v>
      </c>
      <c r="F27" s="282" t="s">
        <v>1259</v>
      </c>
      <c r="G27" s="282" t="s">
        <v>7</v>
      </c>
    </row>
    <row r="28" spans="1:7" ht="18.899999999999999" customHeight="1">
      <c r="A28" s="211">
        <v>20</v>
      </c>
      <c r="B28" s="330" t="s">
        <v>942</v>
      </c>
      <c r="C28" s="213">
        <v>40124</v>
      </c>
      <c r="D28" s="286" t="s">
        <v>16</v>
      </c>
      <c r="E28" s="302" t="s">
        <v>943</v>
      </c>
      <c r="F28" s="282" t="s">
        <v>1259</v>
      </c>
      <c r="G28" s="282" t="s">
        <v>7</v>
      </c>
    </row>
    <row r="29" spans="1:7" ht="18.899999999999999" customHeight="1">
      <c r="A29" s="211">
        <v>21</v>
      </c>
      <c r="B29" s="330" t="s">
        <v>944</v>
      </c>
      <c r="C29" s="213">
        <v>39268</v>
      </c>
      <c r="D29" s="347" t="s">
        <v>762</v>
      </c>
      <c r="E29" s="302" t="s">
        <v>943</v>
      </c>
      <c r="F29" s="282" t="s">
        <v>1259</v>
      </c>
      <c r="G29" s="211">
        <v>20</v>
      </c>
    </row>
    <row r="30" spans="1:7" ht="18.899999999999999" customHeight="1">
      <c r="A30" s="211">
        <v>22</v>
      </c>
      <c r="B30" s="330" t="s">
        <v>850</v>
      </c>
      <c r="C30" s="231">
        <v>2006</v>
      </c>
      <c r="D30" s="286" t="s">
        <v>631</v>
      </c>
      <c r="E30" s="302" t="s">
        <v>945</v>
      </c>
      <c r="F30" s="282" t="s">
        <v>1259</v>
      </c>
      <c r="G30" s="211">
        <v>19</v>
      </c>
    </row>
    <row r="31" spans="1:7" ht="18.899999999999999" customHeight="1">
      <c r="A31" s="211">
        <v>23</v>
      </c>
      <c r="B31" s="330" t="s">
        <v>946</v>
      </c>
      <c r="C31" s="295" t="s">
        <v>947</v>
      </c>
      <c r="D31" s="349" t="s">
        <v>661</v>
      </c>
      <c r="E31" s="302" t="s">
        <v>948</v>
      </c>
      <c r="F31" s="282" t="s">
        <v>1259</v>
      </c>
      <c r="G31" s="211">
        <v>18</v>
      </c>
    </row>
    <row r="32" spans="1:7" ht="18.899999999999999" customHeight="1">
      <c r="A32" s="211">
        <v>24</v>
      </c>
      <c r="B32" s="330" t="s">
        <v>949</v>
      </c>
      <c r="C32" s="295" t="s">
        <v>950</v>
      </c>
      <c r="D32" s="286" t="s">
        <v>6</v>
      </c>
      <c r="E32" s="302" t="s">
        <v>951</v>
      </c>
      <c r="F32" s="282" t="s">
        <v>1259</v>
      </c>
      <c r="G32" s="282" t="s">
        <v>7</v>
      </c>
    </row>
    <row r="33" spans="1:7" ht="18.899999999999999" customHeight="1">
      <c r="A33" s="211">
        <v>25</v>
      </c>
      <c r="B33" s="309" t="s">
        <v>847</v>
      </c>
      <c r="C33" s="310" t="s">
        <v>952</v>
      </c>
      <c r="D33" s="286" t="s">
        <v>848</v>
      </c>
      <c r="E33" s="299" t="s">
        <v>953</v>
      </c>
      <c r="F33" s="282" t="s">
        <v>1259</v>
      </c>
      <c r="G33" s="282" t="s">
        <v>7</v>
      </c>
    </row>
    <row r="34" spans="1:7" ht="18.899999999999999" customHeight="1">
      <c r="A34" s="211">
        <v>26</v>
      </c>
      <c r="B34" s="309" t="s">
        <v>954</v>
      </c>
      <c r="C34" s="295" t="s">
        <v>955</v>
      </c>
      <c r="D34" s="347" t="s">
        <v>762</v>
      </c>
      <c r="E34" s="299" t="s">
        <v>956</v>
      </c>
      <c r="F34" s="282" t="s">
        <v>1259</v>
      </c>
      <c r="G34" s="282" t="s">
        <v>7</v>
      </c>
    </row>
    <row r="35" spans="1:7" ht="18.899999999999999" customHeight="1">
      <c r="A35" s="211">
        <v>27</v>
      </c>
      <c r="B35" s="330" t="s">
        <v>858</v>
      </c>
      <c r="C35" s="430" t="s">
        <v>627</v>
      </c>
      <c r="D35" s="286" t="s">
        <v>679</v>
      </c>
      <c r="E35" s="299" t="s">
        <v>957</v>
      </c>
      <c r="F35" s="282" t="s">
        <v>1259</v>
      </c>
      <c r="G35" s="282" t="s">
        <v>7</v>
      </c>
    </row>
    <row r="36" spans="1:7" ht="18.899999999999999" customHeight="1">
      <c r="A36" s="211">
        <v>28</v>
      </c>
      <c r="B36" s="309" t="s">
        <v>870</v>
      </c>
      <c r="C36" s="310" t="s">
        <v>627</v>
      </c>
      <c r="D36" s="286" t="s">
        <v>679</v>
      </c>
      <c r="E36" s="299" t="s">
        <v>958</v>
      </c>
      <c r="F36" s="282" t="s">
        <v>1259</v>
      </c>
      <c r="G36" s="282" t="s">
        <v>7</v>
      </c>
    </row>
  </sheetData>
  <mergeCells count="1">
    <mergeCell ref="B4:D4"/>
  </mergeCells>
  <phoneticPr fontId="13" type="noConversion"/>
  <pageMargins left="0.98425196850393704" right="0.51181102362204722" top="0.47244094488188981" bottom="0.5905511811023622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19"/>
  <sheetViews>
    <sheetView zoomScaleNormal="100" workbookViewId="0">
      <selection activeCell="E30" sqref="E30"/>
    </sheetView>
  </sheetViews>
  <sheetFormatPr defaultColWidth="11.44140625" defaultRowHeight="13.8"/>
  <cols>
    <col min="1" max="1" width="7.44140625" style="199" customWidth="1"/>
    <col min="2" max="2" width="21.44140625" style="199" customWidth="1"/>
    <col min="3" max="3" width="12.88671875" style="228" customWidth="1"/>
    <col min="4" max="4" width="22.44140625" style="199" customWidth="1"/>
    <col min="5" max="5" width="12.88671875" style="219" customWidth="1"/>
    <col min="6" max="6" width="9.33203125" style="219" customWidth="1"/>
    <col min="7" max="7" width="9.33203125" style="199" customWidth="1"/>
    <col min="8" max="8" width="10.88671875" style="229" customWidth="1"/>
    <col min="9" max="9" width="10.33203125" style="220" customWidth="1"/>
    <col min="10" max="10" width="8.6640625" style="199" customWidth="1"/>
    <col min="11" max="11" width="17.44140625" style="204" customWidth="1"/>
    <col min="12" max="215" width="11.44140625" style="204" customWidth="1"/>
    <col min="216" max="16384" width="11.44140625" style="205"/>
  </cols>
  <sheetData>
    <row r="1" spans="1:215" s="158" customFormat="1" ht="18.75" customHeight="1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5" s="158" customFormat="1" ht="18.75" customHeight="1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5" s="158" customFormat="1" ht="18.75" customHeight="1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5" s="158" customFormat="1" ht="15.6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5">
      <c r="A5" s="218"/>
      <c r="C5" s="199"/>
      <c r="D5" s="219"/>
      <c r="E5" s="220"/>
      <c r="F5" s="220"/>
      <c r="H5" s="204"/>
      <c r="I5" s="204"/>
      <c r="J5" s="204"/>
      <c r="GY5" s="205"/>
      <c r="GZ5" s="205"/>
      <c r="HA5" s="205"/>
      <c r="HB5" s="205"/>
      <c r="HC5" s="205"/>
      <c r="HD5" s="205"/>
      <c r="HE5" s="205"/>
      <c r="HF5" s="205"/>
      <c r="HG5" s="205"/>
    </row>
    <row r="6" spans="1:215" ht="18.75" customHeight="1">
      <c r="B6" s="198" t="s">
        <v>43</v>
      </c>
      <c r="C6" s="199"/>
      <c r="H6" s="204"/>
      <c r="I6" s="204"/>
      <c r="J6" s="204"/>
      <c r="GZ6" s="205"/>
      <c r="HA6" s="205"/>
      <c r="HB6" s="205"/>
      <c r="HC6" s="205"/>
      <c r="HD6" s="205"/>
      <c r="HE6" s="205"/>
      <c r="HF6" s="205"/>
      <c r="HG6" s="205"/>
    </row>
    <row r="7" spans="1:215" ht="12" customHeight="1">
      <c r="A7" s="221"/>
      <c r="B7" s="206"/>
      <c r="C7" s="199"/>
      <c r="H7" s="204"/>
      <c r="I7" s="204"/>
      <c r="J7" s="204"/>
      <c r="GZ7" s="205"/>
      <c r="HA7" s="205"/>
      <c r="HB7" s="205"/>
      <c r="HC7" s="205"/>
      <c r="HD7" s="205"/>
      <c r="HE7" s="205"/>
      <c r="HF7" s="205"/>
      <c r="HG7" s="205"/>
    </row>
    <row r="8" spans="1:215" ht="15.9" customHeight="1" thickBot="1">
      <c r="A8" s="222" t="s">
        <v>305</v>
      </c>
      <c r="B8" s="222" t="s">
        <v>594</v>
      </c>
      <c r="C8" s="224" t="s">
        <v>144</v>
      </c>
      <c r="D8" s="224" t="s">
        <v>311</v>
      </c>
      <c r="E8" s="224" t="s">
        <v>312</v>
      </c>
      <c r="F8" s="397" t="s">
        <v>1239</v>
      </c>
      <c r="G8" s="224" t="s">
        <v>140</v>
      </c>
      <c r="H8" s="204"/>
      <c r="I8" s="204"/>
      <c r="J8" s="204"/>
      <c r="GZ8" s="205"/>
      <c r="HA8" s="205"/>
      <c r="HB8" s="205"/>
      <c r="HC8" s="205"/>
      <c r="HD8" s="205"/>
      <c r="HE8" s="205"/>
      <c r="HF8" s="205"/>
      <c r="HG8" s="205"/>
    </row>
    <row r="9" spans="1:215" ht="18.899999999999999" customHeight="1" thickTop="1">
      <c r="A9" s="226">
        <v>1</v>
      </c>
      <c r="B9" s="358" t="s">
        <v>965</v>
      </c>
      <c r="C9" s="227">
        <v>38898</v>
      </c>
      <c r="D9" s="286" t="s">
        <v>762</v>
      </c>
      <c r="E9" s="304" t="s">
        <v>966</v>
      </c>
      <c r="F9" s="296" t="s">
        <v>124</v>
      </c>
      <c r="G9" s="280">
        <v>32</v>
      </c>
      <c r="H9" s="204"/>
      <c r="I9" s="204"/>
      <c r="J9" s="204"/>
      <c r="GY9" s="205"/>
      <c r="GZ9" s="205"/>
      <c r="HA9" s="205"/>
      <c r="HB9" s="205"/>
      <c r="HC9" s="205"/>
      <c r="HD9" s="205"/>
      <c r="HE9" s="205"/>
      <c r="HF9" s="205"/>
      <c r="HG9" s="205"/>
    </row>
    <row r="10" spans="1:215" ht="18.899999999999999" customHeight="1">
      <c r="A10" s="226">
        <v>2</v>
      </c>
      <c r="B10" s="358" t="s">
        <v>967</v>
      </c>
      <c r="C10" s="227">
        <v>39063</v>
      </c>
      <c r="D10" s="286" t="s">
        <v>762</v>
      </c>
      <c r="E10" s="304" t="s">
        <v>968</v>
      </c>
      <c r="F10" s="296" t="s">
        <v>124</v>
      </c>
      <c r="G10" s="280">
        <v>30</v>
      </c>
      <c r="H10" s="204"/>
      <c r="I10" s="204"/>
      <c r="J10" s="204"/>
      <c r="GY10" s="205"/>
      <c r="GZ10" s="205"/>
      <c r="HA10" s="205"/>
      <c r="HB10" s="205"/>
      <c r="HC10" s="205"/>
      <c r="HD10" s="205"/>
      <c r="HE10" s="205"/>
      <c r="HF10" s="205"/>
      <c r="HG10" s="205"/>
    </row>
    <row r="11" spans="1:215" ht="18.899999999999999" customHeight="1">
      <c r="A11" s="226">
        <v>3</v>
      </c>
      <c r="B11" s="358" t="s">
        <v>969</v>
      </c>
      <c r="C11" s="359">
        <v>2006</v>
      </c>
      <c r="D11" s="286" t="s">
        <v>702</v>
      </c>
      <c r="E11" s="304" t="s">
        <v>970</v>
      </c>
      <c r="F11" s="296" t="s">
        <v>128</v>
      </c>
      <c r="G11" s="280" t="s">
        <v>7</v>
      </c>
      <c r="H11" s="204"/>
      <c r="I11" s="204"/>
      <c r="J11" s="204"/>
      <c r="GY11" s="205"/>
      <c r="GZ11" s="205"/>
      <c r="HA11" s="205"/>
      <c r="HB11" s="205"/>
      <c r="HC11" s="205"/>
      <c r="HD11" s="205"/>
      <c r="HE11" s="205"/>
      <c r="HF11" s="205"/>
      <c r="HG11" s="205"/>
    </row>
    <row r="12" spans="1:215" ht="18.899999999999999" customHeight="1">
      <c r="A12" s="226">
        <v>4</v>
      </c>
      <c r="B12" s="358" t="s">
        <v>971</v>
      </c>
      <c r="C12" s="227">
        <v>39084</v>
      </c>
      <c r="D12" s="297" t="s">
        <v>611</v>
      </c>
      <c r="E12" s="304" t="s">
        <v>972</v>
      </c>
      <c r="F12" s="296" t="s">
        <v>130</v>
      </c>
      <c r="G12" s="280">
        <v>28</v>
      </c>
      <c r="H12" s="204"/>
      <c r="I12" s="204"/>
      <c r="J12" s="204"/>
      <c r="GY12" s="205"/>
      <c r="GZ12" s="205"/>
      <c r="HA12" s="205"/>
      <c r="HB12" s="205"/>
      <c r="HC12" s="205"/>
      <c r="HD12" s="205"/>
      <c r="HE12" s="205"/>
      <c r="HF12" s="205"/>
      <c r="HG12" s="205"/>
    </row>
    <row r="13" spans="1:215" ht="18.899999999999999" customHeight="1">
      <c r="A13" s="226">
        <v>5</v>
      </c>
      <c r="B13" s="358" t="s">
        <v>684</v>
      </c>
      <c r="C13" s="359">
        <v>2006</v>
      </c>
      <c r="D13" s="266" t="s">
        <v>631</v>
      </c>
      <c r="E13" s="304" t="s">
        <v>973</v>
      </c>
      <c r="F13" s="296" t="s">
        <v>1259</v>
      </c>
      <c r="G13" s="280">
        <v>27</v>
      </c>
      <c r="H13" s="204"/>
      <c r="I13" s="204"/>
      <c r="J13" s="204"/>
      <c r="GY13" s="205"/>
      <c r="GZ13" s="205"/>
      <c r="HA13" s="205"/>
      <c r="HB13" s="205"/>
      <c r="HC13" s="205"/>
      <c r="HD13" s="205"/>
      <c r="HE13" s="205"/>
      <c r="HF13" s="205"/>
      <c r="HG13" s="205"/>
    </row>
    <row r="14" spans="1:215" ht="18.899999999999999" customHeight="1">
      <c r="A14" s="226">
        <v>6</v>
      </c>
      <c r="B14" s="358" t="s">
        <v>974</v>
      </c>
      <c r="C14" s="360" t="s">
        <v>975</v>
      </c>
      <c r="D14" s="266" t="s">
        <v>6</v>
      </c>
      <c r="E14" s="304" t="s">
        <v>976</v>
      </c>
      <c r="F14" s="296" t="s">
        <v>1259</v>
      </c>
      <c r="G14" s="280" t="s">
        <v>7</v>
      </c>
      <c r="H14" s="204"/>
      <c r="I14" s="204"/>
      <c r="J14" s="204"/>
      <c r="GY14" s="205"/>
      <c r="GZ14" s="205"/>
      <c r="HA14" s="205"/>
      <c r="HB14" s="205"/>
      <c r="HC14" s="205"/>
      <c r="HD14" s="205"/>
      <c r="HE14" s="205"/>
      <c r="HF14" s="205"/>
      <c r="HG14" s="205"/>
    </row>
    <row r="15" spans="1:215" ht="18.899999999999999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</row>
    <row r="16" spans="1:215" ht="18.899999999999999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</row>
    <row r="17" spans="1:215" ht="18.899999999999999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</row>
    <row r="18" spans="1:215" ht="18.899999999999999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</row>
    <row r="19" spans="1:215" ht="18.899999999999999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</row>
  </sheetData>
  <mergeCells count="1">
    <mergeCell ref="B4:D4"/>
  </mergeCells>
  <phoneticPr fontId="5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C41"/>
  <sheetViews>
    <sheetView zoomScaleNormal="100" zoomScaleSheetLayoutView="1" workbookViewId="0">
      <selection activeCell="M29" sqref="M29"/>
    </sheetView>
  </sheetViews>
  <sheetFormatPr defaultColWidth="11.44140625" defaultRowHeight="13.8"/>
  <cols>
    <col min="1" max="1" width="7.44140625" style="199" customWidth="1"/>
    <col min="2" max="2" width="23.109375" style="199" customWidth="1"/>
    <col min="3" max="3" width="12.88671875" style="228" customWidth="1"/>
    <col min="4" max="4" width="21" style="199" customWidth="1"/>
    <col min="5" max="6" width="9.33203125" style="219" customWidth="1"/>
    <col min="7" max="7" width="9.33203125" style="199" customWidth="1"/>
    <col min="8" max="211" width="11.44140625" style="204" customWidth="1"/>
    <col min="212" max="16384" width="11.44140625" style="205"/>
  </cols>
  <sheetData>
    <row r="1" spans="1:211" s="158" customFormat="1" ht="18.75" customHeight="1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1" s="158" customFormat="1" ht="18.75" customHeight="1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1" s="158" customFormat="1" ht="18.75" customHeight="1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1" s="158" customFormat="1" ht="15.6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1">
      <c r="A5" s="218"/>
      <c r="C5" s="199"/>
      <c r="D5" s="219"/>
      <c r="E5" s="220"/>
      <c r="F5" s="220"/>
      <c r="GU5" s="205"/>
      <c r="GV5" s="205"/>
      <c r="GW5" s="205"/>
      <c r="GX5" s="205"/>
      <c r="GY5" s="205"/>
      <c r="GZ5" s="205"/>
      <c r="HA5" s="205"/>
      <c r="HB5" s="205"/>
      <c r="HC5" s="205"/>
    </row>
    <row r="6" spans="1:211" ht="18.75" customHeight="1">
      <c r="B6" s="198" t="s">
        <v>44</v>
      </c>
      <c r="C6" s="199"/>
      <c r="GV6" s="205"/>
      <c r="GW6" s="205"/>
      <c r="GX6" s="205"/>
      <c r="GY6" s="205"/>
      <c r="GZ6" s="205"/>
      <c r="HA6" s="205"/>
      <c r="HB6" s="205"/>
      <c r="HC6" s="205"/>
    </row>
    <row r="7" spans="1:211" ht="12" customHeight="1">
      <c r="A7" s="221"/>
      <c r="B7" s="206"/>
      <c r="C7" s="199"/>
      <c r="GV7" s="205"/>
      <c r="GW7" s="205"/>
      <c r="GX7" s="205"/>
      <c r="GY7" s="205"/>
      <c r="GZ7" s="205"/>
      <c r="HA7" s="205"/>
      <c r="HB7" s="205"/>
      <c r="HC7" s="205"/>
    </row>
    <row r="8" spans="1:211" ht="15.9" customHeight="1" thickBot="1">
      <c r="A8" s="222" t="s">
        <v>305</v>
      </c>
      <c r="B8" s="222" t="s">
        <v>594</v>
      </c>
      <c r="C8" s="224" t="s">
        <v>144</v>
      </c>
      <c r="D8" s="224" t="s">
        <v>311</v>
      </c>
      <c r="E8" s="224" t="s">
        <v>312</v>
      </c>
      <c r="F8" s="397" t="s">
        <v>1239</v>
      </c>
      <c r="G8" s="224" t="s">
        <v>140</v>
      </c>
      <c r="GV8" s="205"/>
      <c r="GW8" s="205"/>
      <c r="GX8" s="205"/>
      <c r="GY8" s="205"/>
      <c r="GZ8" s="205"/>
      <c r="HA8" s="205"/>
      <c r="HB8" s="205"/>
      <c r="HC8" s="205"/>
    </row>
    <row r="9" spans="1:211" ht="18.899999999999999" customHeight="1" thickTop="1">
      <c r="A9" s="211">
        <v>1</v>
      </c>
      <c r="B9" s="330" t="s">
        <v>917</v>
      </c>
      <c r="C9" s="213">
        <v>39203</v>
      </c>
      <c r="D9" s="286" t="s">
        <v>740</v>
      </c>
      <c r="E9" s="305" t="s">
        <v>977</v>
      </c>
      <c r="F9" s="313" t="s">
        <v>128</v>
      </c>
      <c r="G9" s="295" t="s">
        <v>7</v>
      </c>
      <c r="GV9" s="205"/>
      <c r="GW9" s="205"/>
      <c r="GX9" s="205"/>
      <c r="GY9" s="205"/>
      <c r="GZ9" s="205"/>
      <c r="HA9" s="205"/>
      <c r="HB9" s="205"/>
      <c r="HC9" s="205"/>
    </row>
    <row r="10" spans="1:211" ht="18.899999999999999" customHeight="1">
      <c r="A10" s="211">
        <v>2</v>
      </c>
      <c r="B10" s="330" t="s">
        <v>978</v>
      </c>
      <c r="C10" s="213">
        <v>38877</v>
      </c>
      <c r="D10" s="361" t="s">
        <v>4</v>
      </c>
      <c r="E10" s="305" t="s">
        <v>979</v>
      </c>
      <c r="F10" s="313" t="s">
        <v>128</v>
      </c>
      <c r="G10" s="295" t="s">
        <v>1025</v>
      </c>
      <c r="GV10" s="205"/>
      <c r="GW10" s="205"/>
      <c r="GX10" s="205"/>
      <c r="GY10" s="205"/>
      <c r="GZ10" s="205"/>
      <c r="HA10" s="205"/>
      <c r="HB10" s="205"/>
      <c r="HC10" s="205"/>
    </row>
    <row r="11" spans="1:211" ht="18.899999999999999" customHeight="1">
      <c r="A11" s="211">
        <v>3</v>
      </c>
      <c r="B11" s="330" t="s">
        <v>980</v>
      </c>
      <c r="C11" s="231">
        <v>2006</v>
      </c>
      <c r="D11" s="329" t="s">
        <v>631</v>
      </c>
      <c r="E11" s="305" t="s">
        <v>981</v>
      </c>
      <c r="F11" s="313" t="s">
        <v>128</v>
      </c>
      <c r="G11" s="295" t="s">
        <v>1026</v>
      </c>
      <c r="GV11" s="205"/>
      <c r="GW11" s="205"/>
      <c r="GX11" s="205"/>
      <c r="GY11" s="205"/>
      <c r="GZ11" s="205"/>
      <c r="HA11" s="205"/>
      <c r="HB11" s="205"/>
      <c r="HC11" s="205"/>
    </row>
    <row r="12" spans="1:211" ht="18.899999999999999" customHeight="1">
      <c r="A12" s="211">
        <v>4</v>
      </c>
      <c r="B12" s="330" t="s">
        <v>916</v>
      </c>
      <c r="C12" s="295" t="s">
        <v>982</v>
      </c>
      <c r="D12" s="286" t="s">
        <v>702</v>
      </c>
      <c r="E12" s="305" t="s">
        <v>983</v>
      </c>
      <c r="F12" s="313" t="s">
        <v>128</v>
      </c>
      <c r="G12" s="295" t="s">
        <v>7</v>
      </c>
      <c r="GV12" s="205"/>
      <c r="GW12" s="205"/>
      <c r="GX12" s="205"/>
      <c r="GY12" s="205"/>
      <c r="GZ12" s="205"/>
      <c r="HA12" s="205"/>
      <c r="HB12" s="205"/>
      <c r="HC12" s="205"/>
    </row>
    <row r="13" spans="1:211" ht="18.899999999999999" customHeight="1">
      <c r="A13" s="211">
        <v>5</v>
      </c>
      <c r="B13" s="330" t="s">
        <v>914</v>
      </c>
      <c r="C13" s="295" t="s">
        <v>984</v>
      </c>
      <c r="D13" s="361" t="s">
        <v>762</v>
      </c>
      <c r="E13" s="305" t="s">
        <v>985</v>
      </c>
      <c r="F13" s="313" t="s">
        <v>128</v>
      </c>
      <c r="G13" s="295" t="s">
        <v>1027</v>
      </c>
      <c r="GV13" s="205"/>
      <c r="GW13" s="205"/>
      <c r="GX13" s="205"/>
      <c r="GY13" s="205"/>
      <c r="GZ13" s="205"/>
      <c r="HA13" s="205"/>
      <c r="HB13" s="205"/>
      <c r="HC13" s="205"/>
    </row>
    <row r="14" spans="1:211" ht="18.899999999999999" customHeight="1">
      <c r="A14" s="211">
        <v>6</v>
      </c>
      <c r="B14" s="330" t="s">
        <v>915</v>
      </c>
      <c r="C14" s="295" t="s">
        <v>986</v>
      </c>
      <c r="D14" s="361" t="s">
        <v>762</v>
      </c>
      <c r="E14" s="305" t="s">
        <v>987</v>
      </c>
      <c r="F14" s="313" t="s">
        <v>128</v>
      </c>
      <c r="G14" s="295" t="s">
        <v>1028</v>
      </c>
      <c r="GV14" s="205"/>
      <c r="GW14" s="205"/>
      <c r="GX14" s="205"/>
      <c r="GY14" s="205"/>
      <c r="GZ14" s="205"/>
      <c r="HA14" s="205"/>
      <c r="HB14" s="205"/>
      <c r="HC14" s="205"/>
    </row>
    <row r="15" spans="1:211" ht="18.899999999999999" customHeight="1">
      <c r="A15" s="211">
        <v>7</v>
      </c>
      <c r="B15" s="330" t="s">
        <v>935</v>
      </c>
      <c r="C15" s="295" t="s">
        <v>936</v>
      </c>
      <c r="D15" s="362" t="s">
        <v>754</v>
      </c>
      <c r="E15" s="305" t="s">
        <v>988</v>
      </c>
      <c r="F15" s="313" t="s">
        <v>128</v>
      </c>
      <c r="G15" s="295" t="s">
        <v>1029</v>
      </c>
      <c r="GV15" s="205"/>
      <c r="GW15" s="205"/>
      <c r="GX15" s="205"/>
      <c r="GY15" s="205"/>
      <c r="GZ15" s="205"/>
      <c r="HA15" s="205"/>
      <c r="HB15" s="205"/>
      <c r="HC15" s="205"/>
    </row>
    <row r="16" spans="1:211" ht="18.899999999999999" customHeight="1">
      <c r="A16" s="211">
        <v>8</v>
      </c>
      <c r="B16" s="330" t="s">
        <v>793</v>
      </c>
      <c r="C16" s="295" t="s">
        <v>794</v>
      </c>
      <c r="D16" s="361" t="s">
        <v>6</v>
      </c>
      <c r="E16" s="305" t="s">
        <v>989</v>
      </c>
      <c r="F16" s="313" t="s">
        <v>130</v>
      </c>
      <c r="G16" s="295" t="s">
        <v>1030</v>
      </c>
      <c r="GV16" s="205"/>
      <c r="GW16" s="205"/>
      <c r="GX16" s="205"/>
      <c r="GY16" s="205"/>
      <c r="GZ16" s="205"/>
      <c r="HA16" s="205"/>
      <c r="HB16" s="205"/>
      <c r="HC16" s="205"/>
    </row>
    <row r="17" spans="1:211" ht="18.75" customHeight="1">
      <c r="A17" s="211">
        <v>9</v>
      </c>
      <c r="B17" s="321" t="s">
        <v>990</v>
      </c>
      <c r="C17" s="308" t="s">
        <v>781</v>
      </c>
      <c r="D17" s="363" t="s">
        <v>624</v>
      </c>
      <c r="E17" s="306" t="s">
        <v>991</v>
      </c>
      <c r="F17" s="313" t="s">
        <v>130</v>
      </c>
      <c r="G17" s="308" t="s">
        <v>1033</v>
      </c>
      <c r="GU17" s="205"/>
      <c r="GV17" s="205"/>
      <c r="GW17" s="205"/>
      <c r="GX17" s="205"/>
      <c r="GY17" s="205"/>
      <c r="GZ17" s="205"/>
      <c r="HA17" s="205"/>
      <c r="HB17" s="205"/>
      <c r="HC17" s="205"/>
    </row>
    <row r="18" spans="1:211" ht="18.899999999999999" customHeight="1">
      <c r="A18" s="211">
        <v>10</v>
      </c>
      <c r="B18" s="364" t="s">
        <v>768</v>
      </c>
      <c r="C18" s="365" t="s">
        <v>628</v>
      </c>
      <c r="D18" s="329" t="s">
        <v>631</v>
      </c>
      <c r="E18" s="306" t="s">
        <v>992</v>
      </c>
      <c r="F18" s="313" t="s">
        <v>130</v>
      </c>
      <c r="G18" s="295" t="s">
        <v>1031</v>
      </c>
      <c r="GU18" s="205"/>
      <c r="GV18" s="205"/>
      <c r="GW18" s="205"/>
      <c r="GX18" s="205"/>
      <c r="GY18" s="205"/>
      <c r="GZ18" s="205"/>
      <c r="HA18" s="205"/>
      <c r="HB18" s="205"/>
      <c r="HC18" s="205"/>
    </row>
    <row r="19" spans="1:211" ht="18.899999999999999" customHeight="1">
      <c r="A19" s="211">
        <v>11</v>
      </c>
      <c r="B19" s="366" t="s">
        <v>993</v>
      </c>
      <c r="C19" s="367" t="s">
        <v>627</v>
      </c>
      <c r="D19" s="286" t="s">
        <v>994</v>
      </c>
      <c r="E19" s="307" t="s">
        <v>995</v>
      </c>
      <c r="F19" s="313" t="s">
        <v>130</v>
      </c>
      <c r="G19" s="308" t="s">
        <v>1032</v>
      </c>
      <c r="GU19" s="205"/>
      <c r="GV19" s="205"/>
      <c r="GW19" s="205"/>
      <c r="GX19" s="205"/>
      <c r="GY19" s="205"/>
      <c r="GZ19" s="205"/>
      <c r="HA19" s="205"/>
      <c r="HB19" s="205"/>
      <c r="HC19" s="205"/>
    </row>
    <row r="20" spans="1:211" ht="18.899999999999999" customHeight="1">
      <c r="A20" s="211">
        <v>12</v>
      </c>
      <c r="B20" s="330" t="s">
        <v>996</v>
      </c>
      <c r="C20" s="295" t="s">
        <v>628</v>
      </c>
      <c r="D20" s="362" t="s">
        <v>679</v>
      </c>
      <c r="E20" s="307" t="s">
        <v>997</v>
      </c>
      <c r="F20" s="313" t="s">
        <v>1259</v>
      </c>
      <c r="G20" s="308" t="s">
        <v>1034</v>
      </c>
      <c r="GU20" s="205"/>
      <c r="GV20" s="205"/>
      <c r="GW20" s="205"/>
      <c r="GX20" s="205"/>
      <c r="GY20" s="205"/>
      <c r="GZ20" s="205"/>
      <c r="HA20" s="205"/>
      <c r="HB20" s="205"/>
      <c r="HC20" s="205"/>
    </row>
    <row r="21" spans="1:211" ht="18.899999999999999" customHeight="1">
      <c r="A21" s="211">
        <v>13</v>
      </c>
      <c r="B21" s="330" t="s">
        <v>998</v>
      </c>
      <c r="C21" s="295" t="s">
        <v>628</v>
      </c>
      <c r="D21" s="362" t="s">
        <v>994</v>
      </c>
      <c r="E21" s="307" t="s">
        <v>999</v>
      </c>
      <c r="F21" s="313" t="s">
        <v>1259</v>
      </c>
      <c r="G21" s="308" t="s">
        <v>1035</v>
      </c>
      <c r="GU21" s="205"/>
      <c r="GV21" s="205"/>
      <c r="GW21" s="205"/>
      <c r="GX21" s="205"/>
      <c r="GY21" s="205"/>
      <c r="GZ21" s="205"/>
      <c r="HA21" s="205"/>
      <c r="HB21" s="205"/>
      <c r="HC21" s="205"/>
    </row>
    <row r="22" spans="1:211" ht="18.899999999999999" customHeight="1">
      <c r="A22" s="211">
        <v>14</v>
      </c>
      <c r="B22" s="330" t="s">
        <v>825</v>
      </c>
      <c r="C22" s="295" t="s">
        <v>826</v>
      </c>
      <c r="D22" s="362" t="s">
        <v>624</v>
      </c>
      <c r="E22" s="307" t="s">
        <v>1000</v>
      </c>
      <c r="F22" s="313" t="s">
        <v>1259</v>
      </c>
      <c r="G22" s="308" t="s">
        <v>7</v>
      </c>
      <c r="GU22" s="205"/>
      <c r="GV22" s="205"/>
      <c r="GW22" s="205"/>
      <c r="GX22" s="205"/>
      <c r="GY22" s="205"/>
      <c r="GZ22" s="205"/>
      <c r="HA22" s="205"/>
      <c r="HB22" s="205"/>
      <c r="HC22" s="205"/>
    </row>
    <row r="23" spans="1:211" ht="18.899999999999999" customHeight="1">
      <c r="A23" s="211">
        <v>15</v>
      </c>
      <c r="B23" s="330" t="s">
        <v>1001</v>
      </c>
      <c r="C23" s="295" t="s">
        <v>628</v>
      </c>
      <c r="D23" s="362" t="s">
        <v>994</v>
      </c>
      <c r="E23" s="307" t="s">
        <v>1002</v>
      </c>
      <c r="F23" s="313" t="s">
        <v>1259</v>
      </c>
      <c r="G23" s="308" t="s">
        <v>1036</v>
      </c>
      <c r="GU23" s="205"/>
      <c r="GV23" s="205"/>
      <c r="GW23" s="205"/>
      <c r="GX23" s="205"/>
      <c r="GY23" s="205"/>
      <c r="GZ23" s="205"/>
      <c r="HA23" s="205"/>
      <c r="HB23" s="205"/>
      <c r="HC23" s="205"/>
    </row>
    <row r="24" spans="1:211" ht="18.899999999999999" customHeight="1">
      <c r="A24" s="211">
        <v>16</v>
      </c>
      <c r="B24" s="369" t="s">
        <v>1003</v>
      </c>
      <c r="C24" s="370" t="s">
        <v>1004</v>
      </c>
      <c r="D24" s="362" t="s">
        <v>6</v>
      </c>
      <c r="E24" s="307" t="s">
        <v>1005</v>
      </c>
      <c r="F24" s="313" t="s">
        <v>1259</v>
      </c>
      <c r="G24" s="295" t="s">
        <v>1037</v>
      </c>
      <c r="GU24" s="205"/>
      <c r="GV24" s="205"/>
      <c r="GW24" s="205"/>
      <c r="GX24" s="205"/>
      <c r="GY24" s="205"/>
      <c r="GZ24" s="205"/>
      <c r="HA24" s="205"/>
      <c r="HB24" s="205"/>
      <c r="HC24" s="205"/>
    </row>
    <row r="25" spans="1:211" ht="18.899999999999999" customHeight="1">
      <c r="A25" s="211">
        <v>17</v>
      </c>
      <c r="B25" s="369" t="s">
        <v>840</v>
      </c>
      <c r="C25" s="370" t="s">
        <v>1006</v>
      </c>
      <c r="D25" s="286" t="s">
        <v>624</v>
      </c>
      <c r="E25" s="307" t="s">
        <v>1007</v>
      </c>
      <c r="F25" s="313" t="s">
        <v>1259</v>
      </c>
      <c r="G25" s="308" t="s">
        <v>1038</v>
      </c>
      <c r="GU25" s="205"/>
      <c r="GV25" s="205"/>
      <c r="GW25" s="205"/>
      <c r="GX25" s="205"/>
      <c r="GY25" s="205"/>
      <c r="GZ25" s="205"/>
      <c r="HA25" s="205"/>
      <c r="HB25" s="205"/>
      <c r="HC25" s="205"/>
    </row>
    <row r="26" spans="1:211" ht="18.899999999999999" customHeight="1">
      <c r="A26" s="211">
        <v>18</v>
      </c>
      <c r="B26" s="369" t="s">
        <v>1008</v>
      </c>
      <c r="C26" s="370" t="s">
        <v>628</v>
      </c>
      <c r="D26" s="286" t="s">
        <v>6</v>
      </c>
      <c r="E26" s="307" t="s">
        <v>1009</v>
      </c>
      <c r="F26" s="313" t="s">
        <v>1259</v>
      </c>
      <c r="G26" s="308" t="s">
        <v>1039</v>
      </c>
      <c r="GU26" s="205"/>
      <c r="GV26" s="205"/>
      <c r="GW26" s="205"/>
      <c r="GX26" s="205"/>
      <c r="GY26" s="205"/>
      <c r="GZ26" s="205"/>
      <c r="HA26" s="205"/>
      <c r="HB26" s="205"/>
      <c r="HC26" s="205"/>
    </row>
    <row r="27" spans="1:211" ht="18.899999999999999" customHeight="1">
      <c r="A27" s="211">
        <v>19</v>
      </c>
      <c r="B27" s="369" t="s">
        <v>1010</v>
      </c>
      <c r="C27" s="370" t="s">
        <v>627</v>
      </c>
      <c r="D27" s="286" t="s">
        <v>994</v>
      </c>
      <c r="E27" s="307" t="s">
        <v>1011</v>
      </c>
      <c r="F27" s="313" t="s">
        <v>1259</v>
      </c>
      <c r="G27" s="308" t="s">
        <v>1040</v>
      </c>
      <c r="GU27" s="205"/>
      <c r="GV27" s="205"/>
      <c r="GW27" s="205"/>
      <c r="GX27" s="205"/>
      <c r="GY27" s="205"/>
      <c r="GZ27" s="205"/>
      <c r="HA27" s="205"/>
      <c r="HB27" s="205"/>
      <c r="HC27" s="205"/>
    </row>
    <row r="28" spans="1:211" ht="18.899999999999999" customHeight="1">
      <c r="A28" s="211">
        <v>20</v>
      </c>
      <c r="B28" s="330" t="s">
        <v>1012</v>
      </c>
      <c r="C28" s="371" t="s">
        <v>627</v>
      </c>
      <c r="D28" s="286" t="s">
        <v>994</v>
      </c>
      <c r="E28" s="307" t="s">
        <v>1013</v>
      </c>
      <c r="F28" s="313" t="s">
        <v>1259</v>
      </c>
      <c r="G28" s="308" t="s">
        <v>1041</v>
      </c>
      <c r="GU28" s="205"/>
      <c r="GV28" s="205"/>
      <c r="GW28" s="205"/>
      <c r="GX28" s="205"/>
      <c r="GY28" s="205"/>
      <c r="GZ28" s="205"/>
      <c r="HA28" s="205"/>
      <c r="HB28" s="205"/>
      <c r="HC28" s="205"/>
    </row>
    <row r="29" spans="1:211" ht="18.899999999999999" customHeight="1">
      <c r="A29" s="211">
        <v>21</v>
      </c>
      <c r="B29" s="330" t="s">
        <v>938</v>
      </c>
      <c r="C29" s="295" t="s">
        <v>1014</v>
      </c>
      <c r="D29" s="286" t="s">
        <v>762</v>
      </c>
      <c r="E29" s="307" t="s">
        <v>1015</v>
      </c>
      <c r="F29" s="313" t="s">
        <v>1259</v>
      </c>
      <c r="G29" s="308" t="s">
        <v>1042</v>
      </c>
      <c r="GU29" s="205"/>
      <c r="GV29" s="205"/>
      <c r="GW29" s="205"/>
      <c r="GX29" s="205"/>
      <c r="GY29" s="205"/>
      <c r="GZ29" s="205"/>
      <c r="HA29" s="205"/>
      <c r="HB29" s="205"/>
      <c r="HC29" s="205"/>
    </row>
    <row r="30" spans="1:211" ht="18.899999999999999" customHeight="1">
      <c r="A30" s="211">
        <v>22</v>
      </c>
      <c r="B30" s="330" t="s">
        <v>843</v>
      </c>
      <c r="C30" s="295" t="s">
        <v>627</v>
      </c>
      <c r="D30" s="286" t="s">
        <v>679</v>
      </c>
      <c r="E30" s="307" t="s">
        <v>1016</v>
      </c>
      <c r="F30" s="313" t="s">
        <v>1259</v>
      </c>
      <c r="G30" s="308" t="s">
        <v>7</v>
      </c>
      <c r="GU30" s="205"/>
      <c r="GV30" s="205"/>
      <c r="GW30" s="205"/>
      <c r="GX30" s="205"/>
      <c r="GY30" s="205"/>
      <c r="GZ30" s="205"/>
      <c r="HA30" s="205"/>
      <c r="HB30" s="205"/>
      <c r="HC30" s="205"/>
    </row>
    <row r="31" spans="1:211" ht="18.899999999999999" customHeight="1">
      <c r="A31" s="211">
        <v>23</v>
      </c>
      <c r="B31" s="330" t="s">
        <v>1017</v>
      </c>
      <c r="C31" s="295" t="s">
        <v>1018</v>
      </c>
      <c r="D31" s="286" t="s">
        <v>6</v>
      </c>
      <c r="E31" s="307" t="s">
        <v>1019</v>
      </c>
      <c r="F31" s="313" t="s">
        <v>1259</v>
      </c>
      <c r="G31" s="308" t="s">
        <v>7</v>
      </c>
      <c r="GU31" s="205"/>
      <c r="GV31" s="205"/>
      <c r="GW31" s="205"/>
      <c r="GX31" s="205"/>
      <c r="GY31" s="205"/>
      <c r="GZ31" s="205"/>
      <c r="HA31" s="205"/>
      <c r="HB31" s="205"/>
      <c r="HC31" s="205"/>
    </row>
    <row r="32" spans="1:211" ht="18.899999999999999" customHeight="1">
      <c r="A32" s="211">
        <v>24</v>
      </c>
      <c r="B32" s="330" t="s">
        <v>841</v>
      </c>
      <c r="C32" s="295" t="s">
        <v>628</v>
      </c>
      <c r="D32" s="286" t="s">
        <v>631</v>
      </c>
      <c r="E32" s="307" t="s">
        <v>1020</v>
      </c>
      <c r="F32" s="313" t="s">
        <v>1259</v>
      </c>
      <c r="G32" s="308" t="s">
        <v>1043</v>
      </c>
      <c r="GU32" s="205"/>
      <c r="GV32" s="205"/>
      <c r="GW32" s="205"/>
      <c r="GX32" s="205"/>
      <c r="GY32" s="205"/>
      <c r="GZ32" s="205"/>
      <c r="HA32" s="205"/>
      <c r="HB32" s="205"/>
      <c r="HC32" s="205"/>
    </row>
    <row r="33" spans="1:211" ht="18.899999999999999" customHeight="1">
      <c r="A33" s="211"/>
      <c r="B33" s="330" t="s">
        <v>1021</v>
      </c>
      <c r="C33" s="295" t="s">
        <v>628</v>
      </c>
      <c r="D33" s="286" t="s">
        <v>6</v>
      </c>
      <c r="E33" s="307" t="s">
        <v>1022</v>
      </c>
      <c r="F33" s="213"/>
      <c r="G33" s="308" t="s">
        <v>7</v>
      </c>
      <c r="GU33" s="205"/>
      <c r="GV33" s="205"/>
      <c r="GW33" s="205"/>
      <c r="GX33" s="205"/>
      <c r="GY33" s="205"/>
      <c r="GZ33" s="205"/>
      <c r="HA33" s="205"/>
      <c r="HB33" s="205"/>
      <c r="HC33" s="205"/>
    </row>
    <row r="34" spans="1:211" ht="18.899999999999999" customHeight="1">
      <c r="A34" s="211"/>
      <c r="B34" s="330" t="s">
        <v>1023</v>
      </c>
      <c r="C34" s="295" t="s">
        <v>1024</v>
      </c>
      <c r="D34" s="286" t="s">
        <v>6</v>
      </c>
      <c r="E34" s="307" t="s">
        <v>1022</v>
      </c>
      <c r="F34" s="213"/>
      <c r="G34" s="308" t="s">
        <v>7</v>
      </c>
      <c r="GU34" s="205"/>
      <c r="GV34" s="205"/>
      <c r="GW34" s="205"/>
      <c r="GX34" s="205"/>
      <c r="GY34" s="205"/>
      <c r="GZ34" s="205"/>
      <c r="HA34" s="205"/>
      <c r="HB34" s="205"/>
      <c r="HC34" s="205"/>
    </row>
    <row r="35" spans="1:211" ht="18.899999999999999" customHeight="1">
      <c r="A35" s="204"/>
      <c r="B35" s="204"/>
      <c r="C35" s="204"/>
      <c r="D35" s="204"/>
      <c r="E35" s="204"/>
      <c r="F35" s="204"/>
      <c r="G35" s="204"/>
      <c r="GN35" s="205"/>
      <c r="GO35" s="205"/>
      <c r="GP35" s="205"/>
      <c r="GQ35" s="205"/>
      <c r="GR35" s="205"/>
      <c r="GS35" s="205"/>
      <c r="GT35" s="205"/>
      <c r="GU35" s="205"/>
      <c r="GV35" s="205"/>
      <c r="GW35" s="205"/>
      <c r="GX35" s="205"/>
      <c r="GY35" s="205"/>
      <c r="GZ35" s="205"/>
      <c r="HA35" s="205"/>
      <c r="HB35" s="205"/>
      <c r="HC35" s="205"/>
    </row>
    <row r="36" spans="1:211" ht="18.899999999999999" customHeight="1">
      <c r="A36" s="204"/>
      <c r="B36" s="204"/>
      <c r="C36" s="204"/>
      <c r="D36" s="204"/>
      <c r="E36" s="204"/>
      <c r="F36" s="204"/>
      <c r="G36" s="204"/>
      <c r="GN36" s="205"/>
      <c r="GO36" s="205"/>
      <c r="GP36" s="205"/>
      <c r="GQ36" s="205"/>
      <c r="GR36" s="205"/>
      <c r="GS36" s="205"/>
      <c r="GT36" s="205"/>
      <c r="GU36" s="205"/>
      <c r="GV36" s="205"/>
      <c r="GW36" s="205"/>
      <c r="GX36" s="205"/>
      <c r="GY36" s="205"/>
      <c r="GZ36" s="205"/>
      <c r="HA36" s="205"/>
      <c r="HB36" s="205"/>
      <c r="HC36" s="205"/>
    </row>
    <row r="37" spans="1:211" ht="18.899999999999999" customHeight="1">
      <c r="A37" s="204"/>
      <c r="B37" s="204"/>
      <c r="C37" s="204"/>
      <c r="D37" s="204"/>
      <c r="E37" s="204"/>
      <c r="F37" s="204"/>
      <c r="G37" s="204"/>
      <c r="GN37" s="205"/>
      <c r="GO37" s="205"/>
      <c r="GP37" s="205"/>
      <c r="GQ37" s="205"/>
      <c r="GR37" s="205"/>
      <c r="GS37" s="205"/>
      <c r="GT37" s="205"/>
      <c r="GU37" s="205"/>
      <c r="GV37" s="205"/>
      <c r="GW37" s="205"/>
      <c r="GX37" s="205"/>
      <c r="GY37" s="205"/>
      <c r="GZ37" s="205"/>
      <c r="HA37" s="205"/>
      <c r="HB37" s="205"/>
      <c r="HC37" s="205"/>
    </row>
    <row r="38" spans="1:211" ht="18.899999999999999" customHeight="1">
      <c r="A38" s="204"/>
      <c r="B38" s="204"/>
      <c r="C38" s="204"/>
      <c r="D38" s="204"/>
      <c r="E38" s="204"/>
      <c r="F38" s="204"/>
      <c r="G38" s="204"/>
      <c r="GN38" s="205"/>
      <c r="GO38" s="205"/>
      <c r="GP38" s="205"/>
      <c r="GQ38" s="205"/>
      <c r="GR38" s="205"/>
      <c r="GS38" s="205"/>
      <c r="GT38" s="205"/>
      <c r="GU38" s="205"/>
      <c r="GV38" s="205"/>
      <c r="GW38" s="205"/>
      <c r="GX38" s="205"/>
      <c r="GY38" s="205"/>
      <c r="GZ38" s="205"/>
      <c r="HA38" s="205"/>
      <c r="HB38" s="205"/>
      <c r="HC38" s="205"/>
    </row>
    <row r="39" spans="1:211" ht="18.899999999999999" customHeight="1">
      <c r="A39" s="204"/>
      <c r="B39" s="204"/>
      <c r="C39" s="204"/>
      <c r="D39" s="204"/>
      <c r="E39" s="204"/>
      <c r="F39" s="204"/>
      <c r="G39" s="204"/>
      <c r="GN39" s="205"/>
      <c r="GO39" s="205"/>
      <c r="GP39" s="205"/>
      <c r="GQ39" s="205"/>
      <c r="GR39" s="205"/>
      <c r="GS39" s="205"/>
      <c r="GT39" s="205"/>
      <c r="GU39" s="205"/>
      <c r="GV39" s="205"/>
      <c r="GW39" s="205"/>
      <c r="GX39" s="205"/>
      <c r="GY39" s="205"/>
      <c r="GZ39" s="205"/>
      <c r="HA39" s="205"/>
      <c r="HB39" s="205"/>
      <c r="HC39" s="205"/>
    </row>
    <row r="40" spans="1:211" ht="18.899999999999999" customHeight="1">
      <c r="A40" s="204"/>
      <c r="B40" s="204"/>
      <c r="C40" s="204"/>
      <c r="D40" s="204"/>
      <c r="E40" s="204"/>
      <c r="F40" s="204"/>
      <c r="G40" s="204"/>
      <c r="GN40" s="205"/>
      <c r="GO40" s="205"/>
      <c r="GP40" s="205"/>
      <c r="GQ40" s="205"/>
      <c r="GR40" s="205"/>
      <c r="GS40" s="205"/>
      <c r="GT40" s="205"/>
      <c r="GU40" s="205"/>
      <c r="GV40" s="205"/>
      <c r="GW40" s="205"/>
      <c r="GX40" s="205"/>
      <c r="GY40" s="205"/>
      <c r="GZ40" s="205"/>
      <c r="HA40" s="205"/>
      <c r="HB40" s="205"/>
      <c r="HC40" s="205"/>
    </row>
    <row r="41" spans="1:211" ht="18.899999999999999" customHeight="1">
      <c r="A41" s="204"/>
      <c r="B41" s="204"/>
      <c r="C41" s="204"/>
      <c r="D41" s="204"/>
      <c r="E41" s="204"/>
      <c r="F41" s="204"/>
      <c r="G41" s="204"/>
      <c r="GN41" s="205"/>
      <c r="GO41" s="205"/>
      <c r="GP41" s="205"/>
      <c r="GQ41" s="205"/>
      <c r="GR41" s="205"/>
      <c r="GS41" s="205"/>
      <c r="GT41" s="205"/>
      <c r="GU41" s="205"/>
      <c r="GV41" s="205"/>
      <c r="GW41" s="205"/>
      <c r="GX41" s="205"/>
      <c r="GY41" s="205"/>
      <c r="GZ41" s="205"/>
      <c r="HA41" s="205"/>
      <c r="HB41" s="205"/>
      <c r="HC41" s="205"/>
    </row>
  </sheetData>
  <mergeCells count="1">
    <mergeCell ref="B4:D4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10.44140625" style="11" customWidth="1"/>
    <col min="2" max="2" width="8.33203125" style="11" customWidth="1"/>
    <col min="3" max="3" width="5.109375" style="11" customWidth="1"/>
    <col min="4" max="4" width="8.109375" style="10" customWidth="1"/>
    <col min="5" max="5" width="8.88671875" style="10" customWidth="1"/>
    <col min="6" max="6" width="5.109375" style="80" customWidth="1"/>
    <col min="7" max="7" width="8.44140625" style="11" customWidth="1"/>
    <col min="8" max="8" width="7.6640625" style="11" customWidth="1"/>
    <col min="9" max="9" width="4.88671875" style="10" customWidth="1"/>
    <col min="10" max="10" width="12.33203125" style="19" customWidth="1"/>
    <col min="11" max="11" width="12.33203125" style="83" customWidth="1"/>
    <col min="12" max="13" width="12.33203125" style="11" customWidth="1"/>
    <col min="14" max="17" width="11.44140625" style="13"/>
    <col min="18" max="16384" width="11.44140625" style="11"/>
  </cols>
  <sheetData>
    <row r="1" spans="1:17">
      <c r="A1" s="85" t="s">
        <v>431</v>
      </c>
      <c r="B1" s="85" t="s">
        <v>326</v>
      </c>
      <c r="C1" s="85" t="s">
        <v>327</v>
      </c>
      <c r="D1" s="81" t="s">
        <v>430</v>
      </c>
      <c r="E1" s="79" t="s">
        <v>593</v>
      </c>
      <c r="F1" s="86" t="s">
        <v>327</v>
      </c>
      <c r="G1" s="85" t="s">
        <v>328</v>
      </c>
      <c r="H1" s="85" t="s">
        <v>329</v>
      </c>
      <c r="I1" s="82" t="s">
        <v>592</v>
      </c>
      <c r="J1" s="84" t="s">
        <v>330</v>
      </c>
      <c r="K1" s="87" t="s">
        <v>145</v>
      </c>
      <c r="L1" s="84" t="s">
        <v>596</v>
      </c>
      <c r="M1" s="84" t="s">
        <v>599</v>
      </c>
      <c r="N1" s="4">
        <v>1</v>
      </c>
      <c r="O1" s="4">
        <v>2</v>
      </c>
      <c r="P1" s="4">
        <v>3</v>
      </c>
      <c r="Q1" s="4">
        <v>4</v>
      </c>
    </row>
    <row r="2" spans="1:17">
      <c r="B2" s="10"/>
      <c r="C2" s="80">
        <f t="shared" ref="C2:C33" ca="1" si="0">RAND()</f>
        <v>0.94740504018057548</v>
      </c>
      <c r="D2" s="10" t="s">
        <v>601</v>
      </c>
      <c r="E2" s="10">
        <v>8</v>
      </c>
      <c r="F2" s="80">
        <f t="shared" ref="F2:F33" ca="1" si="1">RAND()</f>
        <v>0.63294973147357336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#NAME?</v>
      </c>
      <c r="K2" s="83" t="e">
        <f t="shared" ref="K2:K65" si="4">IF(ISBLANK(E2)," ",VLOOKUP(I2,id,3,FALSE))</f>
        <v>#NAME?</v>
      </c>
      <c r="L2" s="13" t="e">
        <f t="shared" ref="L2:L65" si="5">IF(ISBLANK(E2)," ",VLOOKUP(I2,id,4,FALSE))</f>
        <v>#NAME?</v>
      </c>
      <c r="M2" s="13" t="e">
        <f>IF(ISBLANK(E2)," ",VLOOKUP(I2,id,7,FALSE))</f>
        <v>#NAME?</v>
      </c>
    </row>
    <row r="3" spans="1:17">
      <c r="B3" s="10"/>
      <c r="C3" s="80">
        <f t="shared" ca="1" si="0"/>
        <v>0.80763875799757323</v>
      </c>
      <c r="F3" s="80">
        <f t="shared" ca="1" si="1"/>
        <v>0.40236002931671477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>
      <c r="B4" s="10"/>
      <c r="C4" s="80">
        <f t="shared" ca="1" si="0"/>
        <v>0.3537294438108276</v>
      </c>
      <c r="F4" s="80">
        <f t="shared" ca="1" si="1"/>
        <v>0.39705674160992099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>
      <c r="B5" s="10"/>
      <c r="C5" s="80">
        <f t="shared" ca="1" si="0"/>
        <v>0.64661342635740338</v>
      </c>
      <c r="F5" s="80">
        <f t="shared" ca="1" si="1"/>
        <v>0.20117951992834948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>
      <c r="B6" s="10"/>
      <c r="C6" s="80">
        <f t="shared" ca="1" si="0"/>
        <v>0.70523649266817001</v>
      </c>
      <c r="F6" s="80">
        <f t="shared" ca="1" si="1"/>
        <v>0.71394853241302192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>
      <c r="B7" s="10"/>
      <c r="C7" s="80">
        <f t="shared" ca="1" si="0"/>
        <v>0.74185443213852542</v>
      </c>
      <c r="F7" s="80">
        <f t="shared" ca="1" si="1"/>
        <v>0.24992645239187705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>
      <c r="B8" s="10"/>
      <c r="C8" s="80">
        <f t="shared" ca="1" si="0"/>
        <v>0.53024150082961174</v>
      </c>
      <c r="F8" s="80">
        <f t="shared" ca="1" si="1"/>
        <v>0.12973904442988082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>
      <c r="B9" s="10"/>
      <c r="C9" s="80">
        <f t="shared" ca="1" si="0"/>
        <v>3.9253240890236074E-2</v>
      </c>
      <c r="F9" s="80">
        <f t="shared" ca="1" si="1"/>
        <v>0.37999210236352421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>
      <c r="B10" s="10"/>
      <c r="C10" s="80">
        <f t="shared" ca="1" si="0"/>
        <v>0.53568396131817364</v>
      </c>
      <c r="F10" s="80">
        <f t="shared" ca="1" si="1"/>
        <v>0.22697250574085237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>
      <c r="B11" s="10"/>
      <c r="C11" s="80">
        <f t="shared" ca="1" si="0"/>
        <v>0.72263289886929061</v>
      </c>
      <c r="F11" s="80">
        <f t="shared" ca="1" si="1"/>
        <v>0.64738147139912849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>
      <c r="B12" s="10"/>
      <c r="C12" s="80">
        <f t="shared" ca="1" si="0"/>
        <v>0.70418628482402823</v>
      </c>
      <c r="F12" s="80">
        <f t="shared" ca="1" si="1"/>
        <v>0.47569157535916751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>
      <c r="B13" s="10"/>
      <c r="C13" s="80">
        <f t="shared" ca="1" si="0"/>
        <v>0.25386359611784604</v>
      </c>
      <c r="F13" s="80">
        <f t="shared" ca="1" si="1"/>
        <v>7.2893002763863346E-2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>
      <c r="B14" s="10"/>
      <c r="C14" s="80">
        <f t="shared" ca="1" si="0"/>
        <v>0.54384864646123021</v>
      </c>
      <c r="F14" s="80">
        <f t="shared" ca="1" si="1"/>
        <v>0.30593074579598745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>
      <c r="B15" s="10"/>
      <c r="C15" s="80">
        <f t="shared" ca="1" si="0"/>
        <v>0.26746470624500618</v>
      </c>
      <c r="F15" s="80">
        <f t="shared" ca="1" si="1"/>
        <v>0.70113524614864386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>
      <c r="B16" s="10"/>
      <c r="C16" s="80">
        <f t="shared" ca="1" si="0"/>
        <v>0.60570449222404743</v>
      </c>
      <c r="F16" s="80">
        <f t="shared" ca="1" si="1"/>
        <v>0.9149690368198673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>
      <c r="B17" s="10"/>
      <c r="C17" s="80">
        <f t="shared" ca="1" si="0"/>
        <v>0.23281779548835035</v>
      </c>
      <c r="F17" s="80">
        <f t="shared" ca="1" si="1"/>
        <v>0.81033600450570376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>
      <c r="B18" s="10"/>
      <c r="C18" s="80">
        <f t="shared" ca="1" si="0"/>
        <v>0.21837440865389091</v>
      </c>
      <c r="F18" s="80">
        <f t="shared" ca="1" si="1"/>
        <v>0.42176481378514596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>
      <c r="B19" s="10"/>
      <c r="C19" s="80">
        <f t="shared" ca="1" si="0"/>
        <v>0.92882834214713705</v>
      </c>
      <c r="F19" s="80">
        <f t="shared" ca="1" si="1"/>
        <v>0.55934683917270589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>
      <c r="B20" s="10"/>
      <c r="C20" s="80">
        <f t="shared" ca="1" si="0"/>
        <v>0.1145492788268494</v>
      </c>
      <c r="F20" s="80">
        <f t="shared" ca="1" si="1"/>
        <v>0.38857946577621316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>
      <c r="B21" s="10"/>
      <c r="C21" s="80">
        <f t="shared" ca="1" si="0"/>
        <v>0.25840881758566669</v>
      </c>
      <c r="F21" s="80">
        <f t="shared" ca="1" si="1"/>
        <v>0.9955327144848708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>
      <c r="B22" s="10"/>
      <c r="C22" s="80">
        <f t="shared" ca="1" si="0"/>
        <v>0.18898033516429613</v>
      </c>
      <c r="F22" s="80">
        <f t="shared" ca="1" si="1"/>
        <v>0.2963695080687524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>
      <c r="B23" s="10"/>
      <c r="C23" s="80">
        <f t="shared" ca="1" si="0"/>
        <v>0.76244545050528134</v>
      </c>
      <c r="F23" s="80">
        <f t="shared" ca="1" si="1"/>
        <v>0.70046107803533031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>
      <c r="B24" s="10"/>
      <c r="C24" s="80">
        <f t="shared" ca="1" si="0"/>
        <v>0.82535916781645247</v>
      </c>
      <c r="F24" s="80">
        <f t="shared" ca="1" si="1"/>
        <v>0.98047572101082814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>
      <c r="B25" s="10"/>
      <c r="C25" s="80">
        <f t="shared" ca="1" si="0"/>
        <v>0.31688798367609294</v>
      </c>
      <c r="F25" s="80">
        <f t="shared" ca="1" si="1"/>
        <v>0.86362688876921823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>
      <c r="B26" s="10"/>
      <c r="C26" s="80">
        <f t="shared" ca="1" si="0"/>
        <v>0.2408905702189994</v>
      </c>
      <c r="F26" s="80">
        <f t="shared" ca="1" si="1"/>
        <v>0.11711669060846008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>
      <c r="B27" s="10"/>
      <c r="C27" s="80">
        <f t="shared" ca="1" si="0"/>
        <v>8.9852285560912959E-3</v>
      </c>
      <c r="F27" s="80">
        <f t="shared" ca="1" si="1"/>
        <v>4.944974878611208E-2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>
      <c r="B28" s="10"/>
      <c r="C28" s="80">
        <f t="shared" ca="1" si="0"/>
        <v>0.95400858149670198</v>
      </c>
      <c r="F28" s="80">
        <f t="shared" ca="1" si="1"/>
        <v>0.34973644216670363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>
      <c r="B29" s="10"/>
      <c r="C29" s="80">
        <f t="shared" ca="1" si="0"/>
        <v>0.27753006531064028</v>
      </c>
      <c r="F29" s="80">
        <f t="shared" ca="1" si="1"/>
        <v>1.6907322734296293E-2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>
      <c r="B30" s="10"/>
      <c r="C30" s="80">
        <f t="shared" ca="1" si="0"/>
        <v>0.24358306882705483</v>
      </c>
      <c r="F30" s="80">
        <f t="shared" ca="1" si="1"/>
        <v>0.11090485157572472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>
      <c r="B31" s="10"/>
      <c r="C31" s="80">
        <f t="shared" ca="1" si="0"/>
        <v>0.62407430329210933</v>
      </c>
      <c r="F31" s="80">
        <f t="shared" ca="1" si="1"/>
        <v>0.89191904445751102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>
      <c r="B32" s="10"/>
      <c r="C32" s="80">
        <f t="shared" ca="1" si="0"/>
        <v>0.14323070263932591</v>
      </c>
      <c r="F32" s="80">
        <f t="shared" ca="1" si="1"/>
        <v>0.45004059760631387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>
      <c r="B33" s="10"/>
      <c r="C33" s="80">
        <f t="shared" ca="1" si="0"/>
        <v>0.35244322602945233</v>
      </c>
      <c r="F33" s="80">
        <f t="shared" ca="1" si="1"/>
        <v>0.36344832975760033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>
      <c r="B34" s="10"/>
      <c r="C34" s="80">
        <f t="shared" ref="C34:C65" ca="1" si="7">RAND()</f>
        <v>0.89279861841918273</v>
      </c>
      <c r="F34" s="80">
        <f t="shared" ref="F34:F65" ca="1" si="8">RAND()</f>
        <v>0.99827440291413672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>
      <c r="B35" s="10"/>
      <c r="C35" s="80">
        <f t="shared" ca="1" si="7"/>
        <v>0.42130211855431177</v>
      </c>
      <c r="F35" s="80">
        <f t="shared" ca="1" si="8"/>
        <v>0.95124430070621979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>
      <c r="B36" s="10"/>
      <c r="C36" s="80">
        <f t="shared" ca="1" si="7"/>
        <v>0.1426351526673052</v>
      </c>
      <c r="F36" s="80">
        <f t="shared" ca="1" si="8"/>
        <v>0.98043496978181843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>
      <c r="B37" s="10"/>
      <c r="C37" s="80">
        <f t="shared" ca="1" si="7"/>
        <v>0.33535677240128636</v>
      </c>
      <c r="F37" s="80">
        <f t="shared" ca="1" si="8"/>
        <v>0.2519291555316906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>
      <c r="B38" s="10"/>
      <c r="C38" s="80">
        <f t="shared" ca="1" si="7"/>
        <v>0.6810076728065243</v>
      </c>
      <c r="F38" s="80">
        <f t="shared" ca="1" si="8"/>
        <v>0.25575541596433082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>
      <c r="B39" s="10"/>
      <c r="C39" s="80">
        <f t="shared" ca="1" si="7"/>
        <v>0.99918507827756986</v>
      </c>
      <c r="F39" s="80">
        <f t="shared" ca="1" si="8"/>
        <v>0.39100997800609083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>
      <c r="B40" s="10"/>
      <c r="C40" s="80">
        <f t="shared" ca="1" si="7"/>
        <v>0.24271247714262212</v>
      </c>
      <c r="F40" s="80">
        <f t="shared" ca="1" si="8"/>
        <v>0.59390643339726767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>
      <c r="B41" s="10"/>
      <c r="C41" s="80">
        <f t="shared" ca="1" si="7"/>
        <v>0.16749960288967913</v>
      </c>
      <c r="F41" s="80">
        <f t="shared" ca="1" si="8"/>
        <v>0.76767817356820467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>
      <c r="B42" s="10"/>
      <c r="C42" s="80">
        <f t="shared" ca="1" si="7"/>
        <v>0.7519230815341319</v>
      </c>
      <c r="F42" s="80">
        <f t="shared" ca="1" si="8"/>
        <v>0.64406276970848064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>
      <c r="B43" s="10"/>
      <c r="C43" s="80">
        <f t="shared" ca="1" si="7"/>
        <v>0.98665169163600352</v>
      </c>
      <c r="F43" s="80">
        <f t="shared" ca="1" si="8"/>
        <v>0.837982039698426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>
      <c r="B44" s="10"/>
      <c r="C44" s="80">
        <f t="shared" ca="1" si="7"/>
        <v>0.46513954506025779</v>
      </c>
      <c r="F44" s="80">
        <f t="shared" ca="1" si="8"/>
        <v>0.68567400869605932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>
      <c r="B45" s="10"/>
      <c r="C45" s="80">
        <f t="shared" ca="1" si="7"/>
        <v>7.8680366015746461E-3</v>
      </c>
      <c r="F45" s="80">
        <f t="shared" ca="1" si="8"/>
        <v>0.79748835620547809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>
      <c r="B46" s="10"/>
      <c r="C46" s="80">
        <f t="shared" ca="1" si="7"/>
        <v>0.88741239721049803</v>
      </c>
      <c r="F46" s="80">
        <f t="shared" ca="1" si="8"/>
        <v>0.33881365109970185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>
      <c r="B47" s="10"/>
      <c r="C47" s="80">
        <f t="shared" ca="1" si="7"/>
        <v>0.61307615580053354</v>
      </c>
      <c r="F47" s="80">
        <f t="shared" ca="1" si="8"/>
        <v>9.2472938534375992E-2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>
      <c r="B48" s="10"/>
      <c r="C48" s="80">
        <f t="shared" ca="1" si="7"/>
        <v>0.73093272156475586</v>
      </c>
      <c r="F48" s="80">
        <f t="shared" ca="1" si="8"/>
        <v>0.42499875696358358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>
      <c r="B49" s="10"/>
      <c r="C49" s="80">
        <f t="shared" ca="1" si="7"/>
        <v>0.64633910279440954</v>
      </c>
      <c r="F49" s="80">
        <f t="shared" ca="1" si="8"/>
        <v>0.26557841194254961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>
      <c r="B50" s="10"/>
      <c r="C50" s="80">
        <f t="shared" ca="1" si="7"/>
        <v>0.18932007757028135</v>
      </c>
      <c r="F50" s="80">
        <f t="shared" ca="1" si="8"/>
        <v>0.64894692364400208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>
      <c r="B51" s="10"/>
      <c r="C51" s="80">
        <f t="shared" ca="1" si="7"/>
        <v>0.61955217966026344</v>
      </c>
      <c r="F51" s="80">
        <f t="shared" ca="1" si="8"/>
        <v>3.6578520316534746E-2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>
      <c r="B52" s="10"/>
      <c r="C52" s="80">
        <f t="shared" ca="1" si="7"/>
        <v>0.38697093964820695</v>
      </c>
      <c r="F52" s="80">
        <f t="shared" ca="1" si="8"/>
        <v>0.2757584880498547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>
      <c r="B53" s="10"/>
      <c r="C53" s="80">
        <f t="shared" ca="1" si="7"/>
        <v>0.58462861075747763</v>
      </c>
      <c r="F53" s="80">
        <f t="shared" ca="1" si="8"/>
        <v>0.9759167852873345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>
      <c r="B54" s="10"/>
      <c r="C54" s="80">
        <f t="shared" ca="1" si="7"/>
        <v>0.44036636523466721</v>
      </c>
      <c r="F54" s="80">
        <f t="shared" ca="1" si="8"/>
        <v>0.98387369005817293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>
      <c r="B55" s="10"/>
      <c r="C55" s="80">
        <f t="shared" ca="1" si="7"/>
        <v>0.11473260691340681</v>
      </c>
      <c r="F55" s="80">
        <f t="shared" ca="1" si="8"/>
        <v>0.14198335008988971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>
      <c r="B56" s="10"/>
      <c r="C56" s="80">
        <f t="shared" ca="1" si="7"/>
        <v>0.71677284756854509</v>
      </c>
      <c r="F56" s="80">
        <f t="shared" ca="1" si="8"/>
        <v>7.573506673587016E-2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>
      <c r="B57" s="10"/>
      <c r="C57" s="80">
        <f t="shared" ca="1" si="7"/>
        <v>0.38358641742980548</v>
      </c>
      <c r="F57" s="80">
        <f t="shared" ca="1" si="8"/>
        <v>0.84250241608261989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>
      <c r="B58" s="10"/>
      <c r="C58" s="80">
        <f t="shared" ca="1" si="7"/>
        <v>0.65083460158284878</v>
      </c>
      <c r="F58" s="80">
        <f t="shared" ca="1" si="8"/>
        <v>0.622468476555605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>
      <c r="B59" s="10"/>
      <c r="C59" s="80">
        <f t="shared" ca="1" si="7"/>
        <v>0.86086107435492154</v>
      </c>
      <c r="F59" s="80">
        <f t="shared" ca="1" si="8"/>
        <v>0.13875180059834646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>
      <c r="B60" s="10"/>
      <c r="C60" s="80">
        <f t="shared" ca="1" si="7"/>
        <v>0.57459043870594262</v>
      </c>
      <c r="F60" s="80">
        <f t="shared" ca="1" si="8"/>
        <v>0.95578237606712113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>
      <c r="B61" s="10"/>
      <c r="C61" s="80">
        <f t="shared" ca="1" si="7"/>
        <v>0.15310481259178965</v>
      </c>
      <c r="F61" s="80">
        <f t="shared" ca="1" si="8"/>
        <v>0.12200741026954287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>
      <c r="B62" s="10"/>
      <c r="C62" s="80">
        <f t="shared" ca="1" si="7"/>
        <v>0.15157003083216503</v>
      </c>
      <c r="F62" s="80">
        <f t="shared" ca="1" si="8"/>
        <v>0.37840224195883787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>
      <c r="B63" s="10"/>
      <c r="C63" s="80">
        <f t="shared" ca="1" si="7"/>
        <v>0.29383882554367891</v>
      </c>
      <c r="F63" s="80">
        <f t="shared" ca="1" si="8"/>
        <v>0.65691257696112137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>
      <c r="B64" s="10"/>
      <c r="C64" s="80">
        <f t="shared" ca="1" si="7"/>
        <v>0.81412086604369871</v>
      </c>
      <c r="F64" s="80">
        <f t="shared" ca="1" si="8"/>
        <v>0.41699940453645046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>
      <c r="B65" s="10"/>
      <c r="C65" s="80">
        <f t="shared" ca="1" si="7"/>
        <v>0.28846297311952984</v>
      </c>
      <c r="F65" s="80">
        <f t="shared" ca="1" si="8"/>
        <v>0.24101942192296677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>
      <c r="B66" s="10"/>
      <c r="C66" s="80">
        <f t="shared" ref="C66:C97" ca="1" si="9">RAND()</f>
        <v>2.1670658561390277E-2</v>
      </c>
      <c r="F66" s="80">
        <f t="shared" ref="F66:F97" ca="1" si="10">RAND()</f>
        <v>0.64481031931301469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>
      <c r="B67" s="10"/>
      <c r="C67" s="80">
        <f t="shared" ca="1" si="9"/>
        <v>0.80918450291091215</v>
      </c>
      <c r="F67" s="80">
        <f t="shared" ca="1" si="10"/>
        <v>0.77155030445561235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>
      <c r="B68" s="10"/>
      <c r="C68" s="80">
        <f t="shared" ca="1" si="9"/>
        <v>1.9435959161757443E-2</v>
      </c>
      <c r="F68" s="80">
        <f t="shared" ca="1" si="10"/>
        <v>0.41192045716448933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>
      <c r="B69" s="10"/>
      <c r="C69" s="80">
        <f t="shared" ca="1" si="9"/>
        <v>2.8021518704405279E-3</v>
      </c>
      <c r="F69" s="80">
        <f t="shared" ca="1" si="10"/>
        <v>0.49467269229345501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>
      <c r="B70" s="10"/>
      <c r="C70" s="80">
        <f t="shared" ca="1" si="9"/>
        <v>0.90761237434975461</v>
      </c>
      <c r="F70" s="80">
        <f t="shared" ca="1" si="10"/>
        <v>0.92239639039340504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>
      <c r="B71" s="10"/>
      <c r="C71" s="80">
        <f t="shared" ca="1" si="9"/>
        <v>0.30920633374775253</v>
      </c>
      <c r="F71" s="80">
        <f t="shared" ca="1" si="10"/>
        <v>0.32565983977398794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>
      <c r="B72" s="10"/>
      <c r="C72" s="80">
        <f t="shared" ca="1" si="9"/>
        <v>0.94517808328942243</v>
      </c>
      <c r="F72" s="80">
        <f t="shared" ca="1" si="10"/>
        <v>0.13128937685468078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>
      <c r="B73" s="10"/>
      <c r="C73" s="80">
        <f t="shared" ca="1" si="9"/>
        <v>1.31159692672419E-2</v>
      </c>
      <c r="F73" s="80">
        <f t="shared" ca="1" si="10"/>
        <v>0.87789327522653271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>
      <c r="B74" s="10"/>
      <c r="C74" s="80">
        <f t="shared" ca="1" si="9"/>
        <v>0.2217446964431421</v>
      </c>
      <c r="F74" s="80">
        <f t="shared" ca="1" si="10"/>
        <v>0.58753891722559992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>
      <c r="B75" s="10"/>
      <c r="C75" s="80">
        <f t="shared" ca="1" si="9"/>
        <v>0.40620883739775848</v>
      </c>
      <c r="F75" s="80">
        <f t="shared" ca="1" si="10"/>
        <v>0.36142982618010511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>
      <c r="B76" s="10"/>
      <c r="C76" s="80">
        <f t="shared" ca="1" si="9"/>
        <v>0.40846341871599368</v>
      </c>
      <c r="F76" s="80">
        <f t="shared" ca="1" si="10"/>
        <v>0.6438773841268558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>
      <c r="B77" s="10"/>
      <c r="C77" s="80">
        <f t="shared" ca="1" si="9"/>
        <v>0.26294977148981247</v>
      </c>
      <c r="F77" s="80">
        <f t="shared" ca="1" si="10"/>
        <v>0.2456250839613352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>
      <c r="B78" s="10"/>
      <c r="C78" s="80">
        <f t="shared" ca="1" si="9"/>
        <v>0.22910642385690283</v>
      </c>
      <c r="F78" s="80">
        <f t="shared" ca="1" si="10"/>
        <v>0.60877391279543303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>
      <c r="B79" s="10"/>
      <c r="C79" s="80">
        <f t="shared" ca="1" si="9"/>
        <v>5.4835917405523849E-2</v>
      </c>
      <c r="F79" s="80">
        <f t="shared" ca="1" si="10"/>
        <v>0.98925552474533096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>
      <c r="B80" s="10"/>
      <c r="C80" s="80">
        <f t="shared" ca="1" si="9"/>
        <v>0.99938391142054106</v>
      </c>
      <c r="F80" s="80">
        <f t="shared" ca="1" si="10"/>
        <v>1.8513092140128973E-2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>
      <c r="B81" s="10"/>
      <c r="C81" s="80">
        <f t="shared" ca="1" si="9"/>
        <v>0.64602466042172879</v>
      </c>
      <c r="F81" s="80">
        <f t="shared" ca="1" si="10"/>
        <v>0.40951193697028254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>
      <c r="B82" s="10"/>
      <c r="C82" s="80">
        <f t="shared" ca="1" si="9"/>
        <v>0.34054186420915633</v>
      </c>
      <c r="F82" s="80">
        <f t="shared" ca="1" si="10"/>
        <v>0.59204287277510925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>
      <c r="B83" s="10"/>
      <c r="C83" s="80">
        <f t="shared" ca="1" si="9"/>
        <v>0.2137269752956843</v>
      </c>
      <c r="F83" s="80">
        <f t="shared" ca="1" si="10"/>
        <v>0.93974062621863474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>
      <c r="B84" s="10"/>
      <c r="C84" s="80">
        <f t="shared" ca="1" si="9"/>
        <v>0.4558844752506509</v>
      </c>
      <c r="F84" s="80">
        <f t="shared" ca="1" si="10"/>
        <v>0.20707885518344693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>
      <c r="B85" s="10"/>
      <c r="C85" s="80">
        <f t="shared" ca="1" si="9"/>
        <v>9.2471523962197488E-2</v>
      </c>
      <c r="F85" s="80">
        <f t="shared" ca="1" si="10"/>
        <v>0.41434507975273838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>
      <c r="B86" s="10"/>
      <c r="C86" s="80">
        <f t="shared" ca="1" si="9"/>
        <v>0.75623258986227548</v>
      </c>
      <c r="F86" s="80">
        <f t="shared" ca="1" si="10"/>
        <v>0.41385892465978935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>
      <c r="B87" s="10"/>
      <c r="C87" s="80">
        <f t="shared" ca="1" si="9"/>
        <v>0.10868688541197435</v>
      </c>
      <c r="F87" s="80">
        <f t="shared" ca="1" si="10"/>
        <v>0.25206562820115663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>
      <c r="B88" s="10"/>
      <c r="C88" s="80">
        <f t="shared" ca="1" si="9"/>
        <v>8.3095857218204339E-2</v>
      </c>
      <c r="F88" s="80">
        <f t="shared" ca="1" si="10"/>
        <v>0.34556466571309408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>
      <c r="B89" s="10"/>
      <c r="C89" s="80">
        <f t="shared" ca="1" si="9"/>
        <v>0.25846066777023791</v>
      </c>
      <c r="F89" s="80">
        <f t="shared" ca="1" si="10"/>
        <v>4.8243237453524546E-2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>
      <c r="B90" s="10"/>
      <c r="C90" s="80">
        <f t="shared" ca="1" si="9"/>
        <v>0.4976526923346537</v>
      </c>
      <c r="F90" s="80">
        <f t="shared" ca="1" si="10"/>
        <v>0.93862786771241236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>
      <c r="B91" s="10"/>
      <c r="C91" s="80">
        <f t="shared" ca="1" si="9"/>
        <v>0.54391740069919448</v>
      </c>
      <c r="F91" s="80">
        <f t="shared" ca="1" si="10"/>
        <v>0.72489992759939981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>
      <c r="B92" s="10"/>
      <c r="C92" s="80">
        <f t="shared" ca="1" si="9"/>
        <v>0.28698411007765068</v>
      </c>
      <c r="F92" s="80">
        <f t="shared" ca="1" si="10"/>
        <v>0.30657673771110561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>
      <c r="B93" s="10"/>
      <c r="C93" s="80">
        <f t="shared" ca="1" si="9"/>
        <v>0.66385123178932237</v>
      </c>
      <c r="F93" s="80">
        <f t="shared" ca="1" si="10"/>
        <v>0.14441000476891142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>
      <c r="B94" s="10"/>
      <c r="C94" s="80">
        <f t="shared" ca="1" si="9"/>
        <v>0.78113235976757533</v>
      </c>
      <c r="F94" s="80">
        <f t="shared" ca="1" si="10"/>
        <v>1.8998955014459806E-4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>
      <c r="B95" s="10"/>
      <c r="C95" s="80">
        <f t="shared" ca="1" si="9"/>
        <v>0.83116211579952104</v>
      </c>
      <c r="F95" s="80">
        <f t="shared" ca="1" si="10"/>
        <v>0.57267464419421532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>
      <c r="B96" s="10"/>
      <c r="C96" s="80">
        <f t="shared" ca="1" si="9"/>
        <v>0.92118181527498821</v>
      </c>
      <c r="F96" s="80">
        <f t="shared" ca="1" si="10"/>
        <v>0.85258019648757943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>
      <c r="B97" s="10"/>
      <c r="C97" s="80">
        <f t="shared" ca="1" si="9"/>
        <v>0.87727082003599666</v>
      </c>
      <c r="F97" s="80">
        <f t="shared" ca="1" si="10"/>
        <v>0.1157539419185365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>
      <c r="B98" s="10"/>
      <c r="C98" s="80">
        <f t="shared" ref="C98:C109" ca="1" si="16">RAND()</f>
        <v>0.29570089024715718</v>
      </c>
      <c r="F98" s="80">
        <f t="shared" ref="F98:F109" ca="1" si="17">RAND()</f>
        <v>0.61662908496391189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>
      <c r="B99" s="10"/>
      <c r="C99" s="80">
        <f t="shared" ca="1" si="16"/>
        <v>0.54379323720854045</v>
      </c>
      <c r="F99" s="80">
        <f t="shared" ca="1" si="17"/>
        <v>0.51973117030042548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>
      <c r="B100" s="10"/>
      <c r="C100" s="80">
        <f t="shared" ca="1" si="16"/>
        <v>0.92281910076418672</v>
      </c>
      <c r="F100" s="80">
        <f t="shared" ca="1" si="17"/>
        <v>0.19890970958829257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>
      <c r="B101" s="10"/>
      <c r="C101" s="80">
        <f t="shared" ca="1" si="16"/>
        <v>2.9064161172293823E-2</v>
      </c>
      <c r="F101" s="80">
        <f t="shared" ca="1" si="17"/>
        <v>0.94663856355240861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>
      <c r="B102" s="10"/>
      <c r="C102" s="80">
        <f t="shared" ca="1" si="16"/>
        <v>0.89022654716037475</v>
      </c>
      <c r="F102" s="80">
        <f t="shared" ca="1" si="17"/>
        <v>0.99025277560499392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>
      <c r="B103" s="10"/>
      <c r="C103" s="80">
        <f t="shared" ca="1" si="16"/>
        <v>5.17940004513473E-2</v>
      </c>
      <c r="F103" s="80">
        <f t="shared" ca="1" si="17"/>
        <v>0.17403046186645266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>
      <c r="B104" s="10"/>
      <c r="C104" s="80">
        <f t="shared" ca="1" si="16"/>
        <v>1.9497023616046438E-2</v>
      </c>
      <c r="F104" s="80">
        <f t="shared" ca="1" si="17"/>
        <v>0.22409569037068477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>
      <c r="B105" s="10"/>
      <c r="C105" s="80">
        <f t="shared" ca="1" si="16"/>
        <v>0.40422826269191536</v>
      </c>
      <c r="F105" s="80">
        <f t="shared" ca="1" si="17"/>
        <v>0.75173114438002409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>
      <c r="B106" s="10"/>
      <c r="C106" s="80">
        <f t="shared" ca="1" si="16"/>
        <v>0.47910616289161734</v>
      </c>
      <c r="F106" s="80">
        <f t="shared" ca="1" si="17"/>
        <v>0.21708812309042214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>
      <c r="B107" s="10"/>
      <c r="C107" s="80">
        <f t="shared" ca="1" si="16"/>
        <v>0.59931687662084998</v>
      </c>
      <c r="F107" s="80">
        <f t="shared" ca="1" si="17"/>
        <v>0.83288597757965377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>
      <c r="B108" s="10"/>
      <c r="C108" s="80">
        <f t="shared" ca="1" si="16"/>
        <v>0.36943260763519992</v>
      </c>
      <c r="F108" s="80">
        <f t="shared" ca="1" si="17"/>
        <v>1.3825488032033539E-2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>
      <c r="B109" s="10"/>
      <c r="C109" s="80">
        <f t="shared" ca="1" si="16"/>
        <v>0.32558732140877256</v>
      </c>
      <c r="F109" s="80">
        <f t="shared" ca="1" si="17"/>
        <v>0.55562760385455967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Q19"/>
  <sheetViews>
    <sheetView zoomScaleNormal="100" workbookViewId="0">
      <selection activeCell="T18" sqref="T18"/>
    </sheetView>
  </sheetViews>
  <sheetFormatPr defaultColWidth="11.44140625" defaultRowHeight="15.6"/>
  <cols>
    <col min="1" max="1" width="5.6640625" style="232" customWidth="1"/>
    <col min="2" max="2" width="20.6640625" style="232" customWidth="1"/>
    <col min="3" max="3" width="12.44140625" style="233" customWidth="1"/>
    <col min="4" max="4" width="21.33203125" style="232" customWidth="1"/>
    <col min="5" max="5" width="5.6640625" style="232" customWidth="1"/>
    <col min="6" max="6" width="5" style="232" customWidth="1"/>
    <col min="7" max="16" width="5.109375" style="232" customWidth="1"/>
    <col min="17" max="17" width="9.33203125" style="232" customWidth="1"/>
    <col min="18" max="18" width="7.44140625" style="238" customWidth="1"/>
    <col min="19" max="19" width="8.109375" style="238" customWidth="1"/>
    <col min="20" max="16384" width="11.44140625" style="238"/>
  </cols>
  <sheetData>
    <row r="1" spans="1:173" s="232" customFormat="1" ht="15.9" customHeight="1">
      <c r="C1" s="233"/>
    </row>
    <row r="2" spans="1:173" s="158" customFormat="1" ht="18.75" customHeight="1">
      <c r="A2" s="154"/>
      <c r="B2" s="155" t="s">
        <v>141</v>
      </c>
      <c r="C2" s="154"/>
      <c r="D2" s="156"/>
      <c r="E2" s="156"/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</row>
    <row r="3" spans="1:173" s="158" customFormat="1" ht="18.75" customHeight="1">
      <c r="A3" s="154"/>
      <c r="B3" s="155" t="s">
        <v>142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</row>
    <row r="4" spans="1:173" s="158" customFormat="1" ht="18.75" customHeight="1">
      <c r="A4" s="154"/>
      <c r="B4" s="155"/>
      <c r="C4" s="154"/>
      <c r="D4" s="155"/>
      <c r="E4" s="155"/>
      <c r="F4" s="15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</row>
    <row r="5" spans="1:173" s="158" customFormat="1">
      <c r="A5" s="154"/>
      <c r="B5" s="438">
        <v>43551</v>
      </c>
      <c r="C5" s="438"/>
      <c r="D5" s="438"/>
      <c r="E5" s="368"/>
      <c r="F5" s="368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</row>
    <row r="6" spans="1:173" s="158" customFormat="1">
      <c r="A6" s="154"/>
      <c r="B6" s="156"/>
      <c r="C6" s="157"/>
      <c r="D6" s="159" t="s">
        <v>15</v>
      </c>
      <c r="E6" s="159"/>
      <c r="F6" s="159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</row>
    <row r="7" spans="1:173" s="158" customFormat="1" ht="18.75" customHeight="1">
      <c r="A7" s="154"/>
      <c r="B7" s="156"/>
      <c r="C7" s="155" t="s">
        <v>3</v>
      </c>
      <c r="D7" s="156"/>
      <c r="E7" s="156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</row>
    <row r="8" spans="1:173" s="232" customFormat="1" ht="15.9" customHeight="1">
      <c r="C8" s="233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73" s="232" customFormat="1" ht="15.9" customHeight="1" thickBot="1">
      <c r="A9" s="222" t="s">
        <v>305</v>
      </c>
      <c r="B9" s="222" t="s">
        <v>594</v>
      </c>
      <c r="C9" s="224" t="s">
        <v>144</v>
      </c>
      <c r="D9" s="384" t="s">
        <v>311</v>
      </c>
      <c r="E9" s="419" t="s">
        <v>1252</v>
      </c>
      <c r="F9" s="419" t="s">
        <v>1253</v>
      </c>
      <c r="G9" s="398" t="s">
        <v>1250</v>
      </c>
      <c r="H9" s="398" t="s">
        <v>1251</v>
      </c>
      <c r="I9" s="398" t="s">
        <v>1249</v>
      </c>
      <c r="J9" s="399" t="s">
        <v>1241</v>
      </c>
      <c r="K9" s="399" t="s">
        <v>1237</v>
      </c>
      <c r="L9" s="399" t="s">
        <v>1243</v>
      </c>
      <c r="M9" s="399" t="s">
        <v>2</v>
      </c>
      <c r="N9" s="399" t="s">
        <v>1</v>
      </c>
      <c r="O9" s="399" t="s">
        <v>1234</v>
      </c>
      <c r="P9" s="399" t="s">
        <v>1254</v>
      </c>
      <c r="Q9" s="400" t="s">
        <v>1240</v>
      </c>
      <c r="R9" s="397" t="s">
        <v>1239</v>
      </c>
      <c r="S9" s="397" t="s">
        <v>140</v>
      </c>
    </row>
    <row r="10" spans="1:173" s="232" customFormat="1" ht="18.899999999999999" customHeight="1" thickTop="1">
      <c r="A10" s="386">
        <v>1</v>
      </c>
      <c r="B10" s="162" t="s">
        <v>588</v>
      </c>
      <c r="C10" s="379">
        <v>38841</v>
      </c>
      <c r="D10" s="285" t="s">
        <v>649</v>
      </c>
      <c r="E10" s="383"/>
      <c r="F10" s="383"/>
      <c r="G10" s="380"/>
      <c r="H10" s="274"/>
      <c r="I10" s="274"/>
      <c r="J10" s="274"/>
      <c r="K10" s="274"/>
      <c r="L10" s="274"/>
      <c r="M10" s="385" t="s">
        <v>1232</v>
      </c>
      <c r="N10" s="385" t="s">
        <v>1232</v>
      </c>
      <c r="O10" s="385" t="s">
        <v>1232</v>
      </c>
      <c r="P10" s="385" t="s">
        <v>1233</v>
      </c>
      <c r="Q10" s="405" t="s">
        <v>1234</v>
      </c>
      <c r="R10" s="312" t="s">
        <v>135</v>
      </c>
      <c r="S10" s="314">
        <v>32</v>
      </c>
    </row>
    <row r="11" spans="1:173" s="232" customFormat="1" ht="18.899999999999999" customHeight="1">
      <c r="A11" s="387">
        <v>2</v>
      </c>
      <c r="B11" s="388" t="s">
        <v>1235</v>
      </c>
      <c r="C11" s="392">
        <v>2007</v>
      </c>
      <c r="D11" s="285" t="s">
        <v>649</v>
      </c>
      <c r="E11" s="382"/>
      <c r="F11" s="382"/>
      <c r="G11" s="381"/>
      <c r="H11" s="275"/>
      <c r="I11" s="275"/>
      <c r="J11" s="390" t="s">
        <v>1232</v>
      </c>
      <c r="K11" s="390" t="s">
        <v>1232</v>
      </c>
      <c r="L11" s="390" t="s">
        <v>1232</v>
      </c>
      <c r="M11" s="391" t="s">
        <v>1232</v>
      </c>
      <c r="N11" s="391" t="s">
        <v>1232</v>
      </c>
      <c r="O11" s="391" t="s">
        <v>1236</v>
      </c>
      <c r="P11" s="391" t="s">
        <v>1233</v>
      </c>
      <c r="Q11" s="406" t="s">
        <v>1234</v>
      </c>
      <c r="R11" s="312" t="s">
        <v>135</v>
      </c>
      <c r="S11" s="314">
        <v>30</v>
      </c>
    </row>
    <row r="12" spans="1:173" s="232" customFormat="1" ht="18.899999999999999" customHeight="1">
      <c r="A12" s="386">
        <v>3</v>
      </c>
      <c r="B12" s="389" t="s">
        <v>1063</v>
      </c>
      <c r="C12" s="310">
        <v>2007</v>
      </c>
      <c r="D12" s="285" t="s">
        <v>649</v>
      </c>
      <c r="E12" s="382"/>
      <c r="F12" s="382"/>
      <c r="G12" s="381"/>
      <c r="H12" s="275"/>
      <c r="I12" s="275"/>
      <c r="J12" s="390" t="s">
        <v>1232</v>
      </c>
      <c r="K12" s="390" t="s">
        <v>1232</v>
      </c>
      <c r="L12" s="390" t="s">
        <v>1232</v>
      </c>
      <c r="M12" s="391" t="s">
        <v>1232</v>
      </c>
      <c r="N12" s="393" t="s">
        <v>1232</v>
      </c>
      <c r="O12" s="391" t="s">
        <v>1233</v>
      </c>
      <c r="P12" s="250"/>
      <c r="Q12" s="406" t="s">
        <v>1</v>
      </c>
      <c r="R12" s="312" t="s">
        <v>124</v>
      </c>
      <c r="S12" s="314">
        <v>28</v>
      </c>
    </row>
    <row r="13" spans="1:173" s="232" customFormat="1" ht="18.899999999999999" customHeight="1">
      <c r="A13" s="386">
        <v>4</v>
      </c>
      <c r="B13" s="389" t="s">
        <v>1082</v>
      </c>
      <c r="C13" s="310" t="s">
        <v>1083</v>
      </c>
      <c r="D13" s="378" t="s">
        <v>639</v>
      </c>
      <c r="E13" s="404" t="s">
        <v>1232</v>
      </c>
      <c r="F13" s="404" t="s">
        <v>1232</v>
      </c>
      <c r="G13" s="396" t="s">
        <v>1232</v>
      </c>
      <c r="H13" s="394" t="s">
        <v>1232</v>
      </c>
      <c r="I13" s="394" t="s">
        <v>1232</v>
      </c>
      <c r="J13" s="394" t="s">
        <v>1232</v>
      </c>
      <c r="K13" s="394" t="s">
        <v>1232</v>
      </c>
      <c r="L13" s="394" t="s">
        <v>1233</v>
      </c>
      <c r="M13" s="385"/>
      <c r="N13" s="395"/>
      <c r="O13" s="385"/>
      <c r="P13" s="249"/>
      <c r="Q13" s="405" t="s">
        <v>1237</v>
      </c>
      <c r="R13" s="312" t="s">
        <v>130</v>
      </c>
      <c r="S13" s="314">
        <v>26.5</v>
      </c>
    </row>
    <row r="14" spans="1:173" s="232" customFormat="1" ht="18.899999999999999" customHeight="1">
      <c r="A14" s="387">
        <v>4</v>
      </c>
      <c r="B14" s="401" t="s">
        <v>1238</v>
      </c>
      <c r="C14" s="402" t="s">
        <v>817</v>
      </c>
      <c r="D14" s="378" t="s">
        <v>778</v>
      </c>
      <c r="E14" s="347"/>
      <c r="F14" s="347"/>
      <c r="G14" s="396" t="s">
        <v>1232</v>
      </c>
      <c r="H14" s="394" t="s">
        <v>1232</v>
      </c>
      <c r="I14" s="394" t="s">
        <v>1232</v>
      </c>
      <c r="J14" s="394" t="s">
        <v>1232</v>
      </c>
      <c r="K14" s="394" t="s">
        <v>1232</v>
      </c>
      <c r="L14" s="394" t="s">
        <v>1233</v>
      </c>
      <c r="M14" s="249"/>
      <c r="N14" s="249"/>
      <c r="O14" s="249"/>
      <c r="P14" s="249"/>
      <c r="Q14" s="405" t="s">
        <v>1237</v>
      </c>
      <c r="R14" s="312" t="s">
        <v>130</v>
      </c>
      <c r="S14" s="314">
        <v>26.5</v>
      </c>
    </row>
    <row r="15" spans="1:173" s="232" customFormat="1" ht="18.899999999999999" customHeight="1">
      <c r="A15" s="386">
        <v>6</v>
      </c>
      <c r="B15" s="388" t="s">
        <v>1107</v>
      </c>
      <c r="C15" s="195" t="s">
        <v>1108</v>
      </c>
      <c r="D15" s="378" t="s">
        <v>639</v>
      </c>
      <c r="E15" s="404" t="s">
        <v>1232</v>
      </c>
      <c r="F15" s="404" t="s">
        <v>1232</v>
      </c>
      <c r="G15" s="403" t="s">
        <v>1232</v>
      </c>
      <c r="H15" s="390" t="s">
        <v>1232</v>
      </c>
      <c r="I15" s="390" t="s">
        <v>1236</v>
      </c>
      <c r="J15" s="390" t="s">
        <v>1233</v>
      </c>
      <c r="K15" s="275"/>
      <c r="L15" s="275"/>
      <c r="M15" s="250"/>
      <c r="N15" s="250"/>
      <c r="O15" s="250"/>
      <c r="P15" s="250"/>
      <c r="Q15" s="406" t="s">
        <v>1241</v>
      </c>
      <c r="R15" s="312" t="s">
        <v>130</v>
      </c>
      <c r="S15" s="314">
        <v>25</v>
      </c>
    </row>
    <row r="16" spans="1:173" s="232" customFormat="1" ht="18.899999999999999" customHeight="1"/>
    <row r="17" s="232" customFormat="1" ht="18.899999999999999" customHeight="1"/>
    <row r="18" s="232" customFormat="1" ht="18.899999999999999" customHeight="1"/>
    <row r="19" s="232" customFormat="1" ht="18.899999999999999" customHeight="1"/>
  </sheetData>
  <mergeCells count="1">
    <mergeCell ref="B5:D5"/>
  </mergeCells>
  <phoneticPr fontId="5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H20"/>
  <sheetViews>
    <sheetView zoomScaleNormal="100" workbookViewId="0">
      <selection activeCell="S21" sqref="S21"/>
    </sheetView>
  </sheetViews>
  <sheetFormatPr defaultColWidth="11.44140625" defaultRowHeight="13.8"/>
  <cols>
    <col min="1" max="1" width="5.6640625" style="235" customWidth="1"/>
    <col min="2" max="2" width="20.6640625" style="243" customWidth="1"/>
    <col min="3" max="3" width="11.109375" style="244" customWidth="1"/>
    <col min="4" max="4" width="18.88671875" style="245" customWidth="1"/>
    <col min="5" max="6" width="5.109375" style="235" customWidth="1"/>
    <col min="7" max="7" width="5.109375" style="248" customWidth="1"/>
    <col min="8" max="9" width="5.109375" style="235" customWidth="1"/>
    <col min="10" max="11" width="5.109375" style="248" customWidth="1"/>
    <col min="12" max="12" width="7.109375" style="243" customWidth="1"/>
    <col min="13" max="13" width="8.44140625" style="237" customWidth="1"/>
    <col min="14" max="14" width="9.109375" style="237" customWidth="1"/>
    <col min="15" max="16384" width="11.44140625" style="251"/>
  </cols>
  <sheetData>
    <row r="1" spans="1:164" s="241" customFormat="1" ht="15.9" customHeight="1">
      <c r="A1" s="232"/>
      <c r="C1" s="239"/>
      <c r="D1" s="240"/>
      <c r="E1" s="232"/>
      <c r="F1" s="232"/>
      <c r="H1" s="232"/>
      <c r="I1" s="232"/>
      <c r="L1" s="239"/>
      <c r="M1" s="232"/>
      <c r="N1" s="232"/>
    </row>
    <row r="2" spans="1:164" s="158" customFormat="1" ht="18.75" customHeight="1">
      <c r="A2" s="154"/>
      <c r="B2" s="155" t="s">
        <v>141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4"/>
      <c r="N2" s="154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</row>
    <row r="3" spans="1:164" s="158" customFormat="1" ht="18.75" customHeight="1">
      <c r="A3" s="154"/>
      <c r="B3" s="155" t="s">
        <v>142</v>
      </c>
      <c r="E3" s="157"/>
      <c r="F3" s="157"/>
      <c r="G3" s="157"/>
      <c r="H3" s="157"/>
      <c r="I3" s="157"/>
      <c r="J3" s="157"/>
      <c r="K3" s="157"/>
      <c r="L3" s="157"/>
      <c r="M3" s="154"/>
      <c r="N3" s="154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</row>
    <row r="4" spans="1:164" s="158" customFormat="1" ht="18.75" customHeight="1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4"/>
      <c r="N4" s="154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</row>
    <row r="5" spans="1:164" s="158" customFormat="1" ht="15.6">
      <c r="A5" s="154"/>
      <c r="B5" s="438">
        <v>43551</v>
      </c>
      <c r="C5" s="438"/>
      <c r="D5" s="438"/>
      <c r="E5" s="157"/>
      <c r="F5" s="157"/>
      <c r="G5" s="157"/>
      <c r="H5" s="157"/>
      <c r="I5" s="157"/>
      <c r="J5" s="157"/>
      <c r="K5" s="157"/>
      <c r="L5" s="157"/>
      <c r="M5" s="154"/>
      <c r="N5" s="154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</row>
    <row r="6" spans="1:164" s="158" customFormat="1" ht="15.6">
      <c r="A6" s="154"/>
      <c r="B6" s="156"/>
      <c r="C6" s="157"/>
      <c r="D6" s="159" t="s">
        <v>15</v>
      </c>
      <c r="E6" s="157"/>
      <c r="F6" s="157"/>
      <c r="G6" s="157"/>
      <c r="H6" s="157"/>
      <c r="I6" s="157"/>
      <c r="J6" s="157"/>
      <c r="K6" s="157"/>
      <c r="L6" s="157"/>
      <c r="M6" s="154"/>
      <c r="N6" s="154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</row>
    <row r="7" spans="1:164" s="241" customFormat="1" ht="15.9" customHeight="1">
      <c r="B7" s="301" t="s">
        <v>46</v>
      </c>
      <c r="C7" s="239"/>
      <c r="D7" s="242"/>
      <c r="E7" s="232"/>
      <c r="F7" s="232"/>
      <c r="G7" s="232"/>
      <c r="H7" s="232"/>
      <c r="I7" s="232"/>
      <c r="J7" s="232"/>
      <c r="K7" s="232"/>
      <c r="L7" s="234"/>
      <c r="M7" s="232"/>
      <c r="N7" s="232"/>
    </row>
    <row r="8" spans="1:164" s="248" customFormat="1" ht="15.9" customHeight="1">
      <c r="A8" s="235"/>
      <c r="B8" s="243"/>
      <c r="C8" s="244"/>
      <c r="D8" s="245"/>
      <c r="E8" s="247"/>
      <c r="F8" s="247"/>
      <c r="G8" s="247"/>
      <c r="H8" s="247"/>
      <c r="I8" s="247"/>
      <c r="J8" s="247"/>
      <c r="K8" s="247"/>
      <c r="L8" s="246"/>
      <c r="M8" s="235"/>
      <c r="N8" s="235"/>
    </row>
    <row r="9" spans="1:164" s="236" customFormat="1" ht="15.9" customHeight="1" thickBot="1">
      <c r="A9" s="222" t="s">
        <v>305</v>
      </c>
      <c r="B9" s="222" t="s">
        <v>594</v>
      </c>
      <c r="C9" s="224" t="s">
        <v>144</v>
      </c>
      <c r="D9" s="224" t="s">
        <v>311</v>
      </c>
      <c r="E9" s="416" t="s">
        <v>1250</v>
      </c>
      <c r="F9" s="416" t="s">
        <v>1251</v>
      </c>
      <c r="G9" s="416" t="s">
        <v>1249</v>
      </c>
      <c r="H9" s="417" t="s">
        <v>1241</v>
      </c>
      <c r="I9" s="416" t="s">
        <v>1237</v>
      </c>
      <c r="J9" s="416" t="s">
        <v>1243</v>
      </c>
      <c r="K9" s="417" t="s">
        <v>2</v>
      </c>
      <c r="L9" s="252" t="s">
        <v>146</v>
      </c>
      <c r="M9" s="397" t="s">
        <v>1239</v>
      </c>
      <c r="N9" s="224" t="s">
        <v>140</v>
      </c>
    </row>
    <row r="10" spans="1:164" s="248" customFormat="1" ht="18.899999999999999" customHeight="1" thickTop="1">
      <c r="A10" s="249">
        <v>1</v>
      </c>
      <c r="B10" s="272" t="s">
        <v>933</v>
      </c>
      <c r="C10" s="187" t="s">
        <v>1242</v>
      </c>
      <c r="D10" s="340" t="s">
        <v>624</v>
      </c>
      <c r="E10" s="394" t="s">
        <v>1232</v>
      </c>
      <c r="F10" s="394" t="s">
        <v>1232</v>
      </c>
      <c r="G10" s="385" t="s">
        <v>1232</v>
      </c>
      <c r="H10" s="394" t="s">
        <v>1232</v>
      </c>
      <c r="I10" s="394" t="s">
        <v>1232</v>
      </c>
      <c r="J10" s="385" t="s">
        <v>1232</v>
      </c>
      <c r="K10" s="390" t="s">
        <v>1233</v>
      </c>
      <c r="L10" s="405" t="s">
        <v>1243</v>
      </c>
      <c r="M10" s="314" t="s">
        <v>130</v>
      </c>
      <c r="N10" s="314">
        <v>32</v>
      </c>
    </row>
    <row r="11" spans="1:164" s="248" customFormat="1" ht="18.899999999999999" customHeight="1">
      <c r="A11" s="418">
        <v>2</v>
      </c>
      <c r="B11" s="273" t="s">
        <v>1132</v>
      </c>
      <c r="C11" s="188" t="s">
        <v>628</v>
      </c>
      <c r="D11" s="340" t="s">
        <v>679</v>
      </c>
      <c r="E11" s="275"/>
      <c r="F11" s="275"/>
      <c r="G11" s="391" t="s">
        <v>1232</v>
      </c>
      <c r="H11" s="390" t="s">
        <v>1244</v>
      </c>
      <c r="I11" s="390" t="s">
        <v>1232</v>
      </c>
      <c r="J11" s="391" t="s">
        <v>1232</v>
      </c>
      <c r="K11" s="391" t="s">
        <v>1233</v>
      </c>
      <c r="L11" s="406" t="s">
        <v>1243</v>
      </c>
      <c r="M11" s="314" t="s">
        <v>130</v>
      </c>
      <c r="N11" s="314">
        <v>30</v>
      </c>
    </row>
    <row r="12" spans="1:164" s="248" customFormat="1" ht="18.899999999999999" customHeight="1">
      <c r="A12" s="411">
        <v>3</v>
      </c>
      <c r="B12" s="410" t="s">
        <v>1245</v>
      </c>
      <c r="C12" s="431">
        <v>2006</v>
      </c>
      <c r="D12" s="340" t="s">
        <v>679</v>
      </c>
      <c r="E12" s="275"/>
      <c r="F12" s="275"/>
      <c r="G12" s="391" t="s">
        <v>1232</v>
      </c>
      <c r="H12" s="390" t="s">
        <v>1232</v>
      </c>
      <c r="I12" s="390" t="s">
        <v>1244</v>
      </c>
      <c r="J12" s="391" t="s">
        <v>1233</v>
      </c>
      <c r="K12" s="250"/>
      <c r="L12" s="406" t="s">
        <v>1237</v>
      </c>
      <c r="M12" s="314" t="s">
        <v>1259</v>
      </c>
      <c r="N12" s="314">
        <v>28</v>
      </c>
    </row>
    <row r="13" spans="1:164" s="248" customFormat="1" ht="18.899999999999999" customHeight="1">
      <c r="A13" s="249">
        <v>4</v>
      </c>
      <c r="B13" s="309" t="s">
        <v>1196</v>
      </c>
      <c r="C13" s="412">
        <v>2006</v>
      </c>
      <c r="D13" s="408" t="s">
        <v>649</v>
      </c>
      <c r="E13" s="390" t="s">
        <v>1232</v>
      </c>
      <c r="F13" s="390" t="s">
        <v>1244</v>
      </c>
      <c r="G13" s="391" t="s">
        <v>1232</v>
      </c>
      <c r="H13" s="390" t="s">
        <v>1244</v>
      </c>
      <c r="I13" s="390" t="s">
        <v>1236</v>
      </c>
      <c r="J13" s="391" t="s">
        <v>1233</v>
      </c>
      <c r="K13" s="391"/>
      <c r="L13" s="406" t="s">
        <v>1237</v>
      </c>
      <c r="M13" s="314" t="s">
        <v>1259</v>
      </c>
      <c r="N13" s="314">
        <v>27</v>
      </c>
    </row>
    <row r="14" spans="1:164" s="248" customFormat="1" ht="18.899999999999999" customHeight="1">
      <c r="A14" s="249">
        <v>5</v>
      </c>
      <c r="B14" s="309" t="s">
        <v>996</v>
      </c>
      <c r="C14" s="412">
        <v>2006</v>
      </c>
      <c r="D14" s="408" t="s">
        <v>679</v>
      </c>
      <c r="E14" s="275"/>
      <c r="F14" s="275"/>
      <c r="G14" s="391" t="s">
        <v>1232</v>
      </c>
      <c r="H14" s="390" t="s">
        <v>1236</v>
      </c>
      <c r="I14" s="390" t="s">
        <v>1236</v>
      </c>
      <c r="J14" s="391" t="s">
        <v>1233</v>
      </c>
      <c r="K14" s="250"/>
      <c r="L14" s="406" t="s">
        <v>1237</v>
      </c>
      <c r="M14" s="314" t="s">
        <v>1259</v>
      </c>
      <c r="N14" s="314">
        <v>26</v>
      </c>
    </row>
    <row r="15" spans="1:164" s="248" customFormat="1" ht="18.899999999999999" customHeight="1">
      <c r="A15" s="409">
        <v>6</v>
      </c>
      <c r="B15" s="407" t="s">
        <v>1246</v>
      </c>
      <c r="C15" s="412" t="s">
        <v>1247</v>
      </c>
      <c r="D15" s="408" t="s">
        <v>4</v>
      </c>
      <c r="E15" s="390" t="s">
        <v>1232</v>
      </c>
      <c r="F15" s="390" t="s">
        <v>1232</v>
      </c>
      <c r="G15" s="391" t="s">
        <v>1232</v>
      </c>
      <c r="H15" s="390" t="s">
        <v>1232</v>
      </c>
      <c r="I15" s="390" t="s">
        <v>1233</v>
      </c>
      <c r="J15" s="391"/>
      <c r="K15" s="250"/>
      <c r="L15" s="406" t="s">
        <v>1241</v>
      </c>
      <c r="M15" s="314" t="s">
        <v>1259</v>
      </c>
      <c r="N15" s="314">
        <v>25</v>
      </c>
    </row>
    <row r="16" spans="1:164" s="248" customFormat="1" ht="18.899999999999999" customHeight="1">
      <c r="A16" s="411">
        <v>7</v>
      </c>
      <c r="B16" s="415" t="s">
        <v>1248</v>
      </c>
      <c r="C16" s="413" t="s">
        <v>964</v>
      </c>
      <c r="D16" s="362" t="s">
        <v>639</v>
      </c>
      <c r="E16" s="390" t="s">
        <v>1232</v>
      </c>
      <c r="F16" s="390" t="s">
        <v>1244</v>
      </c>
      <c r="G16" s="391" t="s">
        <v>1232</v>
      </c>
      <c r="H16" s="390" t="s">
        <v>1236</v>
      </c>
      <c r="I16" s="390" t="s">
        <v>1233</v>
      </c>
      <c r="J16" s="250"/>
      <c r="K16" s="250"/>
      <c r="L16" s="406" t="s">
        <v>1241</v>
      </c>
      <c r="M16" s="314" t="s">
        <v>1259</v>
      </c>
      <c r="N16" s="314">
        <v>24</v>
      </c>
    </row>
    <row r="17" spans="1:14" s="248" customFormat="1" ht="18.899999999999999" customHeight="1">
      <c r="A17" s="249">
        <v>8</v>
      </c>
      <c r="B17" s="272" t="s">
        <v>789</v>
      </c>
      <c r="C17" s="414" t="s">
        <v>790</v>
      </c>
      <c r="D17" s="266" t="s">
        <v>639</v>
      </c>
      <c r="E17" s="390" t="s">
        <v>1232</v>
      </c>
      <c r="F17" s="390" t="s">
        <v>1232</v>
      </c>
      <c r="G17" s="391" t="s">
        <v>1232</v>
      </c>
      <c r="H17" s="390" t="s">
        <v>1233</v>
      </c>
      <c r="I17" s="275"/>
      <c r="J17" s="250"/>
      <c r="K17" s="250"/>
      <c r="L17" s="406" t="s">
        <v>1249</v>
      </c>
      <c r="M17" s="314" t="s">
        <v>1259</v>
      </c>
      <c r="N17" s="314">
        <v>23</v>
      </c>
    </row>
    <row r="18" spans="1:14" s="248" customFormat="1" ht="18.899999999999999" customHeight="1"/>
    <row r="19" spans="1:14" ht="15" customHeight="1"/>
    <row r="20" spans="1:14" ht="15" customHeight="1"/>
  </sheetData>
  <mergeCells count="1">
    <mergeCell ref="B5:D5"/>
  </mergeCells>
  <phoneticPr fontId="5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38"/>
  <sheetViews>
    <sheetView zoomScaleNormal="100" zoomScaleSheetLayoutView="1" workbookViewId="0">
      <selection activeCell="T24" sqref="T24"/>
    </sheetView>
  </sheetViews>
  <sheetFormatPr defaultColWidth="11.44140625" defaultRowHeight="14.4" outlineLevelCol="1"/>
  <cols>
    <col min="1" max="1" width="5.6640625" style="148" customWidth="1"/>
    <col min="2" max="2" width="22.44140625" style="148" customWidth="1"/>
    <col min="3" max="3" width="11.88671875" style="150" customWidth="1"/>
    <col min="4" max="4" width="21.88671875" style="153" customWidth="1"/>
    <col min="5" max="10" width="7" style="150" customWidth="1" outlineLevel="1"/>
    <col min="11" max="11" width="9.33203125" style="150" customWidth="1"/>
    <col min="12" max="12" width="11" style="150" customWidth="1"/>
    <col min="13" max="13" width="11.44140625" style="148" customWidth="1"/>
    <col min="14" max="214" width="11.44140625" style="150" customWidth="1"/>
    <col min="215" max="16384" width="11.44140625" style="152"/>
  </cols>
  <sheetData>
    <row r="1" spans="1:212" s="158" customFormat="1" ht="18.75" customHeight="1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>
      <c r="A2" s="154"/>
      <c r="B2" s="155"/>
      <c r="C2" s="154"/>
      <c r="D2" s="155" t="s">
        <v>142</v>
      </c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6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>
      <c r="A6" s="154"/>
      <c r="B6" s="155" t="s">
        <v>39</v>
      </c>
      <c r="C6" s="154"/>
      <c r="D6" s="157"/>
      <c r="E6" s="157"/>
      <c r="F6" s="157"/>
      <c r="G6" s="157"/>
      <c r="H6" s="157"/>
      <c r="I6" s="157"/>
      <c r="J6" s="157"/>
      <c r="K6" s="160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>
      <c r="A7" s="154"/>
      <c r="B7" s="157"/>
      <c r="C7" s="154"/>
      <c r="D7" s="161"/>
      <c r="E7" s="451" t="s">
        <v>154</v>
      </c>
      <c r="F7" s="452"/>
      <c r="G7" s="452"/>
      <c r="H7" s="452"/>
      <c r="I7" s="452"/>
      <c r="J7" s="453"/>
      <c r="K7" s="160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thickBot="1">
      <c r="A8" s="222" t="s">
        <v>305</v>
      </c>
      <c r="B8" s="222" t="s">
        <v>594</v>
      </c>
      <c r="C8" s="224" t="s">
        <v>144</v>
      </c>
      <c r="D8" s="224" t="s">
        <v>311</v>
      </c>
      <c r="E8" s="225" t="s">
        <v>8</v>
      </c>
      <c r="F8" s="225" t="s">
        <v>9</v>
      </c>
      <c r="G8" s="225" t="s">
        <v>10</v>
      </c>
      <c r="H8" s="225" t="s">
        <v>11</v>
      </c>
      <c r="I8" s="225" t="s">
        <v>12</v>
      </c>
      <c r="J8" s="225" t="s">
        <v>13</v>
      </c>
      <c r="K8" s="224" t="s">
        <v>312</v>
      </c>
      <c r="L8" s="397" t="s">
        <v>1239</v>
      </c>
      <c r="M8" s="224" t="s">
        <v>140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899999999999999" customHeight="1" thickTop="1">
      <c r="A9" s="167">
        <v>1</v>
      </c>
      <c r="B9" s="330" t="s">
        <v>1044</v>
      </c>
      <c r="C9" s="295" t="s">
        <v>628</v>
      </c>
      <c r="D9" s="362" t="s">
        <v>631</v>
      </c>
      <c r="E9" s="168" t="s">
        <v>1045</v>
      </c>
      <c r="F9" s="169" t="s">
        <v>1046</v>
      </c>
      <c r="G9" s="170" t="s">
        <v>1047</v>
      </c>
      <c r="H9" s="170" t="s">
        <v>1048</v>
      </c>
      <c r="I9" s="170" t="s">
        <v>1049</v>
      </c>
      <c r="J9" s="170" t="s">
        <v>143</v>
      </c>
      <c r="K9" s="171" t="s">
        <v>1048</v>
      </c>
      <c r="L9" s="167" t="s">
        <v>124</v>
      </c>
      <c r="M9" s="167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899999999999999" customHeight="1">
      <c r="A10" s="167">
        <v>2</v>
      </c>
      <c r="B10" s="173" t="s">
        <v>589</v>
      </c>
      <c r="C10" s="295" t="s">
        <v>590</v>
      </c>
      <c r="D10" s="285" t="s">
        <v>649</v>
      </c>
      <c r="E10" s="168" t="s">
        <v>1050</v>
      </c>
      <c r="F10" s="169" t="s">
        <v>1051</v>
      </c>
      <c r="G10" s="170" t="s">
        <v>1052</v>
      </c>
      <c r="H10" s="170" t="s">
        <v>1053</v>
      </c>
      <c r="I10" s="170" t="s">
        <v>1054</v>
      </c>
      <c r="J10" s="170" t="s">
        <v>143</v>
      </c>
      <c r="K10" s="171" t="s">
        <v>1054</v>
      </c>
      <c r="L10" s="167" t="s">
        <v>124</v>
      </c>
      <c r="M10" s="167">
        <v>30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899999999999999" customHeight="1">
      <c r="A11" s="167">
        <v>3</v>
      </c>
      <c r="B11" s="173" t="s">
        <v>612</v>
      </c>
      <c r="C11" s="311" t="s">
        <v>629</v>
      </c>
      <c r="D11" s="286" t="s">
        <v>624</v>
      </c>
      <c r="E11" s="168" t="s">
        <v>1055</v>
      </c>
      <c r="F11" s="169" t="s">
        <v>1051</v>
      </c>
      <c r="G11" s="170" t="s">
        <v>1056</v>
      </c>
      <c r="H11" s="170" t="s">
        <v>1052</v>
      </c>
      <c r="I11" s="170" t="s">
        <v>143</v>
      </c>
      <c r="J11" s="170" t="s">
        <v>1057</v>
      </c>
      <c r="K11" s="172" t="s">
        <v>1051</v>
      </c>
      <c r="L11" s="167" t="s">
        <v>124</v>
      </c>
      <c r="M11" s="167">
        <v>28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899999999999999" customHeight="1">
      <c r="A12" s="167">
        <v>4</v>
      </c>
      <c r="B12" s="372" t="s">
        <v>642</v>
      </c>
      <c r="C12" s="373">
        <v>39064</v>
      </c>
      <c r="D12" s="347" t="s">
        <v>16</v>
      </c>
      <c r="E12" s="168" t="s">
        <v>1058</v>
      </c>
      <c r="F12" s="169" t="s">
        <v>143</v>
      </c>
      <c r="G12" s="170" t="s">
        <v>1059</v>
      </c>
      <c r="H12" s="170" t="s">
        <v>1060</v>
      </c>
      <c r="I12" s="170" t="s">
        <v>1061</v>
      </c>
      <c r="J12" s="170" t="s">
        <v>1062</v>
      </c>
      <c r="K12" s="171" t="s">
        <v>1061</v>
      </c>
      <c r="L12" s="167" t="s">
        <v>128</v>
      </c>
      <c r="M12" s="167" t="s">
        <v>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899999999999999" customHeight="1">
      <c r="A13" s="167">
        <v>5</v>
      </c>
      <c r="B13" s="276" t="s">
        <v>1063</v>
      </c>
      <c r="C13" s="308">
        <v>2007</v>
      </c>
      <c r="D13" s="285" t="s">
        <v>649</v>
      </c>
      <c r="E13" s="168" t="s">
        <v>143</v>
      </c>
      <c r="F13" s="169" t="s">
        <v>1064</v>
      </c>
      <c r="G13" s="170" t="s">
        <v>1065</v>
      </c>
      <c r="H13" s="170" t="s">
        <v>1066</v>
      </c>
      <c r="I13" s="170" t="s">
        <v>1059</v>
      </c>
      <c r="J13" s="170" t="s">
        <v>1067</v>
      </c>
      <c r="K13" s="171" t="s">
        <v>1065</v>
      </c>
      <c r="L13" s="167" t="s">
        <v>128</v>
      </c>
      <c r="M13" s="167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899999999999999" customHeight="1">
      <c r="A14" s="167">
        <v>6</v>
      </c>
      <c r="B14" s="162" t="s">
        <v>667</v>
      </c>
      <c r="C14" s="187" t="s">
        <v>668</v>
      </c>
      <c r="D14" s="285" t="s">
        <v>665</v>
      </c>
      <c r="E14" s="168" t="s">
        <v>143</v>
      </c>
      <c r="F14" s="169" t="s">
        <v>1068</v>
      </c>
      <c r="G14" s="170" t="s">
        <v>1058</v>
      </c>
      <c r="H14" s="170" t="s">
        <v>143</v>
      </c>
      <c r="I14" s="170" t="s">
        <v>143</v>
      </c>
      <c r="J14" s="170" t="s">
        <v>1066</v>
      </c>
      <c r="K14" s="171" t="s">
        <v>1058</v>
      </c>
      <c r="L14" s="167" t="s">
        <v>128</v>
      </c>
      <c r="M14" s="167" t="s">
        <v>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899999999999999" customHeight="1">
      <c r="A15" s="167">
        <v>7</v>
      </c>
      <c r="B15" s="330" t="s">
        <v>1071</v>
      </c>
      <c r="C15" s="295" t="s">
        <v>704</v>
      </c>
      <c r="D15" s="285" t="s">
        <v>16</v>
      </c>
      <c r="E15" s="168" t="s">
        <v>1069</v>
      </c>
      <c r="F15" s="169" t="s">
        <v>1072</v>
      </c>
      <c r="G15" s="170" t="s">
        <v>1056</v>
      </c>
      <c r="H15" s="170" t="s">
        <v>1073</v>
      </c>
      <c r="I15" s="170" t="s">
        <v>1074</v>
      </c>
      <c r="J15" s="170" t="s">
        <v>1075</v>
      </c>
      <c r="K15" s="171" t="s">
        <v>1072</v>
      </c>
      <c r="L15" s="167" t="s">
        <v>128</v>
      </c>
      <c r="M15" s="167" t="s">
        <v>7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899999999999999" customHeight="1">
      <c r="A16" s="167">
        <v>8</v>
      </c>
      <c r="B16" s="162" t="s">
        <v>613</v>
      </c>
      <c r="C16" s="163">
        <v>39337</v>
      </c>
      <c r="D16" s="285" t="s">
        <v>649</v>
      </c>
      <c r="E16" s="168" t="s">
        <v>1066</v>
      </c>
      <c r="F16" s="169" t="s">
        <v>1076</v>
      </c>
      <c r="G16" s="170" t="s">
        <v>1077</v>
      </c>
      <c r="H16" s="170" t="s">
        <v>1070</v>
      </c>
      <c r="I16" s="170" t="s">
        <v>143</v>
      </c>
      <c r="J16" s="170" t="s">
        <v>1070</v>
      </c>
      <c r="K16" s="171" t="s">
        <v>1066</v>
      </c>
      <c r="L16" s="167" t="s">
        <v>130</v>
      </c>
      <c r="M16" s="167">
        <v>26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899999999999999" customHeight="1">
      <c r="A17" s="167">
        <v>9</v>
      </c>
      <c r="B17" s="330" t="s">
        <v>657</v>
      </c>
      <c r="C17" s="310" t="s">
        <v>658</v>
      </c>
      <c r="D17" s="329" t="s">
        <v>1078</v>
      </c>
      <c r="E17" s="168" t="s">
        <v>1079</v>
      </c>
      <c r="F17" s="169" t="s">
        <v>1080</v>
      </c>
      <c r="G17" s="170" t="s">
        <v>1081</v>
      </c>
      <c r="H17" s="170"/>
      <c r="I17" s="170"/>
      <c r="J17" s="170"/>
      <c r="K17" s="172" t="s">
        <v>1079</v>
      </c>
      <c r="L17" s="167" t="s">
        <v>130</v>
      </c>
      <c r="M17" s="167" t="s">
        <v>7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s="158" customFormat="1" ht="18.899999999999999" customHeight="1">
      <c r="A18" s="167">
        <v>10</v>
      </c>
      <c r="B18" s="336" t="s">
        <v>1082</v>
      </c>
      <c r="C18" s="311" t="s">
        <v>1083</v>
      </c>
      <c r="D18" s="286" t="s">
        <v>639</v>
      </c>
      <c r="E18" s="168" t="s">
        <v>1084</v>
      </c>
      <c r="F18" s="169" t="s">
        <v>1085</v>
      </c>
      <c r="G18" s="170" t="s">
        <v>1086</v>
      </c>
      <c r="H18" s="170"/>
      <c r="I18" s="170"/>
      <c r="J18" s="170"/>
      <c r="K18" s="171" t="s">
        <v>1084</v>
      </c>
      <c r="L18" s="167" t="s">
        <v>1259</v>
      </c>
      <c r="M18" s="167">
        <v>25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</row>
    <row r="19" spans="1:212" s="158" customFormat="1" ht="18.899999999999999" customHeight="1">
      <c r="A19" s="167">
        <v>11</v>
      </c>
      <c r="B19" s="276" t="s">
        <v>898</v>
      </c>
      <c r="C19" s="308" t="s">
        <v>1087</v>
      </c>
      <c r="D19" s="286" t="s">
        <v>6</v>
      </c>
      <c r="E19" s="168" t="s">
        <v>1067</v>
      </c>
      <c r="F19" s="169" t="s">
        <v>1088</v>
      </c>
      <c r="G19" s="170" t="s">
        <v>1089</v>
      </c>
      <c r="H19" s="170"/>
      <c r="I19" s="170"/>
      <c r="J19" s="170"/>
      <c r="K19" s="171" t="s">
        <v>1067</v>
      </c>
      <c r="L19" s="167" t="s">
        <v>1259</v>
      </c>
      <c r="M19" s="167" t="s">
        <v>7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</row>
    <row r="20" spans="1:212" s="158" customFormat="1" ht="18.899999999999999" customHeight="1">
      <c r="A20" s="167">
        <v>12</v>
      </c>
      <c r="B20" s="162" t="s">
        <v>673</v>
      </c>
      <c r="C20" s="163">
        <v>38802</v>
      </c>
      <c r="D20" s="342" t="s">
        <v>639</v>
      </c>
      <c r="E20" s="168" t="s">
        <v>1090</v>
      </c>
      <c r="F20" s="169" t="s">
        <v>1091</v>
      </c>
      <c r="G20" s="170" t="s">
        <v>1092</v>
      </c>
      <c r="H20" s="170"/>
      <c r="I20" s="170"/>
      <c r="J20" s="170"/>
      <c r="K20" s="171" t="s">
        <v>1091</v>
      </c>
      <c r="L20" s="167" t="s">
        <v>1259</v>
      </c>
      <c r="M20" s="167">
        <v>24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ht="18.899999999999999" customHeight="1">
      <c r="A21" s="167">
        <v>13</v>
      </c>
      <c r="B21" s="327" t="s">
        <v>677</v>
      </c>
      <c r="C21" s="217">
        <v>38749</v>
      </c>
      <c r="D21" s="286" t="s">
        <v>679</v>
      </c>
      <c r="E21" s="168" t="s">
        <v>1093</v>
      </c>
      <c r="F21" s="169" t="s">
        <v>1094</v>
      </c>
      <c r="G21" s="170" t="s">
        <v>143</v>
      </c>
      <c r="H21" s="170"/>
      <c r="I21" s="170"/>
      <c r="J21" s="170"/>
      <c r="K21" s="172" t="s">
        <v>1094</v>
      </c>
      <c r="L21" s="167" t="s">
        <v>1259</v>
      </c>
      <c r="M21" s="167">
        <v>23</v>
      </c>
    </row>
    <row r="22" spans="1:212" ht="18.899999999999999" customHeight="1">
      <c r="A22" s="167">
        <v>14</v>
      </c>
      <c r="B22" s="326" t="s">
        <v>717</v>
      </c>
      <c r="C22" s="311" t="s">
        <v>628</v>
      </c>
      <c r="D22" s="286" t="s">
        <v>649</v>
      </c>
      <c r="E22" s="168" t="s">
        <v>1095</v>
      </c>
      <c r="F22" s="169" t="s">
        <v>1096</v>
      </c>
      <c r="G22" s="170" t="s">
        <v>1085</v>
      </c>
      <c r="H22" s="170"/>
      <c r="I22" s="170"/>
      <c r="J22" s="170"/>
      <c r="K22" s="171" t="s">
        <v>1085</v>
      </c>
      <c r="L22" s="167" t="s">
        <v>1259</v>
      </c>
      <c r="M22" s="167">
        <v>22</v>
      </c>
    </row>
    <row r="23" spans="1:212" ht="18.899999999999999" customHeight="1">
      <c r="A23" s="167">
        <v>15</v>
      </c>
      <c r="B23" s="327" t="s">
        <v>706</v>
      </c>
      <c r="C23" s="310" t="s">
        <v>707</v>
      </c>
      <c r="D23" s="286" t="s">
        <v>624</v>
      </c>
      <c r="E23" s="168" t="s">
        <v>143</v>
      </c>
      <c r="F23" s="169" t="s">
        <v>1097</v>
      </c>
      <c r="G23" s="170" t="s">
        <v>1098</v>
      </c>
      <c r="H23" s="170"/>
      <c r="I23" s="170"/>
      <c r="J23" s="170"/>
      <c r="K23" s="172" t="s">
        <v>1097</v>
      </c>
      <c r="L23" s="167" t="s">
        <v>1259</v>
      </c>
      <c r="M23" s="167">
        <v>21</v>
      </c>
    </row>
    <row r="24" spans="1:212" ht="18.899999999999999" customHeight="1">
      <c r="A24" s="167">
        <v>16</v>
      </c>
      <c r="B24" s="326" t="s">
        <v>713</v>
      </c>
      <c r="C24" s="311" t="s">
        <v>628</v>
      </c>
      <c r="D24" s="286" t="s">
        <v>679</v>
      </c>
      <c r="E24" s="168" t="s">
        <v>1099</v>
      </c>
      <c r="F24" s="169" t="s">
        <v>1100</v>
      </c>
      <c r="G24" s="170" t="s">
        <v>1101</v>
      </c>
      <c r="H24" s="170"/>
      <c r="I24" s="170"/>
      <c r="J24" s="170"/>
      <c r="K24" s="171" t="s">
        <v>1099</v>
      </c>
      <c r="L24" s="167" t="s">
        <v>1259</v>
      </c>
      <c r="M24" s="167">
        <v>20</v>
      </c>
    </row>
    <row r="25" spans="1:212" ht="18.899999999999999" customHeight="1">
      <c r="A25" s="167">
        <v>17</v>
      </c>
      <c r="B25" s="327" t="s">
        <v>721</v>
      </c>
      <c r="C25" s="310" t="s">
        <v>627</v>
      </c>
      <c r="D25" s="286" t="s">
        <v>679</v>
      </c>
      <c r="E25" s="168" t="s">
        <v>1095</v>
      </c>
      <c r="F25" s="169" t="s">
        <v>1102</v>
      </c>
      <c r="G25" s="170" t="s">
        <v>1103</v>
      </c>
      <c r="H25" s="170"/>
      <c r="I25" s="170"/>
      <c r="J25" s="170"/>
      <c r="K25" s="172" t="s">
        <v>1103</v>
      </c>
      <c r="L25" s="167" t="s">
        <v>1259</v>
      </c>
      <c r="M25" s="167" t="s">
        <v>7</v>
      </c>
    </row>
    <row r="26" spans="1:212" ht="18.899999999999999" customHeight="1">
      <c r="A26" s="167">
        <v>18</v>
      </c>
      <c r="B26" s="326" t="s">
        <v>745</v>
      </c>
      <c r="C26" s="311" t="s">
        <v>627</v>
      </c>
      <c r="D26" s="286" t="s">
        <v>679</v>
      </c>
      <c r="E26" s="168" t="s">
        <v>1104</v>
      </c>
      <c r="F26" s="169" t="s">
        <v>1105</v>
      </c>
      <c r="G26" s="170" t="s">
        <v>1093</v>
      </c>
      <c r="H26" s="170"/>
      <c r="I26" s="170"/>
      <c r="J26" s="170"/>
      <c r="K26" s="171" t="s">
        <v>1093</v>
      </c>
      <c r="L26" s="167" t="s">
        <v>1259</v>
      </c>
      <c r="M26" s="167">
        <v>19</v>
      </c>
    </row>
    <row r="27" spans="1:212" ht="18.899999999999999" customHeight="1">
      <c r="A27" s="167">
        <v>19</v>
      </c>
      <c r="B27" s="327" t="s">
        <v>730</v>
      </c>
      <c r="C27" s="217">
        <v>39653</v>
      </c>
      <c r="D27" s="286" t="s">
        <v>665</v>
      </c>
      <c r="E27" s="168" t="s">
        <v>1106</v>
      </c>
      <c r="F27" s="169" t="s">
        <v>143</v>
      </c>
      <c r="G27" s="170" t="s">
        <v>143</v>
      </c>
      <c r="H27" s="170"/>
      <c r="I27" s="170"/>
      <c r="J27" s="170"/>
      <c r="K27" s="172" t="s">
        <v>1106</v>
      </c>
      <c r="L27" s="167" t="s">
        <v>1259</v>
      </c>
      <c r="M27" s="167" t="s">
        <v>7</v>
      </c>
    </row>
    <row r="28" spans="1:212" ht="18.899999999999999" customHeight="1">
      <c r="A28" s="167">
        <v>20</v>
      </c>
      <c r="B28" s="326" t="s">
        <v>1107</v>
      </c>
      <c r="C28" s="311" t="s">
        <v>1108</v>
      </c>
      <c r="D28" s="286" t="s">
        <v>639</v>
      </c>
      <c r="E28" s="168" t="s">
        <v>1109</v>
      </c>
      <c r="F28" s="169" t="s">
        <v>1110</v>
      </c>
      <c r="G28" s="170" t="s">
        <v>1100</v>
      </c>
      <c r="H28" s="170"/>
      <c r="I28" s="170"/>
      <c r="J28" s="170"/>
      <c r="K28" s="171" t="s">
        <v>1100</v>
      </c>
      <c r="L28" s="167" t="s">
        <v>1259</v>
      </c>
      <c r="M28" s="167">
        <v>18</v>
      </c>
    </row>
    <row r="29" spans="1:212" ht="18.899999999999999" customHeight="1">
      <c r="A29" s="167">
        <v>20</v>
      </c>
      <c r="B29" s="326" t="s">
        <v>694</v>
      </c>
      <c r="C29" s="311" t="s">
        <v>695</v>
      </c>
      <c r="D29" s="286" t="s">
        <v>4</v>
      </c>
      <c r="E29" s="168" t="s">
        <v>1105</v>
      </c>
      <c r="F29" s="169" t="s">
        <v>1111</v>
      </c>
      <c r="G29" s="170" t="s">
        <v>1100</v>
      </c>
      <c r="H29" s="170"/>
      <c r="I29" s="170"/>
      <c r="J29" s="170"/>
      <c r="K29" s="171" t="s">
        <v>1100</v>
      </c>
      <c r="L29" s="167" t="s">
        <v>1259</v>
      </c>
      <c r="M29" s="167" t="s">
        <v>7</v>
      </c>
    </row>
    <row r="30" spans="1:212" ht="18.899999999999999" customHeight="1">
      <c r="A30" s="167">
        <v>22</v>
      </c>
      <c r="B30" s="309" t="s">
        <v>719</v>
      </c>
      <c r="C30" s="310">
        <v>2006</v>
      </c>
      <c r="D30" s="286" t="s">
        <v>679</v>
      </c>
      <c r="E30" s="168" t="s">
        <v>1112</v>
      </c>
      <c r="F30" s="169" t="s">
        <v>1111</v>
      </c>
      <c r="G30" s="170" t="s">
        <v>1113</v>
      </c>
      <c r="H30" s="170"/>
      <c r="I30" s="170"/>
      <c r="J30" s="170"/>
      <c r="K30" s="172" t="s">
        <v>1113</v>
      </c>
      <c r="L30" s="167" t="s">
        <v>1259</v>
      </c>
      <c r="M30" s="167">
        <v>17</v>
      </c>
    </row>
    <row r="31" spans="1:212" ht="18.899999999999999" customHeight="1">
      <c r="A31" s="167">
        <v>23</v>
      </c>
      <c r="B31" s="309" t="s">
        <v>1114</v>
      </c>
      <c r="C31" s="217">
        <v>39355</v>
      </c>
      <c r="D31" s="286" t="s">
        <v>778</v>
      </c>
      <c r="E31" s="168" t="s">
        <v>143</v>
      </c>
      <c r="F31" s="169" t="s">
        <v>1115</v>
      </c>
      <c r="G31" s="170" t="s">
        <v>1116</v>
      </c>
      <c r="H31" s="170"/>
      <c r="I31" s="170"/>
      <c r="J31" s="170"/>
      <c r="K31" s="171" t="s">
        <v>1116</v>
      </c>
      <c r="L31" s="167" t="s">
        <v>1259</v>
      </c>
      <c r="M31" s="167">
        <v>16</v>
      </c>
    </row>
    <row r="32" spans="1:212" ht="18.899999999999999" customHeight="1">
      <c r="A32" s="167">
        <v>23</v>
      </c>
      <c r="B32" s="309" t="s">
        <v>1117</v>
      </c>
      <c r="C32" s="310">
        <v>2006</v>
      </c>
      <c r="D32" s="286" t="s">
        <v>679</v>
      </c>
      <c r="E32" s="168" t="s">
        <v>143</v>
      </c>
      <c r="F32" s="169" t="s">
        <v>1116</v>
      </c>
      <c r="G32" s="170" t="s">
        <v>1118</v>
      </c>
      <c r="H32" s="170"/>
      <c r="I32" s="170"/>
      <c r="J32" s="170"/>
      <c r="K32" s="171" t="s">
        <v>1116</v>
      </c>
      <c r="L32" s="167" t="s">
        <v>1259</v>
      </c>
      <c r="M32" s="167" t="s">
        <v>7</v>
      </c>
    </row>
    <row r="33" spans="1:13" ht="18.899999999999999" customHeight="1">
      <c r="A33" s="167">
        <v>24</v>
      </c>
      <c r="B33" s="336" t="s">
        <v>711</v>
      </c>
      <c r="C33" s="311" t="s">
        <v>1129</v>
      </c>
      <c r="D33" s="286" t="s">
        <v>661</v>
      </c>
      <c r="E33" s="168" t="s">
        <v>1130</v>
      </c>
      <c r="F33" s="169" t="s">
        <v>1125</v>
      </c>
      <c r="G33" s="170" t="s">
        <v>1131</v>
      </c>
      <c r="H33" s="170"/>
      <c r="I33" s="170"/>
      <c r="J33" s="170"/>
      <c r="K33" s="171" t="s">
        <v>1130</v>
      </c>
      <c r="L33" s="167" t="s">
        <v>1259</v>
      </c>
      <c r="M33" s="167">
        <v>15</v>
      </c>
    </row>
    <row r="34" spans="1:13" ht="18.899999999999999" customHeight="1">
      <c r="A34" s="167">
        <v>25</v>
      </c>
      <c r="B34" s="309" t="s">
        <v>1119</v>
      </c>
      <c r="C34" s="310" t="s">
        <v>1120</v>
      </c>
      <c r="D34" s="286" t="s">
        <v>702</v>
      </c>
      <c r="E34" s="168" t="s">
        <v>143</v>
      </c>
      <c r="F34" s="169" t="s">
        <v>1121</v>
      </c>
      <c r="G34" s="170" t="s">
        <v>1122</v>
      </c>
      <c r="H34" s="170"/>
      <c r="I34" s="170"/>
      <c r="J34" s="170"/>
      <c r="K34" s="171" t="s">
        <v>1121</v>
      </c>
      <c r="L34" s="167" t="s">
        <v>1259</v>
      </c>
      <c r="M34" s="167" t="s">
        <v>7</v>
      </c>
    </row>
    <row r="35" spans="1:13" ht="18.899999999999999" customHeight="1">
      <c r="A35" s="167">
        <v>26</v>
      </c>
      <c r="B35" s="336" t="s">
        <v>1123</v>
      </c>
      <c r="C35" s="311" t="s">
        <v>1124</v>
      </c>
      <c r="D35" s="286" t="s">
        <v>778</v>
      </c>
      <c r="E35" s="168" t="s">
        <v>1125</v>
      </c>
      <c r="F35" s="169" t="s">
        <v>143</v>
      </c>
      <c r="G35" s="170" t="s">
        <v>143</v>
      </c>
      <c r="H35" s="170"/>
      <c r="I35" s="170"/>
      <c r="J35" s="170"/>
      <c r="K35" s="171" t="s">
        <v>1125</v>
      </c>
      <c r="L35" s="167" t="s">
        <v>1259</v>
      </c>
      <c r="M35" s="167">
        <v>14</v>
      </c>
    </row>
    <row r="36" spans="1:13" ht="18.899999999999999" customHeight="1">
      <c r="A36" s="167">
        <v>27</v>
      </c>
      <c r="B36" s="309" t="s">
        <v>690</v>
      </c>
      <c r="C36" s="310" t="s">
        <v>1126</v>
      </c>
      <c r="D36" s="286" t="s">
        <v>624</v>
      </c>
      <c r="E36" s="168" t="s">
        <v>143</v>
      </c>
      <c r="F36" s="169" t="s">
        <v>143</v>
      </c>
      <c r="G36" s="170" t="s">
        <v>1127</v>
      </c>
      <c r="H36" s="170"/>
      <c r="I36" s="170"/>
      <c r="J36" s="170"/>
      <c r="K36" s="172" t="s">
        <v>1127</v>
      </c>
      <c r="L36" s="167" t="s">
        <v>1259</v>
      </c>
      <c r="M36" s="167">
        <v>13</v>
      </c>
    </row>
    <row r="37" spans="1:13" ht="18.899999999999999" customHeight="1">
      <c r="A37" s="167">
        <v>28</v>
      </c>
      <c r="B37" s="309" t="s">
        <v>911</v>
      </c>
      <c r="C37" s="310" t="s">
        <v>912</v>
      </c>
      <c r="D37" s="286" t="s">
        <v>6</v>
      </c>
      <c r="E37" s="168" t="s">
        <v>143</v>
      </c>
      <c r="F37" s="169" t="s">
        <v>1128</v>
      </c>
      <c r="G37" s="170" t="s">
        <v>1122</v>
      </c>
      <c r="H37" s="170"/>
      <c r="I37" s="170"/>
      <c r="J37" s="170"/>
      <c r="K37" s="171" t="s">
        <v>1122</v>
      </c>
      <c r="L37" s="167" t="s">
        <v>1259</v>
      </c>
      <c r="M37" s="167" t="s">
        <v>7</v>
      </c>
    </row>
    <row r="38" spans="1:13" ht="18.899999999999999" customHeight="1"/>
  </sheetData>
  <mergeCells count="2">
    <mergeCell ref="E7:J7"/>
    <mergeCell ref="B4:D4"/>
  </mergeCells>
  <phoneticPr fontId="13" type="noConversion"/>
  <pageMargins left="0.75" right="0" top="1.073611111" bottom="0.57361111111111096" header="0" footer="0"/>
  <pageSetup paperSize="9" orientation="portrait" r:id="rId1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F26"/>
  <sheetViews>
    <sheetView tabSelected="1" zoomScaleNormal="100" zoomScaleSheetLayoutView="1" workbookViewId="0">
      <selection activeCell="O20" sqref="O20"/>
    </sheetView>
  </sheetViews>
  <sheetFormatPr defaultColWidth="11.44140625" defaultRowHeight="14.4" outlineLevelCol="1"/>
  <cols>
    <col min="1" max="1" width="5.6640625" style="424" customWidth="1"/>
    <col min="2" max="2" width="27.109375" style="424" customWidth="1"/>
    <col min="3" max="3" width="11.88671875" style="196" customWidth="1"/>
    <col min="4" max="4" width="18.88671875" style="186" customWidth="1"/>
    <col min="5" max="6" width="7" style="150" customWidth="1" outlineLevel="1"/>
    <col min="7" max="10" width="7" style="196" customWidth="1" outlineLevel="1"/>
    <col min="11" max="11" width="9.33203125" style="196" customWidth="1"/>
    <col min="12" max="12" width="13.33203125" style="150" customWidth="1"/>
    <col min="13" max="13" width="11.44140625" style="148" customWidth="1"/>
    <col min="14" max="214" width="11.44140625" style="150" customWidth="1"/>
    <col min="215" max="16384" width="11.44140625" style="152"/>
  </cols>
  <sheetData>
    <row r="1" spans="1:212" s="158" customFormat="1" ht="18.75" customHeight="1">
      <c r="A1" s="425"/>
      <c r="B1" s="420" t="s">
        <v>141</v>
      </c>
      <c r="C1" s="176"/>
      <c r="D1" s="182"/>
      <c r="E1" s="154"/>
      <c r="F1" s="156"/>
      <c r="G1" s="176"/>
      <c r="H1" s="197"/>
      <c r="I1" s="197"/>
      <c r="J1" s="197"/>
      <c r="K1" s="19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>
      <c r="A2" s="425"/>
      <c r="B2" s="420" t="s">
        <v>142</v>
      </c>
      <c r="C2" s="189"/>
      <c r="D2" s="184"/>
      <c r="E2" s="154"/>
      <c r="F2" s="156"/>
      <c r="G2" s="176"/>
      <c r="H2" s="197"/>
      <c r="I2" s="197"/>
      <c r="J2" s="197"/>
      <c r="K2" s="19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>
      <c r="A3" s="425"/>
      <c r="B3" s="420"/>
      <c r="C3" s="176"/>
      <c r="D3" s="182"/>
      <c r="E3" s="154"/>
      <c r="F3" s="156"/>
      <c r="G3" s="176"/>
      <c r="H3" s="197"/>
      <c r="I3" s="197"/>
      <c r="J3" s="197"/>
      <c r="K3" s="19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6">
      <c r="A4" s="425"/>
      <c r="B4" s="438">
        <v>43551</v>
      </c>
      <c r="C4" s="438"/>
      <c r="D4" s="438"/>
      <c r="E4" s="159" t="s">
        <v>15</v>
      </c>
      <c r="F4" s="157"/>
      <c r="G4" s="176"/>
      <c r="H4" s="197"/>
      <c r="I4" s="197"/>
      <c r="J4" s="197"/>
      <c r="K4" s="19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>
      <c r="A6" s="425"/>
      <c r="B6" s="420" t="s">
        <v>40</v>
      </c>
      <c r="C6" s="176"/>
      <c r="D6" s="183"/>
      <c r="E6" s="157"/>
      <c r="F6" s="157"/>
      <c r="G6" s="197"/>
      <c r="H6" s="197"/>
      <c r="I6" s="197"/>
      <c r="J6" s="197"/>
      <c r="K6" s="176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>
      <c r="A7" s="425"/>
      <c r="B7" s="421"/>
      <c r="C7" s="176"/>
      <c r="D7" s="185"/>
      <c r="E7" s="451" t="s">
        <v>154</v>
      </c>
      <c r="F7" s="452"/>
      <c r="G7" s="452"/>
      <c r="H7" s="452"/>
      <c r="I7" s="452"/>
      <c r="J7" s="453"/>
      <c r="K7" s="176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thickBot="1">
      <c r="A8" s="222" t="s">
        <v>305</v>
      </c>
      <c r="B8" s="223" t="s">
        <v>594</v>
      </c>
      <c r="C8" s="224" t="s">
        <v>144</v>
      </c>
      <c r="D8" s="225" t="s">
        <v>311</v>
      </c>
      <c r="E8" s="225" t="s">
        <v>8</v>
      </c>
      <c r="F8" s="225" t="s">
        <v>9</v>
      </c>
      <c r="G8" s="225" t="s">
        <v>10</v>
      </c>
      <c r="H8" s="225" t="s">
        <v>11</v>
      </c>
      <c r="I8" s="225" t="s">
        <v>12</v>
      </c>
      <c r="J8" s="225" t="s">
        <v>13</v>
      </c>
      <c r="K8" s="224" t="s">
        <v>312</v>
      </c>
      <c r="L8" s="397" t="s">
        <v>1239</v>
      </c>
      <c r="M8" s="224" t="s">
        <v>140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899999999999999" customHeight="1" thickTop="1">
      <c r="A9" s="282">
        <v>1</v>
      </c>
      <c r="B9" s="422" t="s">
        <v>616</v>
      </c>
      <c r="C9" s="190" t="s">
        <v>617</v>
      </c>
      <c r="D9" s="286" t="s">
        <v>622</v>
      </c>
      <c r="E9" s="168" t="s">
        <v>1051</v>
      </c>
      <c r="F9" s="169" t="s">
        <v>1136</v>
      </c>
      <c r="G9" s="170" t="s">
        <v>143</v>
      </c>
      <c r="H9" s="170" t="s">
        <v>1137</v>
      </c>
      <c r="I9" s="170" t="s">
        <v>1045</v>
      </c>
      <c r="J9" s="170" t="s">
        <v>143</v>
      </c>
      <c r="K9" s="171" t="s">
        <v>1045</v>
      </c>
      <c r="L9" s="167" t="s">
        <v>130</v>
      </c>
      <c r="M9" s="167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899999999999999" customHeight="1">
      <c r="A10" s="282">
        <v>2</v>
      </c>
      <c r="B10" s="364" t="s">
        <v>777</v>
      </c>
      <c r="C10" s="334" t="s">
        <v>629</v>
      </c>
      <c r="D10" s="374" t="s">
        <v>778</v>
      </c>
      <c r="E10" s="168" t="s">
        <v>1137</v>
      </c>
      <c r="F10" s="169" t="s">
        <v>1138</v>
      </c>
      <c r="G10" s="170" t="s">
        <v>1052</v>
      </c>
      <c r="H10" s="170" t="s">
        <v>1135</v>
      </c>
      <c r="I10" s="170" t="s">
        <v>1058</v>
      </c>
      <c r="J10" s="170" t="s">
        <v>1139</v>
      </c>
      <c r="K10" s="171" t="s">
        <v>1137</v>
      </c>
      <c r="L10" s="167" t="s">
        <v>130</v>
      </c>
      <c r="M10" s="167">
        <v>30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899999999999999" customHeight="1">
      <c r="A11" s="282">
        <v>3</v>
      </c>
      <c r="B11" s="309" t="s">
        <v>1132</v>
      </c>
      <c r="C11" s="188" t="s">
        <v>628</v>
      </c>
      <c r="D11" s="362" t="s">
        <v>679</v>
      </c>
      <c r="E11" s="168" t="s">
        <v>1140</v>
      </c>
      <c r="F11" s="169" t="s">
        <v>1141</v>
      </c>
      <c r="G11" s="170" t="s">
        <v>1142</v>
      </c>
      <c r="H11" s="432" t="s">
        <v>1261</v>
      </c>
      <c r="I11" s="432" t="s">
        <v>1261</v>
      </c>
      <c r="J11" s="432" t="s">
        <v>1261</v>
      </c>
      <c r="K11" s="171" t="s">
        <v>1140</v>
      </c>
      <c r="L11" s="167" t="s">
        <v>130</v>
      </c>
      <c r="M11" s="167">
        <v>28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899999999999999" customHeight="1">
      <c r="A12" s="282">
        <v>4</v>
      </c>
      <c r="B12" s="423" t="s">
        <v>760</v>
      </c>
      <c r="C12" s="187" t="s">
        <v>761</v>
      </c>
      <c r="D12" s="375" t="s">
        <v>762</v>
      </c>
      <c r="E12" s="168" t="s">
        <v>1143</v>
      </c>
      <c r="F12" s="169" t="s">
        <v>1144</v>
      </c>
      <c r="G12" s="170" t="s">
        <v>1055</v>
      </c>
      <c r="H12" s="432" t="s">
        <v>1261</v>
      </c>
      <c r="I12" s="432" t="s">
        <v>1261</v>
      </c>
      <c r="J12" s="432" t="s">
        <v>1261</v>
      </c>
      <c r="K12" s="172" t="s">
        <v>1055</v>
      </c>
      <c r="L12" s="167" t="s">
        <v>130</v>
      </c>
      <c r="M12" s="167" t="s">
        <v>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899999999999999" customHeight="1">
      <c r="A13" s="282">
        <v>5</v>
      </c>
      <c r="B13" s="309" t="s">
        <v>1133</v>
      </c>
      <c r="C13" s="188" t="s">
        <v>1134</v>
      </c>
      <c r="D13" s="286" t="s">
        <v>639</v>
      </c>
      <c r="E13" s="174" t="s">
        <v>1146</v>
      </c>
      <c r="F13" s="169" t="s">
        <v>1067</v>
      </c>
      <c r="G13" s="170" t="s">
        <v>1146</v>
      </c>
      <c r="H13" s="170" t="s">
        <v>1147</v>
      </c>
      <c r="I13" s="170" t="s">
        <v>1056</v>
      </c>
      <c r="J13" s="170"/>
      <c r="K13" s="171" t="s">
        <v>1146</v>
      </c>
      <c r="L13" s="167" t="s">
        <v>1260</v>
      </c>
      <c r="M13" s="167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899999999999999" customHeight="1">
      <c r="A14" s="282">
        <v>6</v>
      </c>
      <c r="B14" s="423" t="s">
        <v>828</v>
      </c>
      <c r="C14" s="187" t="s">
        <v>788</v>
      </c>
      <c r="D14" s="286" t="s">
        <v>639</v>
      </c>
      <c r="E14" s="168" t="s">
        <v>1079</v>
      </c>
      <c r="F14" s="169" t="s">
        <v>1073</v>
      </c>
      <c r="G14" s="170" t="s">
        <v>1148</v>
      </c>
      <c r="H14" s="170" t="s">
        <v>1149</v>
      </c>
      <c r="I14" s="170" t="s">
        <v>143</v>
      </c>
      <c r="J14" s="170" t="s">
        <v>1150</v>
      </c>
      <c r="K14" s="171" t="s">
        <v>1148</v>
      </c>
      <c r="L14" s="167" t="s">
        <v>1260</v>
      </c>
      <c r="M14" s="167">
        <v>26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899999999999999" customHeight="1">
      <c r="A15" s="282">
        <v>7</v>
      </c>
      <c r="B15" s="423" t="s">
        <v>807</v>
      </c>
      <c r="C15" s="187" t="s">
        <v>628</v>
      </c>
      <c r="D15" s="285" t="s">
        <v>649</v>
      </c>
      <c r="E15" s="168" t="s">
        <v>1151</v>
      </c>
      <c r="F15" s="169" t="s">
        <v>1150</v>
      </c>
      <c r="G15" s="170" t="s">
        <v>1152</v>
      </c>
      <c r="H15" s="170" t="s">
        <v>1056</v>
      </c>
      <c r="I15" s="170" t="s">
        <v>1074</v>
      </c>
      <c r="J15" s="170" t="s">
        <v>1153</v>
      </c>
      <c r="K15" s="172" t="s">
        <v>1074</v>
      </c>
      <c r="L15" s="167" t="s">
        <v>1260</v>
      </c>
      <c r="M15" s="167">
        <v>25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899999999999999" customHeight="1">
      <c r="A16" s="282">
        <v>8</v>
      </c>
      <c r="B16" s="369" t="s">
        <v>1010</v>
      </c>
      <c r="C16" s="195" t="s">
        <v>627</v>
      </c>
      <c r="D16" s="285" t="s">
        <v>1154</v>
      </c>
      <c r="E16" s="168" t="s">
        <v>1091</v>
      </c>
      <c r="F16" s="169" t="s">
        <v>1079</v>
      </c>
      <c r="G16" s="170" t="s">
        <v>1155</v>
      </c>
      <c r="H16" s="170" t="s">
        <v>1139</v>
      </c>
      <c r="I16" s="170" t="s">
        <v>1156</v>
      </c>
      <c r="J16" s="170" t="s">
        <v>1093</v>
      </c>
      <c r="K16" s="172" t="s">
        <v>1156</v>
      </c>
      <c r="L16" s="167" t="s">
        <v>1260</v>
      </c>
      <c r="M16" s="167">
        <v>24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899999999999999" customHeight="1">
      <c r="A17" s="282">
        <v>9</v>
      </c>
      <c r="B17" s="423" t="s">
        <v>1157</v>
      </c>
      <c r="C17" s="187" t="s">
        <v>628</v>
      </c>
      <c r="D17" s="285" t="s">
        <v>679</v>
      </c>
      <c r="E17" s="168" t="s">
        <v>1158</v>
      </c>
      <c r="F17" s="169" t="s">
        <v>1159</v>
      </c>
      <c r="G17" s="170" t="s">
        <v>1100</v>
      </c>
      <c r="H17" s="170"/>
      <c r="I17" s="170"/>
      <c r="J17" s="170"/>
      <c r="K17" s="172" t="s">
        <v>1158</v>
      </c>
      <c r="L17" s="167" t="s">
        <v>1260</v>
      </c>
      <c r="M17" s="167">
        <v>23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ht="18.899999999999999" customHeight="1">
      <c r="A18" s="282">
        <v>10</v>
      </c>
      <c r="B18" s="309" t="s">
        <v>814</v>
      </c>
      <c r="C18" s="217">
        <v>39183</v>
      </c>
      <c r="D18" s="286" t="s">
        <v>6</v>
      </c>
      <c r="E18" s="168" t="s">
        <v>1149</v>
      </c>
      <c r="F18" s="169" t="s">
        <v>1159</v>
      </c>
      <c r="G18" s="170" t="s">
        <v>1160</v>
      </c>
      <c r="H18" s="170"/>
      <c r="I18" s="270"/>
      <c r="J18" s="270"/>
      <c r="K18" s="172" t="s">
        <v>1149</v>
      </c>
      <c r="L18" s="167" t="s">
        <v>1260</v>
      </c>
      <c r="M18" s="167">
        <v>22</v>
      </c>
    </row>
    <row r="19" spans="1:212" ht="18.899999999999999" customHeight="1">
      <c r="A19" s="282">
        <v>11</v>
      </c>
      <c r="B19" s="366" t="s">
        <v>838</v>
      </c>
      <c r="C19" s="178" t="s">
        <v>1161</v>
      </c>
      <c r="D19" s="286" t="s">
        <v>754</v>
      </c>
      <c r="E19" s="168" t="s">
        <v>1077</v>
      </c>
      <c r="F19" s="169" t="s">
        <v>1162</v>
      </c>
      <c r="G19" s="170" t="s">
        <v>1163</v>
      </c>
      <c r="H19" s="170"/>
      <c r="I19" s="271"/>
      <c r="J19" s="271"/>
      <c r="K19" s="172" t="s">
        <v>1077</v>
      </c>
      <c r="L19" s="167" t="s">
        <v>1260</v>
      </c>
      <c r="M19" s="167">
        <v>21</v>
      </c>
    </row>
    <row r="20" spans="1:212" s="158" customFormat="1" ht="18.899999999999999" customHeight="1">
      <c r="A20" s="282">
        <v>12</v>
      </c>
      <c r="B20" s="423" t="s">
        <v>835</v>
      </c>
      <c r="C20" s="187" t="s">
        <v>836</v>
      </c>
      <c r="D20" s="286" t="s">
        <v>624</v>
      </c>
      <c r="E20" s="168" t="s">
        <v>143</v>
      </c>
      <c r="F20" s="169" t="s">
        <v>1102</v>
      </c>
      <c r="G20" s="170"/>
      <c r="H20" s="170"/>
      <c r="I20" s="170"/>
      <c r="J20" s="170"/>
      <c r="K20" s="172" t="s">
        <v>1102</v>
      </c>
      <c r="L20" s="167" t="s">
        <v>1260</v>
      </c>
      <c r="M20" s="167">
        <v>20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899999999999999" customHeight="1">
      <c r="A21" s="282">
        <v>13</v>
      </c>
      <c r="B21" s="423" t="s">
        <v>1164</v>
      </c>
      <c r="C21" s="188" t="s">
        <v>1165</v>
      </c>
      <c r="D21" s="286" t="s">
        <v>702</v>
      </c>
      <c r="E21" s="168" t="s">
        <v>1166</v>
      </c>
      <c r="F21" s="169" t="s">
        <v>1167</v>
      </c>
      <c r="G21" s="170" t="s">
        <v>1168</v>
      </c>
      <c r="H21" s="170"/>
      <c r="I21" s="170"/>
      <c r="J21" s="170"/>
      <c r="K21" s="172" t="s">
        <v>1167</v>
      </c>
      <c r="L21" s="167" t="s">
        <v>1260</v>
      </c>
      <c r="M21" s="167" t="s">
        <v>7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899999999999999" customHeight="1">
      <c r="A22" s="426">
        <v>14</v>
      </c>
      <c r="B22" s="179" t="s">
        <v>1169</v>
      </c>
      <c r="C22" s="267">
        <v>39029</v>
      </c>
      <c r="D22" s="286" t="s">
        <v>4</v>
      </c>
      <c r="E22" s="168" t="s">
        <v>143</v>
      </c>
      <c r="F22" s="169" t="s">
        <v>143</v>
      </c>
      <c r="G22" s="170" t="s">
        <v>1162</v>
      </c>
      <c r="H22" s="170"/>
      <c r="I22" s="170"/>
      <c r="J22" s="170"/>
      <c r="K22" s="171" t="s">
        <v>1162</v>
      </c>
      <c r="L22" s="167" t="s">
        <v>1260</v>
      </c>
      <c r="M22" s="167">
        <v>19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</row>
    <row r="23" spans="1:212" s="158" customFormat="1" ht="18.899999999999999" customHeight="1">
      <c r="A23" s="426">
        <v>15</v>
      </c>
      <c r="B23" s="179" t="s">
        <v>1170</v>
      </c>
      <c r="C23" s="267">
        <v>39305</v>
      </c>
      <c r="D23" s="286" t="s">
        <v>6</v>
      </c>
      <c r="E23" s="168" t="s">
        <v>143</v>
      </c>
      <c r="F23" s="169" t="s">
        <v>1171</v>
      </c>
      <c r="G23" s="170" t="s">
        <v>1172</v>
      </c>
      <c r="H23" s="170"/>
      <c r="I23" s="170"/>
      <c r="J23" s="170"/>
      <c r="K23" s="171" t="s">
        <v>1172</v>
      </c>
      <c r="L23" s="167" t="s">
        <v>1260</v>
      </c>
      <c r="M23" s="167" t="s">
        <v>7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</row>
    <row r="24" spans="1:212" s="158" customFormat="1" ht="18.899999999999999" customHeight="1">
      <c r="A24" s="426">
        <v>16</v>
      </c>
      <c r="B24" s="423" t="s">
        <v>804</v>
      </c>
      <c r="C24" s="187" t="s">
        <v>805</v>
      </c>
      <c r="D24" s="191" t="s">
        <v>762</v>
      </c>
      <c r="E24" s="168" t="s">
        <v>1173</v>
      </c>
      <c r="F24" s="169" t="s">
        <v>1130</v>
      </c>
      <c r="G24" s="170"/>
      <c r="H24" s="170"/>
      <c r="I24" s="170"/>
      <c r="J24" s="170"/>
      <c r="K24" s="171" t="s">
        <v>1130</v>
      </c>
      <c r="L24" s="167" t="s">
        <v>1260</v>
      </c>
      <c r="M24" s="167" t="s">
        <v>7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</row>
    <row r="25" spans="1:212" s="158" customFormat="1" ht="18.899999999999999" customHeight="1">
      <c r="A25" s="426">
        <v>17</v>
      </c>
      <c r="B25" s="423" t="s">
        <v>868</v>
      </c>
      <c r="C25" s="187" t="s">
        <v>869</v>
      </c>
      <c r="D25" s="286" t="s">
        <v>702</v>
      </c>
      <c r="E25" s="168" t="s">
        <v>1174</v>
      </c>
      <c r="F25" s="169" t="s">
        <v>143</v>
      </c>
      <c r="G25" s="170" t="s">
        <v>143</v>
      </c>
      <c r="H25" s="170"/>
      <c r="I25" s="170"/>
      <c r="J25" s="170"/>
      <c r="K25" s="171" t="s">
        <v>1174</v>
      </c>
      <c r="L25" s="167" t="s">
        <v>1260</v>
      </c>
      <c r="M25" s="167" t="s">
        <v>7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</row>
    <row r="26" spans="1:212" s="158" customFormat="1" ht="18.899999999999999" customHeight="1">
      <c r="A26" s="426">
        <v>18</v>
      </c>
      <c r="B26" s="423" t="s">
        <v>809</v>
      </c>
      <c r="C26" s="187" t="s">
        <v>810</v>
      </c>
      <c r="D26" s="191" t="s">
        <v>762</v>
      </c>
      <c r="E26" s="168" t="s">
        <v>143</v>
      </c>
      <c r="F26" s="169" t="s">
        <v>143</v>
      </c>
      <c r="G26" s="170" t="s">
        <v>143</v>
      </c>
      <c r="H26" s="170"/>
      <c r="I26" s="170"/>
      <c r="J26" s="170"/>
      <c r="K26" s="171"/>
      <c r="L26" s="181"/>
      <c r="M26" s="167" t="s">
        <v>7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</row>
  </sheetData>
  <mergeCells count="2">
    <mergeCell ref="E7:J7"/>
    <mergeCell ref="B4:D4"/>
  </mergeCells>
  <phoneticPr fontId="13" type="noConversion"/>
  <pageMargins left="0.15748031496062992" right="0" top="0" bottom="0" header="0" footer="0"/>
  <pageSetup orientation="portrait" r:id="rId1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K17"/>
  <sheetViews>
    <sheetView zoomScaleNormal="100" zoomScaleSheetLayoutView="1" workbookViewId="0">
      <selection activeCell="M20" sqref="M20"/>
    </sheetView>
  </sheetViews>
  <sheetFormatPr defaultColWidth="11.44140625" defaultRowHeight="14.4"/>
  <cols>
    <col min="1" max="1" width="6.44140625" style="148" customWidth="1"/>
    <col min="2" max="2" width="20.33203125" style="148" customWidth="1"/>
    <col min="3" max="3" width="11.88671875" style="150" customWidth="1"/>
    <col min="4" max="4" width="19.33203125" style="150" customWidth="1"/>
    <col min="5" max="10" width="7.33203125" style="150" customWidth="1"/>
    <col min="11" max="11" width="9.88671875" style="150" customWidth="1"/>
    <col min="12" max="12" width="10.33203125" style="150" customWidth="1"/>
    <col min="13" max="13" width="11.44140625" style="148" customWidth="1"/>
    <col min="14" max="219" width="11.44140625" style="150" customWidth="1"/>
    <col min="220" max="16384" width="11.44140625" style="152"/>
  </cols>
  <sheetData>
    <row r="1" spans="1:219" ht="18.75" customHeight="1">
      <c r="C1" s="149"/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>
      <c r="A2" s="154"/>
      <c r="B2" s="155" t="s">
        <v>141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>
      <c r="A3" s="154"/>
      <c r="B3" s="155" t="s">
        <v>142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6">
      <c r="A5" s="154"/>
      <c r="B5" s="438">
        <v>43551</v>
      </c>
      <c r="C5" s="438"/>
      <c r="D5" s="438"/>
      <c r="E5" s="159" t="s">
        <v>15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6">
      <c r="B6" s="445"/>
      <c r="C6" s="445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>
      <c r="A8" s="154"/>
      <c r="B8" s="155" t="s">
        <v>45</v>
      </c>
      <c r="C8" s="175"/>
      <c r="D8" s="157"/>
      <c r="E8" s="176"/>
      <c r="F8" s="176"/>
      <c r="G8" s="176"/>
      <c r="H8" s="176"/>
      <c r="I8" s="176"/>
      <c r="J8" s="176"/>
      <c r="K8" s="176"/>
      <c r="L8" s="176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>
      <c r="A9" s="154"/>
      <c r="B9" s="157"/>
      <c r="C9" s="175"/>
      <c r="D9" s="161"/>
      <c r="E9" s="442" t="s">
        <v>154</v>
      </c>
      <c r="F9" s="443"/>
      <c r="G9" s="443"/>
      <c r="H9" s="443"/>
      <c r="I9" s="443"/>
      <c r="J9" s="444"/>
      <c r="K9" s="176"/>
      <c r="L9" s="176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>
      <c r="A10" s="222" t="s">
        <v>305</v>
      </c>
      <c r="B10" s="223" t="s">
        <v>594</v>
      </c>
      <c r="C10" s="224" t="s">
        <v>144</v>
      </c>
      <c r="D10" s="225" t="s">
        <v>311</v>
      </c>
      <c r="E10" s="225" t="s">
        <v>8</v>
      </c>
      <c r="F10" s="225" t="s">
        <v>9</v>
      </c>
      <c r="G10" s="225" t="s">
        <v>10</v>
      </c>
      <c r="H10" s="225" t="s">
        <v>11</v>
      </c>
      <c r="I10" s="225" t="s">
        <v>12</v>
      </c>
      <c r="J10" s="225" t="s">
        <v>13</v>
      </c>
      <c r="K10" s="224" t="s">
        <v>312</v>
      </c>
      <c r="L10" s="397" t="s">
        <v>1239</v>
      </c>
      <c r="M10" s="224" t="s">
        <v>140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899999999999999" customHeight="1" thickTop="1">
      <c r="A11" s="167">
        <v>1</v>
      </c>
      <c r="B11" s="162" t="s">
        <v>1175</v>
      </c>
      <c r="C11" s="295" t="s">
        <v>628</v>
      </c>
      <c r="D11" s="376" t="s">
        <v>16</v>
      </c>
      <c r="E11" s="170" t="s">
        <v>1176</v>
      </c>
      <c r="F11" s="170" t="s">
        <v>763</v>
      </c>
      <c r="G11" s="170" t="s">
        <v>1178</v>
      </c>
      <c r="H11" s="170" t="s">
        <v>1179</v>
      </c>
      <c r="I11" s="170" t="s">
        <v>1180</v>
      </c>
      <c r="J11" s="170" t="s">
        <v>633</v>
      </c>
      <c r="K11" s="269" t="s">
        <v>1178</v>
      </c>
      <c r="L11" s="170" t="s">
        <v>124</v>
      </c>
      <c r="M11" s="167" t="s">
        <v>7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899999999999999" customHeight="1">
      <c r="A12" s="167">
        <v>2</v>
      </c>
      <c r="B12" s="162" t="s">
        <v>653</v>
      </c>
      <c r="C12" s="163">
        <v>38841</v>
      </c>
      <c r="D12" s="377" t="s">
        <v>6</v>
      </c>
      <c r="E12" s="168" t="s">
        <v>1181</v>
      </c>
      <c r="F12" s="169" t="s">
        <v>143</v>
      </c>
      <c r="G12" s="170" t="s">
        <v>1182</v>
      </c>
      <c r="H12" s="170" t="s">
        <v>1183</v>
      </c>
      <c r="I12" s="170" t="s">
        <v>1184</v>
      </c>
      <c r="J12" s="170" t="s">
        <v>1185</v>
      </c>
      <c r="K12" s="171" t="s">
        <v>1181</v>
      </c>
      <c r="L12" s="170" t="s">
        <v>130</v>
      </c>
      <c r="M12" s="167">
        <v>32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899999999999999" customHeight="1">
      <c r="A13" s="167">
        <v>3</v>
      </c>
      <c r="B13" s="331" t="s">
        <v>1186</v>
      </c>
      <c r="C13" s="334" t="s">
        <v>627</v>
      </c>
      <c r="D13" s="340" t="s">
        <v>661</v>
      </c>
      <c r="E13" s="168" t="s">
        <v>1187</v>
      </c>
      <c r="F13" s="169" t="s">
        <v>1188</v>
      </c>
      <c r="G13" s="170" t="s">
        <v>1189</v>
      </c>
      <c r="H13" s="170" t="s">
        <v>1190</v>
      </c>
      <c r="I13" s="170" t="s">
        <v>1191</v>
      </c>
      <c r="J13" s="170" t="s">
        <v>1192</v>
      </c>
      <c r="K13" s="171" t="s">
        <v>1191</v>
      </c>
      <c r="L13" s="170" t="s">
        <v>1259</v>
      </c>
      <c r="M13" s="167">
        <v>30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899999999999999" customHeight="1">
      <c r="A14" s="167">
        <v>4</v>
      </c>
      <c r="B14" s="330" t="s">
        <v>657</v>
      </c>
      <c r="C14" s="334" t="s">
        <v>658</v>
      </c>
      <c r="D14" s="376" t="s">
        <v>16</v>
      </c>
      <c r="E14" s="170" t="s">
        <v>143</v>
      </c>
      <c r="F14" s="170" t="s">
        <v>1193</v>
      </c>
      <c r="G14" s="170" t="s">
        <v>143</v>
      </c>
      <c r="H14" s="170" t="s">
        <v>1194</v>
      </c>
      <c r="I14" s="170" t="s">
        <v>143</v>
      </c>
      <c r="J14" s="170" t="s">
        <v>1195</v>
      </c>
      <c r="K14" s="171" t="s">
        <v>1193</v>
      </c>
      <c r="L14" s="170" t="s">
        <v>1259</v>
      </c>
      <c r="M14" s="167" t="s">
        <v>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ht="18.899999999999999" customHeight="1">
      <c r="K15" s="148" t="s">
        <v>163</v>
      </c>
    </row>
    <row r="16" spans="1:219">
      <c r="K16" s="148" t="s">
        <v>163</v>
      </c>
    </row>
    <row r="17" spans="11:11">
      <c r="K17" s="148" t="s">
        <v>163</v>
      </c>
    </row>
  </sheetData>
  <mergeCells count="3">
    <mergeCell ref="E9:J9"/>
    <mergeCell ref="B6:C6"/>
    <mergeCell ref="B5:D5"/>
  </mergeCells>
  <phoneticPr fontId="25" type="noConversion"/>
  <pageMargins left="0.75" right="0.25" top="1.073611111" bottom="0.57361111111111096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K21"/>
  <sheetViews>
    <sheetView zoomScaleNormal="100" zoomScaleSheetLayoutView="1" workbookViewId="0">
      <selection activeCell="D27" sqref="D27"/>
    </sheetView>
  </sheetViews>
  <sheetFormatPr defaultColWidth="11.44140625" defaultRowHeight="14.4"/>
  <cols>
    <col min="1" max="1" width="6.44140625" style="148" customWidth="1"/>
    <col min="2" max="2" width="21.44140625" style="148" customWidth="1"/>
    <col min="3" max="3" width="11.88671875" style="148" customWidth="1"/>
    <col min="4" max="4" width="19.6640625" style="150" customWidth="1"/>
    <col min="5" max="10" width="7.33203125" style="150" customWidth="1"/>
    <col min="11" max="11" width="9.88671875" style="150" customWidth="1"/>
    <col min="12" max="12" width="10.33203125" style="150" customWidth="1"/>
    <col min="13" max="13" width="11.44140625" style="148"/>
    <col min="14" max="219" width="11.44140625" style="150"/>
    <col min="220" max="16384" width="11.44140625" style="152"/>
  </cols>
  <sheetData>
    <row r="1" spans="1:219" ht="18.75" customHeight="1"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>
      <c r="A2" s="154"/>
      <c r="B2" s="155" t="s">
        <v>141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>
      <c r="A3" s="154"/>
      <c r="B3" s="155" t="s">
        <v>142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6">
      <c r="A5" s="154"/>
      <c r="B5" s="438">
        <v>43551</v>
      </c>
      <c r="C5" s="438"/>
      <c r="D5" s="438"/>
      <c r="E5" s="159" t="s">
        <v>15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6">
      <c r="B6" s="445"/>
      <c r="C6" s="445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>
      <c r="A8" s="154"/>
      <c r="B8" s="155" t="s">
        <v>48</v>
      </c>
      <c r="C8" s="154"/>
      <c r="D8" s="157"/>
      <c r="E8" s="176"/>
      <c r="F8" s="176"/>
      <c r="G8" s="176"/>
      <c r="H8" s="176"/>
      <c r="I8" s="176"/>
      <c r="J8" s="176"/>
      <c r="K8" s="176"/>
      <c r="L8" s="176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>
      <c r="A9" s="154"/>
      <c r="B9" s="157"/>
      <c r="C9" s="154"/>
      <c r="D9" s="161"/>
      <c r="E9" s="442" t="s">
        <v>154</v>
      </c>
      <c r="F9" s="443"/>
      <c r="G9" s="443"/>
      <c r="H9" s="443"/>
      <c r="I9" s="443"/>
      <c r="J9" s="444"/>
      <c r="K9" s="176"/>
      <c r="L9" s="176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>
      <c r="A10" s="222" t="s">
        <v>305</v>
      </c>
      <c r="B10" s="222" t="s">
        <v>594</v>
      </c>
      <c r="C10" s="224" t="s">
        <v>144</v>
      </c>
      <c r="D10" s="224" t="s">
        <v>311</v>
      </c>
      <c r="E10" s="225" t="s">
        <v>8</v>
      </c>
      <c r="F10" s="225" t="s">
        <v>9</v>
      </c>
      <c r="G10" s="225" t="s">
        <v>10</v>
      </c>
      <c r="H10" s="225" t="s">
        <v>11</v>
      </c>
      <c r="I10" s="225" t="s">
        <v>12</v>
      </c>
      <c r="J10" s="225" t="s">
        <v>13</v>
      </c>
      <c r="K10" s="224" t="s">
        <v>312</v>
      </c>
      <c r="L10" s="397" t="s">
        <v>1239</v>
      </c>
      <c r="M10" s="224" t="s">
        <v>140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899999999999999" customHeight="1" thickTop="1">
      <c r="A11" s="180">
        <v>1</v>
      </c>
      <c r="B11" s="179" t="s">
        <v>1196</v>
      </c>
      <c r="C11" s="195">
        <v>2006</v>
      </c>
      <c r="D11" s="377" t="s">
        <v>649</v>
      </c>
      <c r="E11" s="168" t="s">
        <v>1197</v>
      </c>
      <c r="F11" s="169" t="s">
        <v>1198</v>
      </c>
      <c r="G11" s="170" t="s">
        <v>1201</v>
      </c>
      <c r="H11" s="170" t="s">
        <v>1199</v>
      </c>
      <c r="I11" s="170" t="s">
        <v>1200</v>
      </c>
      <c r="J11" s="170" t="s">
        <v>1145</v>
      </c>
      <c r="K11" s="171" t="s">
        <v>1200</v>
      </c>
      <c r="L11" s="170" t="s">
        <v>1259</v>
      </c>
      <c r="M11" s="167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899999999999999" customHeight="1">
      <c r="A12" s="180">
        <v>2</v>
      </c>
      <c r="B12" s="336" t="s">
        <v>1202</v>
      </c>
      <c r="C12" s="311" t="s">
        <v>1203</v>
      </c>
      <c r="D12" s="286" t="s">
        <v>679</v>
      </c>
      <c r="E12" s="169" t="s">
        <v>1204</v>
      </c>
      <c r="F12" s="170" t="s">
        <v>1205</v>
      </c>
      <c r="G12" s="170" t="s">
        <v>1206</v>
      </c>
      <c r="H12" s="170" t="s">
        <v>1177</v>
      </c>
      <c r="I12" s="170" t="s">
        <v>1207</v>
      </c>
      <c r="J12" s="170" t="s">
        <v>1145</v>
      </c>
      <c r="K12" s="269" t="s">
        <v>1207</v>
      </c>
      <c r="L12" s="170" t="s">
        <v>1259</v>
      </c>
      <c r="M12" s="167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899999999999999" customHeight="1">
      <c r="A13" s="167">
        <v>3</v>
      </c>
      <c r="B13" s="177" t="s">
        <v>855</v>
      </c>
      <c r="C13" s="187" t="s">
        <v>628</v>
      </c>
      <c r="D13" s="286" t="s">
        <v>679</v>
      </c>
      <c r="E13" s="168" t="s">
        <v>1208</v>
      </c>
      <c r="F13" s="169" t="s">
        <v>1209</v>
      </c>
      <c r="G13" s="170" t="s">
        <v>1210</v>
      </c>
      <c r="H13" s="170" t="s">
        <v>1201</v>
      </c>
      <c r="I13" s="170" t="s">
        <v>1211</v>
      </c>
      <c r="J13" s="170" t="s">
        <v>143</v>
      </c>
      <c r="K13" s="171" t="s">
        <v>1201</v>
      </c>
      <c r="L13" s="170" t="s">
        <v>1259</v>
      </c>
      <c r="M13" s="167">
        <v>28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899999999999999" customHeight="1">
      <c r="A14" s="167">
        <v>4</v>
      </c>
      <c r="B14" s="192" t="s">
        <v>1212</v>
      </c>
      <c r="C14" s="176" t="s">
        <v>1213</v>
      </c>
      <c r="D14" s="286" t="s">
        <v>754</v>
      </c>
      <c r="E14" s="174" t="s">
        <v>1214</v>
      </c>
      <c r="F14" s="169" t="s">
        <v>1215</v>
      </c>
      <c r="G14" s="170" t="s">
        <v>1216</v>
      </c>
      <c r="H14" s="170" t="s">
        <v>1217</v>
      </c>
      <c r="I14" s="170" t="s">
        <v>1145</v>
      </c>
      <c r="J14" s="170" t="s">
        <v>1218</v>
      </c>
      <c r="K14" s="171" t="s">
        <v>1145</v>
      </c>
      <c r="L14" s="170" t="s">
        <v>1259</v>
      </c>
      <c r="M14" s="167">
        <v>27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899999999999999" customHeight="1">
      <c r="A15" s="180">
        <v>5</v>
      </c>
      <c r="B15" s="336" t="s">
        <v>1133</v>
      </c>
      <c r="C15" s="268">
        <v>38948</v>
      </c>
      <c r="D15" s="284" t="s">
        <v>639</v>
      </c>
      <c r="E15" s="168" t="s">
        <v>1219</v>
      </c>
      <c r="F15" s="170" t="s">
        <v>1220</v>
      </c>
      <c r="G15" s="170" t="s">
        <v>1221</v>
      </c>
      <c r="H15" s="170" t="s">
        <v>1222</v>
      </c>
      <c r="I15" s="170" t="s">
        <v>1223</v>
      </c>
      <c r="J15" s="170" t="s">
        <v>143</v>
      </c>
      <c r="K15" s="171" t="s">
        <v>1223</v>
      </c>
      <c r="L15" s="170" t="s">
        <v>1259</v>
      </c>
      <c r="M15" s="167">
        <v>26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s="158" customFormat="1" ht="18.899999999999999" customHeight="1">
      <c r="A16" s="167">
        <v>6</v>
      </c>
      <c r="B16" s="179" t="s">
        <v>833</v>
      </c>
      <c r="C16" s="370">
        <v>2007</v>
      </c>
      <c r="D16" s="285" t="s">
        <v>649</v>
      </c>
      <c r="E16" s="168" t="s">
        <v>1224</v>
      </c>
      <c r="F16" s="169" t="s">
        <v>1225</v>
      </c>
      <c r="G16" s="170" t="s">
        <v>143</v>
      </c>
      <c r="H16" s="170" t="s">
        <v>1226</v>
      </c>
      <c r="I16" s="170" t="s">
        <v>1227</v>
      </c>
      <c r="J16" s="170" t="s">
        <v>1228</v>
      </c>
      <c r="K16" s="171" t="s">
        <v>1228</v>
      </c>
      <c r="L16" s="170" t="s">
        <v>1259</v>
      </c>
      <c r="M16" s="167">
        <v>25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</row>
    <row r="17" spans="1:181" s="158" customFormat="1" ht="18.899999999999999" customHeight="1">
      <c r="A17" s="180">
        <v>7</v>
      </c>
      <c r="B17" s="179" t="s">
        <v>1229</v>
      </c>
      <c r="C17" s="195" t="s">
        <v>1230</v>
      </c>
      <c r="D17" s="286" t="s">
        <v>6</v>
      </c>
      <c r="E17" s="168" t="s">
        <v>143</v>
      </c>
      <c r="F17" s="169" t="s">
        <v>143</v>
      </c>
      <c r="G17" s="170" t="s">
        <v>1231</v>
      </c>
      <c r="H17" s="170" t="s">
        <v>143</v>
      </c>
      <c r="I17" s="170" t="s">
        <v>143</v>
      </c>
      <c r="J17" s="170" t="s">
        <v>143</v>
      </c>
      <c r="K17" s="171" t="s">
        <v>1231</v>
      </c>
      <c r="L17" s="170" t="s">
        <v>1259</v>
      </c>
      <c r="M17" s="167">
        <v>24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</row>
    <row r="18" spans="1:181">
      <c r="K18" s="148" t="s">
        <v>163</v>
      </c>
    </row>
    <row r="19" spans="1:181">
      <c r="K19" s="148" t="s">
        <v>163</v>
      </c>
    </row>
    <row r="20" spans="1:181">
      <c r="K20" s="148" t="s">
        <v>163</v>
      </c>
    </row>
    <row r="21" spans="1:181">
      <c r="K21" s="148" t="s">
        <v>163</v>
      </c>
    </row>
  </sheetData>
  <mergeCells count="3">
    <mergeCell ref="B6:C6"/>
    <mergeCell ref="E9:J9"/>
    <mergeCell ref="B5:D5"/>
  </mergeCells>
  <phoneticPr fontId="13" type="noConversion"/>
  <pageMargins left="0.75" right="0.25" top="1.073611111" bottom="0.57361111111111096" header="0" footer="0"/>
  <headerFooter alignWithMargins="0">
    <oddHeader>&amp;L&amp;C&amp;R</oddHeader>
    <oddFooter>&amp;L&amp;C&amp;R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8.44140625" style="11" bestFit="1" customWidth="1"/>
    <col min="3" max="3" width="13.44140625" style="11" customWidth="1"/>
    <col min="4" max="4" width="28.109375" style="11" customWidth="1"/>
    <col min="5" max="5" width="25.33203125" style="11" customWidth="1"/>
    <col min="6" max="6" width="8.6640625" style="11" customWidth="1"/>
    <col min="7" max="8" width="11.44140625" style="11" customWidth="1"/>
    <col min="9" max="9" width="5.44140625" style="10" bestFit="1" customWidth="1"/>
    <col min="10" max="10" width="5.6640625" style="10" bestFit="1" customWidth="1"/>
    <col min="11" max="11" width="11.44140625" style="11" customWidth="1"/>
    <col min="12" max="12" width="9.6640625" style="11" customWidth="1"/>
    <col min="13" max="13" width="7.44140625" style="19" customWidth="1"/>
    <col min="14" max="19" width="7.44140625" style="10" customWidth="1"/>
    <col min="20" max="16384" width="11.44140625" style="11"/>
  </cols>
  <sheetData>
    <row r="1" spans="1:19">
      <c r="B1" s="11" t="s">
        <v>196</v>
      </c>
      <c r="E1" s="28" t="s">
        <v>197</v>
      </c>
      <c r="F1" s="19" t="s">
        <v>198</v>
      </c>
    </row>
    <row r="2" spans="1:19">
      <c r="A2" s="10">
        <v>1</v>
      </c>
      <c r="B2" s="28">
        <v>40635</v>
      </c>
      <c r="C2" s="11" t="s">
        <v>251</v>
      </c>
      <c r="F2" s="19" t="s">
        <v>479</v>
      </c>
      <c r="G2" s="13">
        <v>1</v>
      </c>
    </row>
    <row r="3" spans="1:19">
      <c r="A3" s="10">
        <v>2</v>
      </c>
      <c r="B3" s="28">
        <v>40635</v>
      </c>
      <c r="C3" s="11" t="s">
        <v>251</v>
      </c>
      <c r="D3" s="11" t="s">
        <v>117</v>
      </c>
      <c r="F3" s="19" t="s">
        <v>601</v>
      </c>
      <c r="G3" s="13">
        <v>0</v>
      </c>
    </row>
    <row r="4" spans="1:19">
      <c r="B4" s="11" t="s">
        <v>237</v>
      </c>
      <c r="D4" s="11" t="s">
        <v>238</v>
      </c>
      <c r="E4" s="11" t="s">
        <v>239</v>
      </c>
    </row>
    <row r="5" spans="1:19">
      <c r="B5" s="11" t="s">
        <v>281</v>
      </c>
      <c r="D5" s="11" t="s">
        <v>282</v>
      </c>
      <c r="E5" s="11" t="s">
        <v>283</v>
      </c>
      <c r="I5" s="11"/>
      <c r="J5" s="11"/>
    </row>
    <row r="6" spans="1:19">
      <c r="B6" s="11" t="s">
        <v>226</v>
      </c>
      <c r="H6" s="10"/>
      <c r="I6" s="11"/>
      <c r="J6" s="11"/>
    </row>
    <row r="7" spans="1:19">
      <c r="A7" s="26" t="s">
        <v>271</v>
      </c>
      <c r="B7" s="11" t="s">
        <v>272</v>
      </c>
      <c r="F7" s="11" t="s">
        <v>273</v>
      </c>
    </row>
    <row r="8" spans="1:19">
      <c r="A8" s="10" t="s">
        <v>466</v>
      </c>
      <c r="B8" s="11" t="s">
        <v>431</v>
      </c>
      <c r="C8" s="11" t="s">
        <v>432</v>
      </c>
      <c r="D8" s="11" t="s">
        <v>211</v>
      </c>
      <c r="E8" s="11" t="s">
        <v>212</v>
      </c>
      <c r="F8" s="11" t="s">
        <v>213</v>
      </c>
      <c r="I8" s="10" t="s">
        <v>214</v>
      </c>
      <c r="L8" s="9" t="s">
        <v>216</v>
      </c>
      <c r="M8" s="27"/>
      <c r="N8" s="7"/>
      <c r="O8" s="7"/>
      <c r="P8" s="7"/>
      <c r="Q8" s="7"/>
      <c r="R8" s="7"/>
      <c r="S8" s="7"/>
    </row>
    <row r="9" spans="1:19">
      <c r="A9" s="10" t="s">
        <v>479</v>
      </c>
      <c r="B9" s="11" t="s">
        <v>221</v>
      </c>
      <c r="C9" s="11" t="str">
        <f t="shared" ref="C9:C40" si="0">CONCATENATE(B9," ",A9)</f>
        <v>rut m</v>
      </c>
      <c r="D9" s="11" t="e">
        <f t="shared" ref="D9:D40" si="1">CONCATENATE(E9," ",F9)</f>
        <v>#NAME?</v>
      </c>
      <c r="E9" s="11" t="s">
        <v>203</v>
      </c>
      <c r="F9" s="11" t="e">
        <f t="shared" ref="F9:F40" si="2">IF(ISBLANK(A9)," ",IF(G9=1,$F$8,$F$7))</f>
        <v>#NAME?</v>
      </c>
      <c r="G9" s="10" t="e">
        <f t="shared" ref="G9:G40" si="3">IF(ISBLANK(A9)," ",VLOOKUP(A9,gend,2,FALSE))</f>
        <v>#NAME?</v>
      </c>
      <c r="I9" s="10">
        <v>1</v>
      </c>
      <c r="J9" s="2">
        <v>6.9444444444444805E-4</v>
      </c>
      <c r="L9" s="9" t="s">
        <v>221</v>
      </c>
      <c r="M9" s="27" t="s">
        <v>221</v>
      </c>
      <c r="N9" s="7" t="s">
        <v>479</v>
      </c>
      <c r="O9" s="7" t="s">
        <v>601</v>
      </c>
      <c r="P9" s="7"/>
      <c r="Q9" s="7" t="s">
        <v>423</v>
      </c>
      <c r="R9" s="7"/>
      <c r="S9" s="7"/>
    </row>
    <row r="10" spans="1:19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441</v>
      </c>
      <c r="M10" s="27"/>
      <c r="N10" s="7" t="s">
        <v>479</v>
      </c>
      <c r="O10" s="7" t="s">
        <v>601</v>
      </c>
      <c r="P10" s="7"/>
      <c r="Q10" s="7"/>
      <c r="R10" s="7"/>
      <c r="S10" s="7"/>
    </row>
    <row r="11" spans="1:19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260</v>
      </c>
      <c r="M11" s="27"/>
      <c r="N11" s="7" t="s">
        <v>479</v>
      </c>
      <c r="O11" s="7" t="s">
        <v>601</v>
      </c>
      <c r="P11" s="7"/>
      <c r="Q11" s="7"/>
      <c r="R11" s="7"/>
      <c r="S11" s="7"/>
    </row>
    <row r="12" spans="1:19">
      <c r="A12" s="10" t="s">
        <v>601</v>
      </c>
      <c r="B12" s="11" t="s">
        <v>438</v>
      </c>
      <c r="C12" s="11" t="str">
        <f t="shared" si="0"/>
        <v>tolis v</v>
      </c>
      <c r="D12" s="11" t="e">
        <f t="shared" si="1"/>
        <v>#NAME?</v>
      </c>
      <c r="E12" s="11" t="s">
        <v>447</v>
      </c>
      <c r="F12" s="11" t="e">
        <f t="shared" si="2"/>
        <v>#NAME?</v>
      </c>
      <c r="G12" s="10" t="e">
        <f t="shared" si="3"/>
        <v>#NAME?</v>
      </c>
      <c r="I12" s="10">
        <v>3</v>
      </c>
      <c r="J12" s="2">
        <v>2.0833333333333298E-3</v>
      </c>
      <c r="L12" s="9" t="s">
        <v>451</v>
      </c>
      <c r="M12" s="27"/>
      <c r="N12" s="7" t="s">
        <v>479</v>
      </c>
      <c r="O12" s="7" t="s">
        <v>601</v>
      </c>
      <c r="P12" s="7"/>
      <c r="Q12" s="7"/>
      <c r="R12" s="7"/>
      <c r="S12" s="7"/>
    </row>
    <row r="13" spans="1:19">
      <c r="A13" s="10" t="s">
        <v>601</v>
      </c>
      <c r="B13" s="11" t="s">
        <v>437</v>
      </c>
      <c r="C13" s="11" t="str">
        <f t="shared" si="0"/>
        <v>aukštis v</v>
      </c>
      <c r="D13" s="11" t="e">
        <f t="shared" si="1"/>
        <v>#NAME?</v>
      </c>
      <c r="E13" s="11" t="s">
        <v>199</v>
      </c>
      <c r="F13" s="11" t="e">
        <f t="shared" si="2"/>
        <v>#NAME?</v>
      </c>
      <c r="G13" s="10" t="e">
        <f t="shared" si="3"/>
        <v>#NAME?</v>
      </c>
      <c r="I13" s="10">
        <v>4</v>
      </c>
      <c r="J13" s="2">
        <v>2.7777777777777701E-3</v>
      </c>
      <c r="L13" s="9" t="s">
        <v>440</v>
      </c>
      <c r="M13" s="27"/>
      <c r="N13" s="7" t="s">
        <v>479</v>
      </c>
      <c r="O13" s="7" t="s">
        <v>601</v>
      </c>
      <c r="P13" s="7"/>
      <c r="Q13" s="7"/>
      <c r="R13" s="7"/>
      <c r="S13" s="7"/>
    </row>
    <row r="14" spans="1:19">
      <c r="A14" s="10" t="s">
        <v>601</v>
      </c>
      <c r="B14" s="11" t="s">
        <v>435</v>
      </c>
      <c r="C14" s="11" t="str">
        <f t="shared" si="0"/>
        <v>kartis v</v>
      </c>
      <c r="D14" s="11" t="e">
        <f t="shared" si="1"/>
        <v>#NAME?</v>
      </c>
      <c r="E14" s="11" t="s">
        <v>452</v>
      </c>
      <c r="F14" s="11" t="e">
        <f t="shared" si="2"/>
        <v>#NAME?</v>
      </c>
      <c r="G14" s="10" t="e">
        <f t="shared" si="3"/>
        <v>#NAME?</v>
      </c>
      <c r="I14" s="10">
        <v>5</v>
      </c>
      <c r="J14" s="2">
        <v>3.4722222222222099E-3</v>
      </c>
      <c r="L14" s="9" t="s">
        <v>438</v>
      </c>
      <c r="M14" s="27" t="s">
        <v>123</v>
      </c>
      <c r="N14" s="7" t="s">
        <v>479</v>
      </c>
      <c r="O14" s="7" t="s">
        <v>601</v>
      </c>
      <c r="P14" s="7" t="s">
        <v>195</v>
      </c>
      <c r="Q14" s="7" t="s">
        <v>423</v>
      </c>
      <c r="R14" s="7"/>
      <c r="S14" s="7"/>
    </row>
    <row r="15" spans="1:19">
      <c r="A15" s="10" t="s">
        <v>601</v>
      </c>
      <c r="B15" s="11" t="s">
        <v>441</v>
      </c>
      <c r="C15" s="11" t="str">
        <f t="shared" si="0"/>
        <v>rut3kg v</v>
      </c>
      <c r="D15" s="11" t="e">
        <f t="shared" si="1"/>
        <v>#NAME?</v>
      </c>
      <c r="E15" s="11" t="s">
        <v>246</v>
      </c>
      <c r="F15" s="11" t="e">
        <f t="shared" si="2"/>
        <v>#NAME?</v>
      </c>
      <c r="G15" s="10" t="e">
        <f t="shared" si="3"/>
        <v>#NAME?</v>
      </c>
      <c r="I15" s="10">
        <v>6</v>
      </c>
      <c r="J15" s="2">
        <v>4.1666666666666501E-3</v>
      </c>
      <c r="L15" s="9" t="s">
        <v>422</v>
      </c>
      <c r="M15" s="27" t="s">
        <v>250</v>
      </c>
      <c r="N15" s="7" t="s">
        <v>479</v>
      </c>
      <c r="O15" s="7" t="s">
        <v>601</v>
      </c>
      <c r="P15" s="7" t="s">
        <v>195</v>
      </c>
      <c r="Q15" s="7" t="s">
        <v>423</v>
      </c>
      <c r="R15" s="7"/>
      <c r="S15" s="7"/>
    </row>
    <row r="16" spans="1:19">
      <c r="A16" s="10" t="s">
        <v>601</v>
      </c>
      <c r="B16" s="11" t="s">
        <v>260</v>
      </c>
      <c r="C16" s="11" t="str">
        <f t="shared" si="0"/>
        <v>rut4kg v</v>
      </c>
      <c r="D16" s="11" t="e">
        <f t="shared" si="1"/>
        <v>#NAME?</v>
      </c>
      <c r="E16" s="11" t="s">
        <v>286</v>
      </c>
      <c r="F16" s="11" t="e">
        <f t="shared" si="2"/>
        <v>#NAME?</v>
      </c>
      <c r="G16" s="10" t="e">
        <f t="shared" si="3"/>
        <v>#NAME?</v>
      </c>
      <c r="I16" s="10">
        <v>7</v>
      </c>
      <c r="J16" s="2">
        <v>4.8611111111110904E-3</v>
      </c>
      <c r="L16" s="9" t="s">
        <v>437</v>
      </c>
      <c r="M16" s="27" t="s">
        <v>116</v>
      </c>
      <c r="N16" s="7" t="s">
        <v>479</v>
      </c>
      <c r="O16" s="7" t="s">
        <v>601</v>
      </c>
      <c r="P16" s="7" t="s">
        <v>195</v>
      </c>
      <c r="Q16" s="7"/>
      <c r="R16" s="7"/>
      <c r="S16" s="7"/>
    </row>
    <row r="17" spans="1:19">
      <c r="A17" s="10" t="s">
        <v>601</v>
      </c>
      <c r="B17" s="11" t="s">
        <v>451</v>
      </c>
      <c r="C17" s="11" t="str">
        <f t="shared" si="0"/>
        <v>rut5kg v</v>
      </c>
      <c r="D17" s="11" t="e">
        <f t="shared" si="1"/>
        <v>#NAME?</v>
      </c>
      <c r="E17" s="11" t="s">
        <v>232</v>
      </c>
      <c r="F17" s="11" t="e">
        <f t="shared" si="2"/>
        <v>#NAME?</v>
      </c>
      <c r="G17" s="10" t="e">
        <f t="shared" si="3"/>
        <v>#NAME?</v>
      </c>
      <c r="I17" s="10">
        <v>8</v>
      </c>
      <c r="J17" s="2">
        <v>5.5555555555555402E-3</v>
      </c>
      <c r="L17" s="9" t="s">
        <v>435</v>
      </c>
      <c r="M17" s="27" t="s">
        <v>236</v>
      </c>
      <c r="N17" s="7" t="s">
        <v>479</v>
      </c>
      <c r="O17" s="7" t="s">
        <v>601</v>
      </c>
      <c r="P17" s="7" t="s">
        <v>195</v>
      </c>
      <c r="Q17" s="7"/>
      <c r="R17" s="7"/>
      <c r="S17" s="7"/>
    </row>
    <row r="18" spans="1:19">
      <c r="A18" s="10" t="s">
        <v>601</v>
      </c>
      <c r="B18" s="11" t="s">
        <v>440</v>
      </c>
      <c r="C18" s="11" t="str">
        <f t="shared" si="0"/>
        <v>rut6kg v</v>
      </c>
      <c r="D18" s="11" t="e">
        <f t="shared" si="1"/>
        <v>#NAME?</v>
      </c>
      <c r="E18" s="11" t="s">
        <v>277</v>
      </c>
      <c r="F18" s="11" t="e">
        <f t="shared" si="2"/>
        <v>#NAME?</v>
      </c>
      <c r="G18" s="10" t="e">
        <f t="shared" si="3"/>
        <v>#NAME?</v>
      </c>
      <c r="I18" s="10">
        <v>9</v>
      </c>
      <c r="J18" s="2">
        <v>6.2499999999999804E-3</v>
      </c>
      <c r="L18" s="9" t="s">
        <v>426</v>
      </c>
      <c r="M18" s="27" t="s">
        <v>280</v>
      </c>
      <c r="N18" s="7" t="s">
        <v>479</v>
      </c>
      <c r="O18" s="7" t="s">
        <v>601</v>
      </c>
      <c r="P18" s="7" t="s">
        <v>195</v>
      </c>
      <c r="Q18" s="7" t="s">
        <v>423</v>
      </c>
      <c r="R18" s="7" t="s">
        <v>467</v>
      </c>
      <c r="S18" s="7" t="s">
        <v>449</v>
      </c>
    </row>
    <row r="19" spans="1:19">
      <c r="A19" s="10" t="s">
        <v>601</v>
      </c>
      <c r="B19" s="11" t="s">
        <v>221</v>
      </c>
      <c r="C19" s="11" t="str">
        <f t="shared" si="0"/>
        <v>rut v</v>
      </c>
      <c r="D19" s="11" t="e">
        <f t="shared" si="1"/>
        <v>#NAME?</v>
      </c>
      <c r="E19" s="11" t="s">
        <v>203</v>
      </c>
      <c r="F19" s="11" t="e">
        <f t="shared" si="2"/>
        <v>#NAME?</v>
      </c>
      <c r="G19" s="10" t="e">
        <f t="shared" si="3"/>
        <v>#NAME?</v>
      </c>
      <c r="I19" s="10">
        <v>10</v>
      </c>
      <c r="J19" s="2">
        <v>6.9444444444444198E-3</v>
      </c>
      <c r="L19" s="9" t="s">
        <v>428</v>
      </c>
      <c r="M19" s="27" t="s">
        <v>225</v>
      </c>
      <c r="N19" s="7" t="s">
        <v>479</v>
      </c>
      <c r="O19" s="7" t="s">
        <v>601</v>
      </c>
      <c r="P19" s="7" t="s">
        <v>195</v>
      </c>
      <c r="Q19" s="7" t="s">
        <v>423</v>
      </c>
      <c r="R19" s="7" t="s">
        <v>467</v>
      </c>
      <c r="S19" s="7" t="s">
        <v>449</v>
      </c>
    </row>
    <row r="20" spans="1:19">
      <c r="A20" s="10" t="s">
        <v>601</v>
      </c>
      <c r="B20" s="11" t="s">
        <v>422</v>
      </c>
      <c r="C20" s="11" t="str">
        <f t="shared" si="0"/>
        <v>triš v</v>
      </c>
      <c r="D20" s="11" t="e">
        <f t="shared" si="1"/>
        <v>#NAME?</v>
      </c>
      <c r="E20" s="11" t="s">
        <v>269</v>
      </c>
      <c r="F20" s="11" t="e">
        <f t="shared" si="2"/>
        <v>#NAME?</v>
      </c>
      <c r="G20" s="10" t="e">
        <f t="shared" si="3"/>
        <v>#NAME?</v>
      </c>
      <c r="I20" s="10">
        <v>11</v>
      </c>
      <c r="J20" s="2">
        <v>7.63888888888886E-3</v>
      </c>
      <c r="L20" s="9" t="s">
        <v>425</v>
      </c>
      <c r="M20" s="27" t="s">
        <v>465</v>
      </c>
      <c r="N20" s="7" t="s">
        <v>479</v>
      </c>
      <c r="O20" s="7" t="s">
        <v>601</v>
      </c>
      <c r="P20" s="7" t="s">
        <v>195</v>
      </c>
      <c r="Q20" s="7" t="s">
        <v>423</v>
      </c>
      <c r="R20" s="7" t="s">
        <v>467</v>
      </c>
      <c r="S20" s="7" t="s">
        <v>449</v>
      </c>
    </row>
    <row r="21" spans="1:19">
      <c r="A21" s="10" t="s">
        <v>601</v>
      </c>
      <c r="B21" s="11" t="s">
        <v>426</v>
      </c>
      <c r="C21" s="11" t="str">
        <f t="shared" si="0"/>
        <v>60m v</v>
      </c>
      <c r="D21" s="11" t="e">
        <f t="shared" si="1"/>
        <v>#NAME?</v>
      </c>
      <c r="E21" s="11" t="s">
        <v>462</v>
      </c>
      <c r="F21" s="11" t="e">
        <f t="shared" si="2"/>
        <v>#NAME?</v>
      </c>
      <c r="G21" s="10" t="e">
        <f t="shared" si="3"/>
        <v>#NAME?</v>
      </c>
      <c r="I21" s="10">
        <v>12</v>
      </c>
      <c r="J21" s="2">
        <v>8.3333333333333003E-3</v>
      </c>
      <c r="L21" s="9" t="s">
        <v>464</v>
      </c>
      <c r="M21" s="27" t="s">
        <v>465</v>
      </c>
      <c r="N21" s="7" t="s">
        <v>479</v>
      </c>
      <c r="O21" s="7" t="s">
        <v>601</v>
      </c>
      <c r="P21" s="7" t="s">
        <v>195</v>
      </c>
      <c r="Q21" s="7" t="s">
        <v>423</v>
      </c>
      <c r="R21" s="7" t="s">
        <v>467</v>
      </c>
      <c r="S21" s="7" t="s">
        <v>449</v>
      </c>
    </row>
    <row r="22" spans="1:19">
      <c r="A22" s="10" t="s">
        <v>601</v>
      </c>
      <c r="B22" s="11" t="s">
        <v>425</v>
      </c>
      <c r="C22" s="11" t="str">
        <f t="shared" si="0"/>
        <v>300m v</v>
      </c>
      <c r="D22" s="11" t="e">
        <f t="shared" si="1"/>
        <v>#NAME?</v>
      </c>
      <c r="E22" s="11" t="s">
        <v>262</v>
      </c>
      <c r="F22" s="11" t="e">
        <f t="shared" si="2"/>
        <v>#NAME?</v>
      </c>
      <c r="G22" s="10" t="e">
        <f t="shared" si="3"/>
        <v>#NAME?</v>
      </c>
      <c r="I22" s="10">
        <v>13</v>
      </c>
      <c r="J22" s="2">
        <v>9.0277777777777405E-3</v>
      </c>
      <c r="L22" s="9" t="s">
        <v>439</v>
      </c>
      <c r="M22" s="27" t="s">
        <v>601</v>
      </c>
      <c r="N22" s="7" t="s">
        <v>479</v>
      </c>
      <c r="O22" s="7" t="s">
        <v>601</v>
      </c>
      <c r="P22" s="7" t="s">
        <v>195</v>
      </c>
      <c r="Q22" s="7"/>
      <c r="R22" s="7"/>
      <c r="S22" s="7"/>
    </row>
    <row r="23" spans="1:19">
      <c r="A23" s="10" t="s">
        <v>601</v>
      </c>
      <c r="B23" s="11" t="s">
        <v>428</v>
      </c>
      <c r="C23" s="11" t="str">
        <f t="shared" si="0"/>
        <v>200m v</v>
      </c>
      <c r="D23" s="11" t="e">
        <f t="shared" si="1"/>
        <v>#NAME?</v>
      </c>
      <c r="E23" s="11" t="s">
        <v>454</v>
      </c>
      <c r="F23" s="11" t="e">
        <f t="shared" si="2"/>
        <v>#NAME?</v>
      </c>
      <c r="G23" s="10" t="e">
        <f t="shared" si="3"/>
        <v>#NAME?</v>
      </c>
      <c r="I23" s="10">
        <v>14</v>
      </c>
      <c r="J23" s="2">
        <v>9.7222222222221807E-3</v>
      </c>
      <c r="L23" s="9" t="s">
        <v>436</v>
      </c>
      <c r="M23" s="27" t="s">
        <v>456</v>
      </c>
      <c r="N23" s="7" t="s">
        <v>479</v>
      </c>
      <c r="O23" s="7" t="s">
        <v>601</v>
      </c>
      <c r="P23" s="7" t="s">
        <v>195</v>
      </c>
      <c r="Q23" s="7"/>
      <c r="R23" s="7"/>
      <c r="S23" s="7"/>
    </row>
    <row r="24" spans="1:19">
      <c r="A24" s="10" t="s">
        <v>601</v>
      </c>
      <c r="B24" s="11" t="s">
        <v>439</v>
      </c>
      <c r="C24" s="11" t="str">
        <f t="shared" si="0"/>
        <v>600m v</v>
      </c>
      <c r="D24" s="11" t="e">
        <f t="shared" si="1"/>
        <v>#NAME?</v>
      </c>
      <c r="E24" s="11" t="s">
        <v>258</v>
      </c>
      <c r="F24" s="11" t="e">
        <f t="shared" si="2"/>
        <v>#NAME?</v>
      </c>
      <c r="G24" s="10" t="e">
        <f t="shared" si="3"/>
        <v>#NAME?</v>
      </c>
      <c r="I24" s="10">
        <v>15</v>
      </c>
      <c r="J24" s="2">
        <v>1.04166666666666E-2</v>
      </c>
      <c r="L24" s="9" t="s">
        <v>442</v>
      </c>
      <c r="M24" s="27" t="s">
        <v>446</v>
      </c>
      <c r="N24" s="7" t="s">
        <v>479</v>
      </c>
      <c r="O24" s="7" t="s">
        <v>601</v>
      </c>
      <c r="P24" s="7" t="s">
        <v>195</v>
      </c>
      <c r="Q24" s="7"/>
      <c r="R24" s="7"/>
      <c r="S24" s="7"/>
    </row>
    <row r="25" spans="1:19">
      <c r="A25" s="10" t="s">
        <v>601</v>
      </c>
      <c r="B25" s="11" t="s">
        <v>436</v>
      </c>
      <c r="C25" s="11" t="str">
        <f t="shared" si="0"/>
        <v>800m v</v>
      </c>
      <c r="D25" s="11" t="e">
        <f t="shared" si="1"/>
        <v>#NAME?</v>
      </c>
      <c r="E25" s="11" t="s">
        <v>201</v>
      </c>
      <c r="F25" s="11" t="e">
        <f t="shared" si="2"/>
        <v>#NAME?</v>
      </c>
      <c r="G25" s="10" t="e">
        <f t="shared" si="3"/>
        <v>#NAME?</v>
      </c>
      <c r="I25" s="10">
        <v>16</v>
      </c>
      <c r="J25" s="2">
        <v>1.1111111111111001E-2</v>
      </c>
      <c r="L25" s="9" t="s">
        <v>445</v>
      </c>
      <c r="M25" s="27" t="s">
        <v>446</v>
      </c>
      <c r="N25" s="7" t="s">
        <v>479</v>
      </c>
      <c r="O25" s="7" t="s">
        <v>601</v>
      </c>
      <c r="P25" s="7" t="s">
        <v>195</v>
      </c>
      <c r="Q25" s="7"/>
      <c r="R25" s="7"/>
      <c r="S25" s="7"/>
    </row>
    <row r="26" spans="1:19">
      <c r="A26" s="10" t="s">
        <v>601</v>
      </c>
      <c r="B26" s="11" t="s">
        <v>442</v>
      </c>
      <c r="C26" s="11" t="str">
        <f t="shared" si="0"/>
        <v>1000m v</v>
      </c>
      <c r="D26" s="11" t="e">
        <f t="shared" si="1"/>
        <v>#NAME?</v>
      </c>
      <c r="E26" s="11" t="s">
        <v>248</v>
      </c>
      <c r="F26" s="11" t="e">
        <f t="shared" si="2"/>
        <v>#NAME?</v>
      </c>
      <c r="G26" s="10" t="e">
        <f t="shared" si="3"/>
        <v>#NAME?</v>
      </c>
      <c r="I26" s="10">
        <v>17</v>
      </c>
      <c r="J26" s="2">
        <v>1.18055555555555E-2</v>
      </c>
      <c r="L26" s="9" t="s">
        <v>443</v>
      </c>
      <c r="M26" s="27" t="s">
        <v>254</v>
      </c>
      <c r="N26" s="7" t="s">
        <v>479</v>
      </c>
      <c r="O26" s="7" t="s">
        <v>601</v>
      </c>
      <c r="P26" s="7" t="s">
        <v>195</v>
      </c>
      <c r="Q26" s="7"/>
      <c r="R26" s="7"/>
      <c r="S26" s="7"/>
    </row>
    <row r="27" spans="1:19">
      <c r="A27" s="10" t="s">
        <v>601</v>
      </c>
      <c r="B27" s="11" t="s">
        <v>445</v>
      </c>
      <c r="C27" s="11" t="str">
        <f t="shared" si="0"/>
        <v>1500m v</v>
      </c>
      <c r="D27" s="11" t="e">
        <f t="shared" si="1"/>
        <v>#NAME?</v>
      </c>
      <c r="E27" s="11" t="s">
        <v>457</v>
      </c>
      <c r="F27" s="11" t="e">
        <f t="shared" si="2"/>
        <v>#NAME?</v>
      </c>
      <c r="G27" s="10" t="e">
        <f t="shared" si="3"/>
        <v>#NAME?</v>
      </c>
      <c r="I27" s="10">
        <v>18</v>
      </c>
      <c r="J27" s="2">
        <v>1.24999999999999E-2</v>
      </c>
      <c r="L27" s="9" t="s">
        <v>119</v>
      </c>
      <c r="M27" s="27" t="s">
        <v>245</v>
      </c>
      <c r="N27" s="7" t="s">
        <v>479</v>
      </c>
      <c r="O27" s="7" t="s">
        <v>601</v>
      </c>
      <c r="P27" s="7" t="s">
        <v>195</v>
      </c>
      <c r="Q27" s="7"/>
      <c r="R27" s="7"/>
      <c r="S27" s="7"/>
    </row>
    <row r="28" spans="1:19">
      <c r="A28" s="10" t="s">
        <v>601</v>
      </c>
      <c r="B28" s="11" t="s">
        <v>241</v>
      </c>
      <c r="C28" s="11" t="str">
        <f t="shared" si="0"/>
        <v>2000m v</v>
      </c>
      <c r="D28" s="11" t="e">
        <f t="shared" si="1"/>
        <v>#NAME?</v>
      </c>
      <c r="E28" s="11" t="s">
        <v>242</v>
      </c>
      <c r="F28" s="11" t="e">
        <f t="shared" si="2"/>
        <v>#NAME?</v>
      </c>
      <c r="G28" s="10" t="e">
        <f t="shared" si="3"/>
        <v>#NAME?</v>
      </c>
      <c r="I28" s="10">
        <v>19</v>
      </c>
      <c r="J28" s="2">
        <v>1.31944444444443E-2</v>
      </c>
      <c r="L28" s="9" t="s">
        <v>244</v>
      </c>
      <c r="M28" s="27" t="s">
        <v>245</v>
      </c>
      <c r="N28" s="7" t="s">
        <v>479</v>
      </c>
      <c r="O28" s="7" t="s">
        <v>601</v>
      </c>
      <c r="P28" s="7" t="s">
        <v>195</v>
      </c>
      <c r="Q28" s="7"/>
      <c r="R28" s="7"/>
      <c r="S28" s="7"/>
    </row>
    <row r="29" spans="1:19">
      <c r="A29" s="10" t="s">
        <v>601</v>
      </c>
      <c r="B29" s="11" t="s">
        <v>443</v>
      </c>
      <c r="C29" s="11" t="str">
        <f t="shared" si="0"/>
        <v>3000m v</v>
      </c>
      <c r="D29" s="11" t="e">
        <f t="shared" si="1"/>
        <v>#NAME?</v>
      </c>
      <c r="E29" s="11" t="s">
        <v>448</v>
      </c>
      <c r="F29" s="11" t="e">
        <f t="shared" si="2"/>
        <v>#NAME?</v>
      </c>
      <c r="G29" s="10" t="e">
        <f t="shared" si="3"/>
        <v>#NAME?</v>
      </c>
      <c r="I29" s="10">
        <v>20</v>
      </c>
      <c r="J29" s="2">
        <v>1.38888888888888E-2</v>
      </c>
      <c r="L29" s="9" t="s">
        <v>285</v>
      </c>
      <c r="M29" s="27"/>
      <c r="N29" s="7" t="s">
        <v>479</v>
      </c>
      <c r="O29" s="7" t="s">
        <v>601</v>
      </c>
      <c r="P29" s="7" t="s">
        <v>195</v>
      </c>
      <c r="Q29" s="7"/>
      <c r="R29" s="7"/>
      <c r="S29" s="7"/>
    </row>
    <row r="30" spans="1:19">
      <c r="A30" s="10" t="s">
        <v>601</v>
      </c>
      <c r="B30" s="11" t="s">
        <v>228</v>
      </c>
      <c r="C30" s="11" t="str">
        <f t="shared" si="0"/>
        <v>5000m v</v>
      </c>
      <c r="D30" s="11" t="e">
        <f t="shared" si="1"/>
        <v>#NAME?</v>
      </c>
      <c r="E30" s="11" t="s">
        <v>229</v>
      </c>
      <c r="F30" s="11" t="e">
        <f t="shared" si="2"/>
        <v>#NAME?</v>
      </c>
      <c r="G30" s="10" t="e">
        <f t="shared" si="3"/>
        <v>#NAME?</v>
      </c>
      <c r="I30" s="10">
        <v>21</v>
      </c>
      <c r="J30" s="2">
        <v>1.4583333333333301E-2</v>
      </c>
    </row>
    <row r="31" spans="1:19">
      <c r="A31" s="10" t="s">
        <v>601</v>
      </c>
      <c r="B31" s="11" t="s">
        <v>275</v>
      </c>
      <c r="C31" s="11" t="str">
        <f t="shared" si="0"/>
        <v>2000m klb v</v>
      </c>
      <c r="D31" s="11" t="e">
        <f t="shared" si="1"/>
        <v>#NAME?</v>
      </c>
      <c r="E31" s="11" t="s">
        <v>276</v>
      </c>
      <c r="F31" s="11" t="e">
        <f t="shared" si="2"/>
        <v>#NAME?</v>
      </c>
      <c r="G31" s="10" t="e">
        <f t="shared" si="3"/>
        <v>#NAME?</v>
      </c>
      <c r="I31" s="10">
        <v>22</v>
      </c>
      <c r="J31" s="2">
        <v>1.52777777777778E-2</v>
      </c>
    </row>
    <row r="32" spans="1:19">
      <c r="A32" s="10" t="s">
        <v>601</v>
      </c>
      <c r="B32" s="11" t="s">
        <v>217</v>
      </c>
      <c r="C32" s="11" t="str">
        <f t="shared" si="0"/>
        <v>10000m sp. ėj. v</v>
      </c>
      <c r="D32" s="11" t="e">
        <f t="shared" si="1"/>
        <v>#NAME?</v>
      </c>
      <c r="E32" s="11" t="s">
        <v>218</v>
      </c>
      <c r="F32" s="11" t="e">
        <f t="shared" si="2"/>
        <v>#NAME?</v>
      </c>
      <c r="G32" s="10" t="e">
        <f t="shared" si="3"/>
        <v>#NAME?</v>
      </c>
      <c r="I32" s="10">
        <v>23</v>
      </c>
      <c r="J32" s="2">
        <v>1.5972222222222301E-2</v>
      </c>
    </row>
    <row r="33" spans="1:10">
      <c r="A33" s="10" t="s">
        <v>479</v>
      </c>
      <c r="B33" s="11" t="s">
        <v>265</v>
      </c>
      <c r="C33" s="11" t="str">
        <f t="shared" si="0"/>
        <v>5000m sp. ėj. m</v>
      </c>
      <c r="D33" s="11" t="e">
        <f t="shared" si="1"/>
        <v>#NAME?</v>
      </c>
      <c r="E33" s="11" t="s">
        <v>266</v>
      </c>
      <c r="F33" s="11" t="e">
        <f t="shared" si="2"/>
        <v>#NAME?</v>
      </c>
      <c r="G33" s="10" t="e">
        <f t="shared" si="3"/>
        <v>#NAME?</v>
      </c>
      <c r="I33" s="10">
        <v>24</v>
      </c>
      <c r="J33" s="2">
        <v>1.6666666666666798E-2</v>
      </c>
    </row>
    <row r="34" spans="1:10">
      <c r="A34" s="10" t="s">
        <v>479</v>
      </c>
      <c r="B34" s="11" t="s">
        <v>459</v>
      </c>
      <c r="C34" s="11" t="str">
        <f t="shared" si="0"/>
        <v>1500m klb m</v>
      </c>
      <c r="D34" s="11" t="e">
        <f t="shared" si="1"/>
        <v>#NAME?</v>
      </c>
      <c r="E34" s="11" t="s">
        <v>460</v>
      </c>
      <c r="F34" s="11" t="e">
        <f t="shared" si="2"/>
        <v>#NAME?</v>
      </c>
      <c r="G34" s="10" t="e">
        <f t="shared" si="3"/>
        <v>#NAME?</v>
      </c>
      <c r="I34" s="10">
        <v>25</v>
      </c>
      <c r="J34" s="2">
        <v>1.7361111111111299E-2</v>
      </c>
    </row>
    <row r="35" spans="1:10">
      <c r="A35" s="10" t="s">
        <v>601</v>
      </c>
      <c r="B35" s="11" t="s">
        <v>444</v>
      </c>
      <c r="C35" s="11" t="str">
        <f t="shared" si="0"/>
        <v>60m bb v</v>
      </c>
      <c r="D35" s="11" t="e">
        <f t="shared" si="1"/>
        <v>#NAME?</v>
      </c>
      <c r="E35" s="11" t="s">
        <v>234</v>
      </c>
      <c r="F35" s="11" t="e">
        <f t="shared" si="2"/>
        <v>#NAME?</v>
      </c>
      <c r="G35" s="10" t="e">
        <f t="shared" si="3"/>
        <v>#NAME?</v>
      </c>
      <c r="I35" s="10">
        <v>26</v>
      </c>
      <c r="J35" s="2">
        <v>1.80555555555558E-2</v>
      </c>
    </row>
    <row r="36" spans="1:10">
      <c r="A36" s="10" t="s">
        <v>479</v>
      </c>
      <c r="B36" s="11" t="s">
        <v>435</v>
      </c>
      <c r="C36" s="11" t="str">
        <f t="shared" si="0"/>
        <v>kartis m</v>
      </c>
      <c r="D36" s="11" t="e">
        <f t="shared" si="1"/>
        <v>#NAME?</v>
      </c>
      <c r="E36" s="11" t="s">
        <v>452</v>
      </c>
      <c r="F36" s="11" t="e">
        <f t="shared" si="2"/>
        <v>#NAME?</v>
      </c>
      <c r="G36" s="10" t="e">
        <f t="shared" si="3"/>
        <v>#NAME?</v>
      </c>
      <c r="I36" s="10">
        <v>27</v>
      </c>
      <c r="J36" s="2">
        <v>1.8750000000000301E-2</v>
      </c>
    </row>
    <row r="37" spans="1:10">
      <c r="A37" s="10" t="s">
        <v>479</v>
      </c>
      <c r="B37" s="11" t="s">
        <v>438</v>
      </c>
      <c r="C37" s="11" t="str">
        <f t="shared" si="0"/>
        <v>tolis m</v>
      </c>
      <c r="D37" s="11" t="e">
        <f t="shared" si="1"/>
        <v>#NAME?</v>
      </c>
      <c r="E37" s="11" t="s">
        <v>447</v>
      </c>
      <c r="F37" s="11" t="e">
        <f t="shared" si="2"/>
        <v>#NAME?</v>
      </c>
      <c r="G37" s="10" t="e">
        <f t="shared" si="3"/>
        <v>#NAME?</v>
      </c>
      <c r="I37" s="10">
        <v>28</v>
      </c>
      <c r="J37" s="2">
        <v>1.9444444444444799E-2</v>
      </c>
    </row>
    <row r="38" spans="1:10">
      <c r="A38" s="10" t="s">
        <v>479</v>
      </c>
      <c r="B38" s="11" t="s">
        <v>437</v>
      </c>
      <c r="C38" s="11" t="str">
        <f t="shared" si="0"/>
        <v>aukštis m</v>
      </c>
      <c r="D38" s="11" t="e">
        <f t="shared" si="1"/>
        <v>#NAME?</v>
      </c>
      <c r="E38" s="11" t="s">
        <v>199</v>
      </c>
      <c r="F38" s="11" t="e">
        <f t="shared" si="2"/>
        <v>#NAME?</v>
      </c>
      <c r="G38" s="10" t="e">
        <f t="shared" si="3"/>
        <v>#NAME?</v>
      </c>
      <c r="I38" s="10">
        <v>29</v>
      </c>
      <c r="J38" s="2">
        <v>2.01388888888893E-2</v>
      </c>
    </row>
    <row r="39" spans="1:10">
      <c r="A39" s="10" t="s">
        <v>479</v>
      </c>
      <c r="B39" s="11" t="s">
        <v>441</v>
      </c>
      <c r="C39" s="11" t="str">
        <f t="shared" si="0"/>
        <v>rut3kg m</v>
      </c>
      <c r="D39" s="11" t="e">
        <f t="shared" si="1"/>
        <v>#NAME?</v>
      </c>
      <c r="E39" s="11" t="s">
        <v>246</v>
      </c>
      <c r="F39" s="11" t="e">
        <f t="shared" si="2"/>
        <v>#NAME?</v>
      </c>
      <c r="G39" s="10" t="e">
        <f t="shared" si="3"/>
        <v>#NAME?</v>
      </c>
      <c r="I39" s="10">
        <v>30</v>
      </c>
      <c r="J39" s="2">
        <v>2.0833333333333801E-2</v>
      </c>
    </row>
    <row r="40" spans="1:10">
      <c r="A40" s="10" t="s">
        <v>479</v>
      </c>
      <c r="B40" s="11" t="s">
        <v>422</v>
      </c>
      <c r="C40" s="11" t="str">
        <f t="shared" si="0"/>
        <v>triš m</v>
      </c>
      <c r="D40" s="11" t="e">
        <f t="shared" si="1"/>
        <v>#NAME?</v>
      </c>
      <c r="E40" s="11" t="s">
        <v>269</v>
      </c>
      <c r="F40" s="11" t="e">
        <f t="shared" si="2"/>
        <v>#NAME?</v>
      </c>
      <c r="G40" s="10" t="e">
        <f t="shared" si="3"/>
        <v>#NAME?</v>
      </c>
      <c r="I40" s="10">
        <v>31</v>
      </c>
      <c r="J40" s="2">
        <v>2.1527777777778302E-2</v>
      </c>
    </row>
    <row r="41" spans="1:10">
      <c r="A41" s="10" t="s">
        <v>479</v>
      </c>
      <c r="B41" s="11" t="s">
        <v>426</v>
      </c>
      <c r="C41" s="11" t="str">
        <f t="shared" ref="C41:C69" si="4">CONCATENATE(B41," ",A41)</f>
        <v>60m m</v>
      </c>
      <c r="D41" s="11" t="e">
        <f t="shared" ref="D41:D69" si="5">CONCATENATE(E41," ",F41)</f>
        <v>#NAME?</v>
      </c>
      <c r="E41" s="11" t="s">
        <v>462</v>
      </c>
      <c r="F41" s="11" t="e">
        <f t="shared" ref="F41:F69" si="6">IF(ISBLANK(A41)," ",IF(G41=1,$F$8,$F$7))</f>
        <v>#NAME?</v>
      </c>
      <c r="G41" s="10" t="e">
        <f t="shared" ref="G41:G69" si="7">IF(ISBLANK(A41)," ",VLOOKUP(A41,gend,2,FALSE))</f>
        <v>#NAME?</v>
      </c>
      <c r="I41" s="10">
        <v>32</v>
      </c>
      <c r="J41" s="2">
        <v>2.2222222222222799E-2</v>
      </c>
    </row>
    <row r="42" spans="1:10">
      <c r="A42" s="10" t="s">
        <v>479</v>
      </c>
      <c r="B42" s="11" t="s">
        <v>425</v>
      </c>
      <c r="C42" s="11" t="str">
        <f t="shared" si="4"/>
        <v>300m m</v>
      </c>
      <c r="D42" s="11" t="e">
        <f t="shared" si="5"/>
        <v>#NAME?</v>
      </c>
      <c r="E42" s="11" t="s">
        <v>262</v>
      </c>
      <c r="F42" s="11" t="e">
        <f t="shared" si="6"/>
        <v>#NAME?</v>
      </c>
      <c r="G42" s="10" t="e">
        <f t="shared" si="7"/>
        <v>#NAME?</v>
      </c>
      <c r="I42" s="10">
        <v>33</v>
      </c>
      <c r="J42" s="2">
        <v>2.29166666666673E-2</v>
      </c>
    </row>
    <row r="43" spans="1:10">
      <c r="A43" s="10" t="s">
        <v>479</v>
      </c>
      <c r="B43" s="11" t="s">
        <v>428</v>
      </c>
      <c r="C43" s="11" t="str">
        <f t="shared" si="4"/>
        <v>200m m</v>
      </c>
      <c r="D43" s="11" t="e">
        <f t="shared" si="5"/>
        <v>#NAME?</v>
      </c>
      <c r="E43" s="11" t="s">
        <v>454</v>
      </c>
      <c r="F43" s="11" t="e">
        <f t="shared" si="6"/>
        <v>#NAME?</v>
      </c>
      <c r="G43" s="10" t="e">
        <f t="shared" si="7"/>
        <v>#NAME?</v>
      </c>
      <c r="I43" s="10">
        <v>34</v>
      </c>
      <c r="J43" s="2">
        <v>2.3611111111111801E-2</v>
      </c>
    </row>
    <row r="44" spans="1:10">
      <c r="A44" s="10" t="s">
        <v>479</v>
      </c>
      <c r="B44" s="11" t="s">
        <v>439</v>
      </c>
      <c r="C44" s="11" t="str">
        <f t="shared" si="4"/>
        <v>600m m</v>
      </c>
      <c r="D44" s="11" t="e">
        <f t="shared" si="5"/>
        <v>#NAME?</v>
      </c>
      <c r="E44" s="11" t="s">
        <v>258</v>
      </c>
      <c r="F44" s="11" t="e">
        <f t="shared" si="6"/>
        <v>#NAME?</v>
      </c>
      <c r="G44" s="10" t="e">
        <f t="shared" si="7"/>
        <v>#NAME?</v>
      </c>
      <c r="I44" s="10">
        <v>35</v>
      </c>
      <c r="J44" s="2">
        <v>2.4305555555556298E-2</v>
      </c>
    </row>
    <row r="45" spans="1:10">
      <c r="A45" s="10" t="s">
        <v>479</v>
      </c>
      <c r="B45" s="11" t="s">
        <v>436</v>
      </c>
      <c r="C45" s="11" t="str">
        <f t="shared" si="4"/>
        <v>800m m</v>
      </c>
      <c r="D45" s="11" t="e">
        <f t="shared" si="5"/>
        <v>#NAME?</v>
      </c>
      <c r="E45" s="11" t="s">
        <v>201</v>
      </c>
      <c r="F45" s="11" t="e">
        <f t="shared" si="6"/>
        <v>#NAME?</v>
      </c>
      <c r="G45" s="10" t="e">
        <f t="shared" si="7"/>
        <v>#NAME?</v>
      </c>
      <c r="I45" s="10">
        <v>36</v>
      </c>
      <c r="J45" s="2">
        <v>2.5000000000000799E-2</v>
      </c>
    </row>
    <row r="46" spans="1:10">
      <c r="A46" s="10" t="s">
        <v>479</v>
      </c>
      <c r="B46" s="11" t="s">
        <v>442</v>
      </c>
      <c r="C46" s="11" t="str">
        <f t="shared" si="4"/>
        <v>1000m m</v>
      </c>
      <c r="D46" s="11" t="e">
        <f t="shared" si="5"/>
        <v>#NAME?</v>
      </c>
      <c r="E46" s="11" t="s">
        <v>248</v>
      </c>
      <c r="F46" s="11" t="e">
        <f t="shared" si="6"/>
        <v>#NAME?</v>
      </c>
      <c r="G46" s="10" t="e">
        <f t="shared" si="7"/>
        <v>#NAME?</v>
      </c>
      <c r="I46" s="10">
        <v>37</v>
      </c>
      <c r="J46" s="2">
        <v>2.56944444444453E-2</v>
      </c>
    </row>
    <row r="47" spans="1:10">
      <c r="A47" s="10" t="s">
        <v>479</v>
      </c>
      <c r="B47" s="11" t="s">
        <v>445</v>
      </c>
      <c r="C47" s="11" t="str">
        <f t="shared" si="4"/>
        <v>1500m m</v>
      </c>
      <c r="D47" s="11" t="e">
        <f t="shared" si="5"/>
        <v>#NAME?</v>
      </c>
      <c r="E47" s="11" t="s">
        <v>457</v>
      </c>
      <c r="F47" s="11" t="e">
        <f t="shared" si="6"/>
        <v>#NAME?</v>
      </c>
      <c r="G47" s="10" t="e">
        <f t="shared" si="7"/>
        <v>#NAME?</v>
      </c>
      <c r="I47" s="10">
        <v>38</v>
      </c>
      <c r="J47" s="2">
        <v>2.6388888888889801E-2</v>
      </c>
    </row>
    <row r="48" spans="1:10">
      <c r="A48" s="10" t="s">
        <v>479</v>
      </c>
      <c r="B48" s="11" t="s">
        <v>444</v>
      </c>
      <c r="C48" s="11" t="str">
        <f t="shared" si="4"/>
        <v>60m bb m</v>
      </c>
      <c r="D48" s="11" t="e">
        <f t="shared" si="5"/>
        <v>#NAME?</v>
      </c>
      <c r="E48" s="11" t="s">
        <v>234</v>
      </c>
      <c r="F48" s="11" t="e">
        <f t="shared" si="6"/>
        <v>#NAME?</v>
      </c>
      <c r="G48" s="10" t="e">
        <f t="shared" si="7"/>
        <v>#NAME?</v>
      </c>
      <c r="I48" s="10">
        <v>39</v>
      </c>
      <c r="J48" s="2">
        <v>2.7083333333334299E-2</v>
      </c>
    </row>
    <row r="49" spans="1:10">
      <c r="A49" s="10" t="s">
        <v>479</v>
      </c>
      <c r="B49" s="11" t="s">
        <v>443</v>
      </c>
      <c r="C49" s="11" t="str">
        <f t="shared" si="4"/>
        <v>3000m m</v>
      </c>
      <c r="D49" s="11" t="e">
        <f t="shared" si="5"/>
        <v>#NAME?</v>
      </c>
      <c r="E49" s="11" t="s">
        <v>448</v>
      </c>
      <c r="F49" s="11" t="e">
        <f t="shared" si="6"/>
        <v>#NAME?</v>
      </c>
      <c r="G49" s="10" t="e">
        <f t="shared" si="7"/>
        <v>#NAME?</v>
      </c>
      <c r="I49" s="10">
        <v>40</v>
      </c>
      <c r="J49" s="2">
        <v>2.77777777777788E-2</v>
      </c>
    </row>
    <row r="50" spans="1:10">
      <c r="A50" s="10" t="s">
        <v>479</v>
      </c>
      <c r="B50" s="11" t="s">
        <v>233</v>
      </c>
      <c r="C50" s="11" t="str">
        <f t="shared" si="4"/>
        <v xml:space="preserve"> 60m bb m</v>
      </c>
      <c r="D50" s="11" t="e">
        <f t="shared" si="5"/>
        <v>#NAME?</v>
      </c>
      <c r="E50" s="11" t="s">
        <v>234</v>
      </c>
      <c r="F50" s="11" t="e">
        <f t="shared" si="6"/>
        <v>#NAME?</v>
      </c>
      <c r="G50" s="10" t="e">
        <f t="shared" si="7"/>
        <v>#NAME?</v>
      </c>
      <c r="I50" s="10">
        <v>41</v>
      </c>
      <c r="J50" s="2">
        <v>2.8472222222223301E-2</v>
      </c>
    </row>
    <row r="51" spans="1:10">
      <c r="A51" s="10" t="s">
        <v>479</v>
      </c>
      <c r="B51" s="11" t="s">
        <v>120</v>
      </c>
      <c r="C51" s="11" t="str">
        <f t="shared" si="4"/>
        <v xml:space="preserve"> 800m m</v>
      </c>
      <c r="D51" s="11" t="e">
        <f t="shared" si="5"/>
        <v>#NAME?</v>
      </c>
      <c r="E51" s="11" t="s">
        <v>201</v>
      </c>
      <c r="F51" s="11" t="e">
        <f t="shared" si="6"/>
        <v>#NAME?</v>
      </c>
      <c r="G51" s="10" t="e">
        <f t="shared" si="7"/>
        <v>#NAME?</v>
      </c>
      <c r="I51" s="10">
        <v>42</v>
      </c>
      <c r="J51" s="2">
        <v>2.9166666666667802E-2</v>
      </c>
    </row>
    <row r="52" spans="1:10">
      <c r="A52" s="10" t="s">
        <v>601</v>
      </c>
      <c r="B52" s="11" t="s">
        <v>247</v>
      </c>
      <c r="C52" s="11" t="str">
        <f t="shared" si="4"/>
        <v xml:space="preserve"> 1000m v</v>
      </c>
      <c r="D52" s="11" t="e">
        <f t="shared" si="5"/>
        <v>#NAME?</v>
      </c>
      <c r="E52" s="11" t="s">
        <v>248</v>
      </c>
      <c r="F52" s="11" t="e">
        <f t="shared" si="6"/>
        <v>#NAME?</v>
      </c>
      <c r="G52" s="10" t="e">
        <f t="shared" si="7"/>
        <v>#NAME?</v>
      </c>
      <c r="I52" s="10">
        <v>43</v>
      </c>
      <c r="J52" s="2">
        <v>2.9861111111112299E-2</v>
      </c>
    </row>
    <row r="53" spans="1:10">
      <c r="A53" s="10" t="s">
        <v>601</v>
      </c>
      <c r="B53" s="11" t="s">
        <v>287</v>
      </c>
      <c r="C53" s="11" t="str">
        <f t="shared" si="4"/>
        <v xml:space="preserve"> 60m v</v>
      </c>
      <c r="D53" s="11" t="e">
        <f t="shared" si="5"/>
        <v>#NAME?</v>
      </c>
      <c r="E53" s="11" t="s">
        <v>462</v>
      </c>
      <c r="F53" s="11" t="e">
        <f t="shared" si="6"/>
        <v>#NAME?</v>
      </c>
      <c r="G53" s="10" t="e">
        <f t="shared" si="7"/>
        <v>#NAME?</v>
      </c>
      <c r="I53" s="10">
        <v>44</v>
      </c>
      <c r="J53" s="2">
        <v>3.05555555555568E-2</v>
      </c>
    </row>
    <row r="54" spans="1:10">
      <c r="A54" s="10" t="s">
        <v>601</v>
      </c>
      <c r="B54" s="11" t="s">
        <v>233</v>
      </c>
      <c r="C54" s="11" t="str">
        <f t="shared" si="4"/>
        <v xml:space="preserve"> 60m bb v</v>
      </c>
      <c r="D54" s="11" t="e">
        <f t="shared" si="5"/>
        <v>#NAME?</v>
      </c>
      <c r="E54" s="11" t="s">
        <v>234</v>
      </c>
      <c r="F54" s="11" t="e">
        <f t="shared" si="6"/>
        <v>#NAME?</v>
      </c>
      <c r="G54" s="10" t="e">
        <f t="shared" si="7"/>
        <v>#NAME?</v>
      </c>
      <c r="I54" s="10">
        <v>45</v>
      </c>
      <c r="J54" s="2">
        <v>3.1250000000001298E-2</v>
      </c>
    </row>
    <row r="55" spans="1:10">
      <c r="A55" s="10" t="s">
        <v>479</v>
      </c>
      <c r="B55" s="11" t="s">
        <v>434</v>
      </c>
      <c r="C55" s="11" t="str">
        <f t="shared" si="4"/>
        <v>60m bb.76 m</v>
      </c>
      <c r="D55" s="11" t="e">
        <f t="shared" si="5"/>
        <v>#NAME?</v>
      </c>
      <c r="E55" s="11" t="s">
        <v>222</v>
      </c>
      <c r="F55" s="11" t="e">
        <f t="shared" si="6"/>
        <v>#NAME?</v>
      </c>
      <c r="G55" s="10" t="e">
        <f t="shared" si="7"/>
        <v>#NAME?</v>
      </c>
      <c r="I55" s="10">
        <v>46</v>
      </c>
      <c r="J55" s="2">
        <v>3.1944444444445802E-2</v>
      </c>
    </row>
    <row r="56" spans="1:10">
      <c r="A56" s="10" t="s">
        <v>601</v>
      </c>
      <c r="B56" s="11" t="s">
        <v>434</v>
      </c>
      <c r="C56" s="11" t="str">
        <f t="shared" si="4"/>
        <v>60m bb.76 v</v>
      </c>
      <c r="D56" s="11" t="e">
        <f t="shared" si="5"/>
        <v>#NAME?</v>
      </c>
      <c r="E56" s="11" t="s">
        <v>222</v>
      </c>
      <c r="F56" s="11" t="e">
        <f t="shared" si="6"/>
        <v>#NAME?</v>
      </c>
      <c r="G56" s="10" t="e">
        <f t="shared" si="7"/>
        <v>#NAME?</v>
      </c>
      <c r="I56" s="10">
        <v>47</v>
      </c>
      <c r="J56" s="2">
        <v>3.2638888888890299E-2</v>
      </c>
    </row>
    <row r="57" spans="1:10">
      <c r="A57" s="10" t="s">
        <v>601</v>
      </c>
      <c r="B57" s="11" t="s">
        <v>270</v>
      </c>
      <c r="C57" s="11" t="str">
        <f t="shared" si="4"/>
        <v>60m bb.84 v</v>
      </c>
      <c r="D57" s="11" t="e">
        <f t="shared" si="5"/>
        <v>#NAME?</v>
      </c>
      <c r="F57" s="11" t="e">
        <f t="shared" si="6"/>
        <v>#NAME?</v>
      </c>
      <c r="G57" s="10" t="e">
        <f t="shared" si="7"/>
        <v>#NAME?</v>
      </c>
      <c r="I57" s="10">
        <v>48</v>
      </c>
      <c r="J57" s="2">
        <v>3.3333333333334797E-2</v>
      </c>
    </row>
    <row r="58" spans="1:10">
      <c r="A58" s="10" t="s">
        <v>601</v>
      </c>
      <c r="B58" s="11" t="s">
        <v>463</v>
      </c>
      <c r="C58" s="11" t="str">
        <f t="shared" si="4"/>
        <v>60m bb.914 v</v>
      </c>
      <c r="D58" s="11" t="e">
        <f t="shared" si="5"/>
        <v>#NAME?</v>
      </c>
      <c r="F58" s="11" t="e">
        <f t="shared" si="6"/>
        <v>#NAME?</v>
      </c>
      <c r="G58" s="10" t="e">
        <f t="shared" si="7"/>
        <v>#NAME?</v>
      </c>
      <c r="I58" s="10">
        <v>49</v>
      </c>
      <c r="J58" s="2">
        <v>3.4027777777779301E-2</v>
      </c>
    </row>
    <row r="59" spans="1:10">
      <c r="A59" s="10" t="s">
        <v>601</v>
      </c>
      <c r="B59" s="11" t="s">
        <v>591</v>
      </c>
      <c r="C59" s="11" t="str">
        <f t="shared" si="4"/>
        <v>60m bb.99 v</v>
      </c>
      <c r="D59" s="11" t="e">
        <f t="shared" si="5"/>
        <v>#NAME?</v>
      </c>
      <c r="E59" s="11" t="s">
        <v>263</v>
      </c>
      <c r="F59" s="11" t="e">
        <f t="shared" si="6"/>
        <v>#NAME?</v>
      </c>
      <c r="G59" s="10" t="e">
        <f t="shared" si="7"/>
        <v>#NAME?</v>
      </c>
      <c r="I59" s="10">
        <v>50</v>
      </c>
      <c r="J59" s="2">
        <v>3.4722222222223799E-2</v>
      </c>
    </row>
    <row r="60" spans="1:10">
      <c r="A60" s="10" t="s">
        <v>601</v>
      </c>
      <c r="B60" s="11" t="s">
        <v>455</v>
      </c>
      <c r="C60" s="11" t="str">
        <f t="shared" si="4"/>
        <v xml:space="preserve"> aukštis v</v>
      </c>
      <c r="D60" s="11" t="e">
        <f t="shared" si="5"/>
        <v>#NAME?</v>
      </c>
      <c r="E60" s="11" t="s">
        <v>199</v>
      </c>
      <c r="F60" s="11" t="e">
        <f t="shared" si="6"/>
        <v>#NAME?</v>
      </c>
      <c r="G60" s="10" t="e">
        <f t="shared" si="7"/>
        <v>#NAME?</v>
      </c>
      <c r="I60" s="10">
        <v>51</v>
      </c>
      <c r="J60" s="2">
        <v>3.5416666666668303E-2</v>
      </c>
    </row>
    <row r="61" spans="1:10">
      <c r="A61" s="10" t="s">
        <v>601</v>
      </c>
      <c r="B61" s="11" t="s">
        <v>243</v>
      </c>
      <c r="C61" s="11" t="str">
        <f t="shared" si="4"/>
        <v xml:space="preserve"> tolis v</v>
      </c>
      <c r="D61" s="11" t="e">
        <f t="shared" si="5"/>
        <v>#NAME?</v>
      </c>
      <c r="E61" s="11" t="s">
        <v>447</v>
      </c>
      <c r="F61" s="11" t="e">
        <f t="shared" si="6"/>
        <v>#NAME?</v>
      </c>
      <c r="G61" s="10" t="e">
        <f t="shared" si="7"/>
        <v>#NAME?</v>
      </c>
      <c r="I61" s="10">
        <v>52</v>
      </c>
      <c r="J61" s="2">
        <v>3.6111111111112801E-2</v>
      </c>
    </row>
    <row r="62" spans="1:10">
      <c r="A62" s="10" t="s">
        <v>601</v>
      </c>
      <c r="B62" s="11" t="s">
        <v>202</v>
      </c>
      <c r="C62" s="11" t="str">
        <f t="shared" si="4"/>
        <v xml:space="preserve"> rut v</v>
      </c>
      <c r="D62" s="11" t="e">
        <f t="shared" si="5"/>
        <v>#NAME?</v>
      </c>
      <c r="E62" s="11" t="s">
        <v>203</v>
      </c>
      <c r="F62" s="11" t="e">
        <f t="shared" si="6"/>
        <v>#NAME?</v>
      </c>
      <c r="G62" s="10" t="e">
        <f t="shared" si="7"/>
        <v>#NAME?</v>
      </c>
      <c r="I62" s="10">
        <v>53</v>
      </c>
      <c r="J62" s="2">
        <v>3.6805555555557298E-2</v>
      </c>
    </row>
    <row r="63" spans="1:10">
      <c r="A63" s="10" t="s">
        <v>601</v>
      </c>
      <c r="B63" s="11" t="s">
        <v>253</v>
      </c>
      <c r="C63" s="11" t="str">
        <f t="shared" si="4"/>
        <v xml:space="preserve"> kartis v</v>
      </c>
      <c r="D63" s="11" t="e">
        <f t="shared" si="5"/>
        <v>#NAME?</v>
      </c>
      <c r="E63" s="11" t="s">
        <v>452</v>
      </c>
      <c r="F63" s="11" t="e">
        <f t="shared" si="6"/>
        <v>#NAME?</v>
      </c>
      <c r="G63" s="10" t="e">
        <f t="shared" si="7"/>
        <v>#NAME?</v>
      </c>
      <c r="I63" s="10">
        <v>54</v>
      </c>
      <c r="J63" s="2">
        <v>3.7500000000001803E-2</v>
      </c>
    </row>
    <row r="64" spans="1:10">
      <c r="A64" s="10" t="s">
        <v>479</v>
      </c>
      <c r="B64" s="11" t="s">
        <v>202</v>
      </c>
      <c r="C64" s="11" t="str">
        <f t="shared" si="4"/>
        <v xml:space="preserve"> rut m</v>
      </c>
      <c r="D64" s="11" t="e">
        <f t="shared" si="5"/>
        <v>#NAME?</v>
      </c>
      <c r="E64" s="11" t="s">
        <v>203</v>
      </c>
      <c r="F64" s="11" t="e">
        <f t="shared" si="6"/>
        <v>#NAME?</v>
      </c>
      <c r="G64" s="10" t="e">
        <f t="shared" si="7"/>
        <v>#NAME?</v>
      </c>
      <c r="I64" s="10">
        <v>55</v>
      </c>
      <c r="J64" s="2">
        <v>3.81944444444463E-2</v>
      </c>
    </row>
    <row r="65" spans="1:10">
      <c r="A65" s="10" t="s">
        <v>479</v>
      </c>
      <c r="B65" s="11" t="s">
        <v>243</v>
      </c>
      <c r="C65" s="11" t="str">
        <f t="shared" si="4"/>
        <v xml:space="preserve"> tolis m</v>
      </c>
      <c r="D65" s="11" t="e">
        <f t="shared" si="5"/>
        <v>#NAME?</v>
      </c>
      <c r="E65" s="11" t="s">
        <v>447</v>
      </c>
      <c r="F65" s="11" t="e">
        <f t="shared" si="6"/>
        <v>#NAME?</v>
      </c>
      <c r="G65" s="10" t="e">
        <f t="shared" si="7"/>
        <v>#NAME?</v>
      </c>
      <c r="I65" s="10">
        <v>56</v>
      </c>
      <c r="J65" s="2">
        <v>3.8888888888890798E-2</v>
      </c>
    </row>
    <row r="66" spans="1:10">
      <c r="A66" s="10" t="s">
        <v>479</v>
      </c>
      <c r="B66" s="11" t="s">
        <v>455</v>
      </c>
      <c r="C66" s="11" t="str">
        <f t="shared" si="4"/>
        <v xml:space="preserve"> aukštis m</v>
      </c>
      <c r="D66" s="11" t="e">
        <f t="shared" si="5"/>
        <v>#NAME?</v>
      </c>
      <c r="E66" s="11" t="s">
        <v>199</v>
      </c>
      <c r="F66" s="11" t="e">
        <f t="shared" si="6"/>
        <v>#NAME?</v>
      </c>
      <c r="G66" s="10" t="e">
        <f t="shared" si="7"/>
        <v>#NAME?</v>
      </c>
      <c r="I66" s="10">
        <v>57</v>
      </c>
      <c r="J66" s="2">
        <v>3.9583333333335302E-2</v>
      </c>
    </row>
    <row r="67" spans="1:10">
      <c r="A67" s="10" t="s">
        <v>601</v>
      </c>
      <c r="B67" s="11" t="s">
        <v>230</v>
      </c>
      <c r="C67" s="11" t="str">
        <f t="shared" si="4"/>
        <v xml:space="preserve"> 60m bb.99 v</v>
      </c>
      <c r="D67" s="11" t="e">
        <f t="shared" si="5"/>
        <v>#NAME?</v>
      </c>
      <c r="E67" s="11" t="s">
        <v>231</v>
      </c>
      <c r="F67" s="11" t="e">
        <f t="shared" si="6"/>
        <v>#NAME?</v>
      </c>
      <c r="G67" s="10" t="e">
        <f t="shared" si="7"/>
        <v>#NAME?</v>
      </c>
      <c r="I67" s="10">
        <v>58</v>
      </c>
      <c r="J67" s="2">
        <v>4.02777777777798E-2</v>
      </c>
    </row>
    <row r="68" spans="1:10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>
      <c r="B69" s="11" t="s">
        <v>219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220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>
      <c r="B70" s="10" t="s">
        <v>267</v>
      </c>
      <c r="C70" s="11">
        <v>1</v>
      </c>
      <c r="D70" s="11" t="s">
        <v>268</v>
      </c>
      <c r="I70" s="10">
        <v>61</v>
      </c>
      <c r="J70" s="2">
        <v>4.2361111111113299E-2</v>
      </c>
    </row>
    <row r="71" spans="1:10">
      <c r="C71" s="11">
        <v>2</v>
      </c>
      <c r="D71" s="11" t="s">
        <v>461</v>
      </c>
      <c r="I71" s="10">
        <v>62</v>
      </c>
      <c r="J71" s="2">
        <v>4.3055555555557803E-2</v>
      </c>
    </row>
    <row r="72" spans="1:10">
      <c r="C72" s="11">
        <v>3</v>
      </c>
      <c r="D72" s="11" t="s">
        <v>261</v>
      </c>
      <c r="I72" s="10">
        <v>63</v>
      </c>
      <c r="J72" s="2">
        <v>4.3750000000002301E-2</v>
      </c>
    </row>
    <row r="73" spans="1:10">
      <c r="C73" s="11">
        <v>4</v>
      </c>
      <c r="D73" s="11" t="s">
        <v>453</v>
      </c>
      <c r="I73" s="10">
        <v>64</v>
      </c>
      <c r="J73" s="2">
        <v>4.4444444444446798E-2</v>
      </c>
    </row>
    <row r="74" spans="1:10">
      <c r="C74" s="11">
        <v>5</v>
      </c>
      <c r="D74" s="11" t="s">
        <v>257</v>
      </c>
      <c r="I74" s="10">
        <v>65</v>
      </c>
      <c r="J74" s="2">
        <v>4.5138888888891303E-2</v>
      </c>
    </row>
    <row r="75" spans="1:10">
      <c r="C75" s="11">
        <v>6</v>
      </c>
      <c r="D75" s="11" t="s">
        <v>200</v>
      </c>
      <c r="I75" s="10">
        <v>66</v>
      </c>
      <c r="J75" s="2">
        <v>4.58333333333358E-2</v>
      </c>
    </row>
    <row r="76" spans="1:10">
      <c r="C76" s="11">
        <v>7</v>
      </c>
      <c r="D76" s="11" t="s">
        <v>252</v>
      </c>
      <c r="I76" s="10">
        <v>67</v>
      </c>
      <c r="J76" s="2">
        <v>4.6527777777780298E-2</v>
      </c>
    </row>
    <row r="77" spans="1:10">
      <c r="C77" s="11">
        <v>8</v>
      </c>
      <c r="D77" s="11" t="s">
        <v>118</v>
      </c>
      <c r="I77" s="10">
        <v>68</v>
      </c>
      <c r="J77" s="2">
        <v>4.7222222222224802E-2</v>
      </c>
    </row>
    <row r="78" spans="1:10">
      <c r="C78" s="11">
        <v>9</v>
      </c>
      <c r="D78" s="11" t="s">
        <v>240</v>
      </c>
      <c r="I78" s="10">
        <v>69</v>
      </c>
      <c r="J78" s="2">
        <v>4.79166666666693E-2</v>
      </c>
    </row>
    <row r="79" spans="1:10">
      <c r="C79" s="11">
        <v>10</v>
      </c>
      <c r="D79" s="11" t="s">
        <v>284</v>
      </c>
      <c r="I79" s="10">
        <v>70</v>
      </c>
      <c r="J79" s="2">
        <v>4.8611111111113797E-2</v>
      </c>
    </row>
    <row r="80" spans="1:10">
      <c r="C80" s="11">
        <v>11</v>
      </c>
      <c r="D80" s="11" t="s">
        <v>227</v>
      </c>
      <c r="I80" s="10">
        <v>71</v>
      </c>
      <c r="J80" s="2">
        <v>4.9305555555558302E-2</v>
      </c>
    </row>
    <row r="81" spans="3:10">
      <c r="C81" s="11">
        <v>12</v>
      </c>
      <c r="D81" s="11" t="s">
        <v>274</v>
      </c>
      <c r="I81" s="10">
        <v>72</v>
      </c>
      <c r="J81" s="2">
        <v>5.0000000000002799E-2</v>
      </c>
    </row>
    <row r="82" spans="3:10">
      <c r="C82" s="11">
        <v>13</v>
      </c>
      <c r="D82" s="11" t="s">
        <v>215</v>
      </c>
      <c r="I82" s="10">
        <v>73</v>
      </c>
      <c r="J82" s="2">
        <v>5.0694444444447297E-2</v>
      </c>
    </row>
    <row r="83" spans="3:10">
      <c r="C83" s="19" t="s">
        <v>427</v>
      </c>
      <c r="D83" s="11" t="s">
        <v>264</v>
      </c>
      <c r="I83" s="10">
        <v>74</v>
      </c>
      <c r="J83" s="2">
        <v>5.1388888888891801E-2</v>
      </c>
    </row>
    <row r="84" spans="3:10">
      <c r="C84" s="19" t="s">
        <v>423</v>
      </c>
      <c r="D84" s="11" t="s">
        <v>458</v>
      </c>
      <c r="I84" s="10">
        <v>75</v>
      </c>
      <c r="J84" s="2">
        <v>5.2083333333336299E-2</v>
      </c>
    </row>
    <row r="85" spans="3:10">
      <c r="C85" s="19" t="s">
        <v>467</v>
      </c>
      <c r="D85" s="11" t="s">
        <v>259</v>
      </c>
      <c r="I85" s="10">
        <v>76</v>
      </c>
      <c r="J85" s="2">
        <v>5.2777777777780803E-2</v>
      </c>
    </row>
    <row r="86" spans="3:10">
      <c r="C86" s="19" t="s">
        <v>449</v>
      </c>
      <c r="D86" s="11" t="s">
        <v>450</v>
      </c>
      <c r="I86" s="10">
        <v>77</v>
      </c>
      <c r="J86" s="2">
        <v>5.34722222222253E-2</v>
      </c>
    </row>
    <row r="87" spans="3:10">
      <c r="C87" s="19" t="s">
        <v>255</v>
      </c>
      <c r="D87" s="11" t="s">
        <v>256</v>
      </c>
      <c r="I87" s="10">
        <v>78</v>
      </c>
      <c r="J87" s="2">
        <v>5.4166666666669798E-2</v>
      </c>
    </row>
    <row r="88" spans="3:10">
      <c r="C88" s="19" t="s">
        <v>121</v>
      </c>
      <c r="D88" s="11" t="s">
        <v>122</v>
      </c>
      <c r="I88" s="10">
        <v>79</v>
      </c>
      <c r="J88" s="2">
        <v>5.4861111111114302E-2</v>
      </c>
    </row>
    <row r="89" spans="3:10">
      <c r="C89" s="19" t="s">
        <v>195</v>
      </c>
      <c r="D89" s="11" t="s">
        <v>249</v>
      </c>
      <c r="I89" s="10">
        <v>80</v>
      </c>
      <c r="J89" s="2">
        <v>5.55555555555588E-2</v>
      </c>
    </row>
    <row r="90" spans="3:10">
      <c r="C90" s="11">
        <v>14</v>
      </c>
      <c r="D90" s="11" t="s">
        <v>115</v>
      </c>
      <c r="I90" s="10">
        <v>81</v>
      </c>
      <c r="J90" s="2">
        <v>5.6250000000003297E-2</v>
      </c>
    </row>
    <row r="91" spans="3:10">
      <c r="C91" s="11">
        <v>15</v>
      </c>
      <c r="D91" s="11" t="s">
        <v>235</v>
      </c>
      <c r="I91" s="10">
        <v>82</v>
      </c>
      <c r="J91" s="2">
        <v>5.6944444444447802E-2</v>
      </c>
    </row>
    <row r="92" spans="3:10">
      <c r="C92" s="19" t="s">
        <v>278</v>
      </c>
      <c r="D92" s="11" t="s">
        <v>279</v>
      </c>
      <c r="I92" s="10">
        <v>83</v>
      </c>
      <c r="J92" s="2">
        <v>5.7638888888892299E-2</v>
      </c>
    </row>
    <row r="93" spans="3:10">
      <c r="C93" s="19" t="s">
        <v>223</v>
      </c>
      <c r="D93" s="11" t="s">
        <v>224</v>
      </c>
      <c r="I93" s="10">
        <v>84</v>
      </c>
      <c r="J93" s="2">
        <v>5.8333333333336797E-2</v>
      </c>
    </row>
    <row r="94" spans="3:10">
      <c r="I94" s="10">
        <v>85</v>
      </c>
      <c r="J94" s="2">
        <v>5.9027777777781301E-2</v>
      </c>
    </row>
    <row r="107" spans="2:3">
      <c r="B107" s="11" t="s">
        <v>444</v>
      </c>
      <c r="C107" s="2">
        <v>3.4722222222222199E-3</v>
      </c>
    </row>
    <row r="108" spans="2:3">
      <c r="B108" s="11" t="s">
        <v>426</v>
      </c>
      <c r="C108" s="2">
        <v>2.0833333333333298E-3</v>
      </c>
    </row>
    <row r="109" spans="2:3">
      <c r="B109" s="11" t="s">
        <v>428</v>
      </c>
      <c r="C109" s="2">
        <v>2.0833333333333298E-3</v>
      </c>
    </row>
    <row r="110" spans="2:3">
      <c r="B110" s="11" t="s">
        <v>425</v>
      </c>
      <c r="C110" s="2">
        <v>2.7777777777777801E-3</v>
      </c>
    </row>
    <row r="111" spans="2:3">
      <c r="B111" s="11" t="s">
        <v>464</v>
      </c>
      <c r="C111" s="2">
        <v>2.7777777777777801E-3</v>
      </c>
    </row>
    <row r="112" spans="2:3">
      <c r="B112" s="11" t="s">
        <v>439</v>
      </c>
      <c r="C112" s="2">
        <v>3.4722222222222199E-3</v>
      </c>
    </row>
    <row r="113" spans="2:3">
      <c r="B113" s="11" t="s">
        <v>436</v>
      </c>
      <c r="C113" s="2">
        <v>4.1666666666666701E-3</v>
      </c>
    </row>
    <row r="114" spans="2:3">
      <c r="B114" s="11" t="s">
        <v>442</v>
      </c>
      <c r="C114" s="2">
        <v>4.8611111111111103E-3</v>
      </c>
    </row>
    <row r="115" spans="2:3">
      <c r="B115" s="11" t="s">
        <v>445</v>
      </c>
      <c r="C115" s="2">
        <v>5.5555555555555601E-3</v>
      </c>
    </row>
    <row r="116" spans="2:3">
      <c r="B116" s="11" t="s">
        <v>241</v>
      </c>
      <c r="C116" s="2">
        <v>6.9444444444444397E-3</v>
      </c>
    </row>
    <row r="117" spans="2:3">
      <c r="B117" s="11" t="s">
        <v>443</v>
      </c>
      <c r="C117" s="2">
        <v>1.0416666666666701E-2</v>
      </c>
    </row>
    <row r="118" spans="2:3">
      <c r="B118" s="11" t="s">
        <v>228</v>
      </c>
      <c r="C118" s="2">
        <v>1.7361111111111101E-2</v>
      </c>
    </row>
    <row r="119" spans="2:3">
      <c r="B119" s="11" t="s">
        <v>591</v>
      </c>
      <c r="C119" s="2">
        <v>3.4722222222222199E-3</v>
      </c>
    </row>
  </sheetData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7.109375" style="10" customWidth="1"/>
    <col min="2" max="4" width="7.88671875" style="10" hidden="1" customWidth="1"/>
    <col min="5" max="6" width="6.6640625" style="10" customWidth="1"/>
    <col min="7" max="7" width="6.6640625" style="10" hidden="1" customWidth="1"/>
    <col min="8" max="8" width="6.6640625" style="13" customWidth="1"/>
    <col min="9" max="9" width="16.88671875" style="16" customWidth="1"/>
    <col min="10" max="10" width="17.44140625" style="13" customWidth="1"/>
    <col min="11" max="11" width="8.4414062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44140625" style="10" customWidth="1"/>
    <col min="22" max="22" width="6.88671875" style="11" customWidth="1"/>
    <col min="23" max="23" width="6.44140625" style="11" customWidth="1"/>
    <col min="24" max="25" width="7.6640625" style="11" hidden="1" customWidth="1"/>
    <col min="26" max="26" width="16.109375" style="11" customWidth="1"/>
    <col min="27" max="27" width="11" style="11" customWidth="1"/>
    <col min="28" max="28" width="18.44140625" style="11" customWidth="1"/>
    <col min="29" max="29" width="9.3320312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39" width="6.33203125" style="10" customWidth="1"/>
    <col min="40" max="40" width="6.44140625" style="10" customWidth="1"/>
    <col min="41" max="41" width="9.88671875" style="11" hidden="1" customWidth="1"/>
    <col min="42" max="42" width="17.44140625" style="11" customWidth="1"/>
    <col min="43" max="43" width="11.33203125" style="11" customWidth="1"/>
    <col min="44" max="44" width="13.6640625" style="19" customWidth="1"/>
    <col min="45" max="45" width="7.109375" style="11" customWidth="1"/>
    <col min="46" max="46" width="13.88671875" style="11" customWidth="1"/>
    <col min="47" max="48" width="6.44140625" style="11" customWidth="1"/>
    <col min="49" max="50" width="6.44140625" style="11" hidden="1" customWidth="1"/>
    <col min="51" max="52" width="6.4414062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426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441" t="e">
        <f>IF(ISBLANK(A4)," ",VLOOKUP(A4,diena,2))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>
      <c r="E3" s="33" t="s">
        <v>479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e">
        <f>IF(ISBLANK(E3),"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195</v>
      </c>
      <c r="AP4" s="3" t="e">
        <f>H4</f>
        <v>#NAME?</v>
      </c>
    </row>
    <row r="5" spans="1:57" ht="12" customHeight="1">
      <c r="A5" s="29" t="e">
        <f>IF(ISBLANK(A1)," ",VLOOKUP(A1,time,2,FALSE))</f>
        <v>#NAME?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467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>
      <c r="A7" s="19" t="s">
        <v>134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I7" s="439">
        <f>nbox!E3</f>
        <v>0</v>
      </c>
      <c r="J7" s="439"/>
      <c r="K7" s="46" t="e">
        <f>VLOOKUP(G4,rek,3,FALSE)</f>
        <v>#NAME?</v>
      </c>
      <c r="L7" s="46"/>
      <c r="M7" s="46"/>
      <c r="N7" s="46"/>
      <c r="O7" s="46"/>
      <c r="P7" s="46"/>
      <c r="Q7" s="46"/>
      <c r="R7" s="46"/>
      <c r="U7" s="439" t="s">
        <v>134</v>
      </c>
      <c r="V7" s="439"/>
      <c r="W7" s="52" t="e">
        <f>F7+W6</f>
        <v>#NAME?</v>
      </c>
      <c r="Y7" s="10"/>
      <c r="Z7" s="13"/>
      <c r="AA7" s="439">
        <f>I7</f>
        <v>0</v>
      </c>
      <c r="AB7" s="439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439">
        <f>I7</f>
        <v>0</v>
      </c>
      <c r="AS7" s="439"/>
      <c r="AT7" s="439"/>
      <c r="AU7" s="46" t="e">
        <f>K7</f>
        <v>#NAME?</v>
      </c>
    </row>
    <row r="8" spans="1:57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35" t="s">
        <v>313</v>
      </c>
      <c r="M8" s="35" t="s">
        <v>314</v>
      </c>
      <c r="N8" s="39"/>
      <c r="O8" s="39"/>
      <c r="P8" s="39"/>
      <c r="Q8" s="39"/>
      <c r="R8" s="35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57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61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60m m</v>
      </c>
    </row>
    <row r="9" spans="1:57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125</v>
      </c>
      <c r="BC9" s="55" t="s">
        <v>126</v>
      </c>
      <c r="BD9" s="55" t="s">
        <v>127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 t="e">
        <f t="shared" ref="BC10:BC19" si="44">VLOOKUP(BB10,kvli,2,FALSE)</f>
        <v>#NAME?</v>
      </c>
      <c r="BD10" s="49" t="s">
        <v>129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 t="e">
        <f t="shared" si="44"/>
        <v>#NAME?</v>
      </c>
      <c r="BD11" s="51" t="s">
        <v>597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 t="e">
        <f t="shared" si="44"/>
        <v>#NAME?</v>
      </c>
      <c r="BD12" s="51" t="s">
        <v>131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 t="e">
        <f t="shared" si="44"/>
        <v>#NAME?</v>
      </c>
      <c r="BD13" s="51" t="s">
        <v>132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 t="e">
        <f t="shared" si="44"/>
        <v>#NAME?</v>
      </c>
      <c r="BD14" s="51" t="s">
        <v>133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 t="e">
        <f t="shared" si="44"/>
        <v>#NAME?</v>
      </c>
      <c r="BD15" s="51" t="s">
        <v>135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e">
        <f>IF(ISBLANK(A16)," ",VLOOKUP(A16,beg,2,FALSE))</f>
        <v>#NAME?</v>
      </c>
      <c r="H16" s="3" t="e">
        <f>IF(ISBLANK(A16)," ",CONCATENATE(G16," ",$E$4))</f>
        <v>#NAME?</v>
      </c>
      <c r="I16" s="10"/>
      <c r="U16" s="33"/>
      <c r="V16" s="33" t="s">
        <v>449</v>
      </c>
      <c r="W16" s="33"/>
      <c r="X16" s="10"/>
      <c r="Z16" s="3" t="e">
        <f>IF(ISBLANK(V16)," ",VLOOKUP(V16,beg,2,FALSE))</f>
        <v>#NAME?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 t="e">
        <f t="shared" si="44"/>
        <v>#NAME?</v>
      </c>
      <c r="BD16" s="51" t="s">
        <v>124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 t="e">
        <f t="shared" si="44"/>
        <v>#NAME?</v>
      </c>
      <c r="BD17" s="51" t="s">
        <v>128</v>
      </c>
      <c r="BE17" s="51">
        <v>8</v>
      </c>
    </row>
    <row r="18" spans="1:57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305</v>
      </c>
      <c r="V18" s="57" t="s">
        <v>308</v>
      </c>
      <c r="W18" s="35" t="s">
        <v>309</v>
      </c>
      <c r="X18" s="39" t="s">
        <v>317</v>
      </c>
      <c r="Y18" s="39" t="s">
        <v>310</v>
      </c>
      <c r="Z18" s="58" t="s">
        <v>594</v>
      </c>
      <c r="AA18" s="43" t="s">
        <v>604</v>
      </c>
      <c r="AB18" s="58" t="s">
        <v>311</v>
      </c>
      <c r="AC18" s="35" t="s">
        <v>318</v>
      </c>
      <c r="AD18" s="57" t="s">
        <v>312</v>
      </c>
      <c r="AE18" s="39" t="s">
        <v>313</v>
      </c>
      <c r="AF18" s="39" t="s">
        <v>314</v>
      </c>
      <c r="AG18" s="39"/>
      <c r="AH18" s="39"/>
      <c r="AI18" s="39"/>
      <c r="AJ18" s="39"/>
      <c r="AK18" s="57" t="s">
        <v>315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 t="e">
        <f t="shared" si="44"/>
        <v>#NAME?</v>
      </c>
      <c r="BD18" s="51" t="s">
        <v>130</v>
      </c>
      <c r="BE18" s="51">
        <v>9</v>
      </c>
    </row>
    <row r="19" spans="1:57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 t="e">
        <f t="shared" si="44"/>
        <v>#NAME?</v>
      </c>
      <c r="BD19" s="42"/>
      <c r="BE19" s="51">
        <v>10</v>
      </c>
    </row>
    <row r="20" spans="1:57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e">
        <f>IF(ISBLANK(A26)," ",VLOOKUP(A26,beg,2,FALSE))</f>
        <v>#NAME?</v>
      </c>
      <c r="H26" s="3" t="e">
        <f>IF(ISBLANK(A26)," ",CONCATENATE(G26," ",$E$4))</f>
        <v>#NAME?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e">
        <f>IF(ISBLANK(A36)," ",VLOOKUP(A36,beg,2,FALSE))</f>
        <v>#NAME?</v>
      </c>
      <c r="H36" s="3" t="e">
        <f>IF(ISBLANK(A36)," ",CONCATENATE(G36," ",$E$4))</f>
        <v>#NAME?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6">
      <c r="A47" s="33"/>
      <c r="B47" s="33"/>
      <c r="C47" s="33"/>
      <c r="D47" s="33"/>
      <c r="E47" s="441" t="e">
        <f>E2</f>
        <v>#NAME?</v>
      </c>
      <c r="F47" s="441"/>
      <c r="G47" s="441"/>
      <c r="H47" s="441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e">
        <f>IF(ISBLANK(A51)," ",VLOOKUP(A51,beg,2,FALSE))</f>
        <v>#NAME?</v>
      </c>
      <c r="H51" s="3" t="e">
        <f>IF(ISBLANK(A51)," ",CONCATENATE(G51," ",$E$4))</f>
        <v>#NAME?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e">
        <f>IF(ISBLANK(A61)," ",VLOOKUP(A61,beg,2,FALSE))</f>
        <v>#NAME?</v>
      </c>
      <c r="H61" s="3" t="e">
        <f>IF(ISBLANK(A61)," ",CONCATENATE(G61," ",$E$4))</f>
        <v>#NAME?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e">
        <f>IF(ISBLANK(A71)," ",VLOOKUP(A71,beg,2,FALSE))</f>
        <v>#NAME?</v>
      </c>
      <c r="H71" s="3" t="e">
        <f>IF(ISBLANK(A71)," ",CONCATENATE(G71," ",$E$4))</f>
        <v>#NAME?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e">
        <f>IF(ISBLANK(A81)," ",VLOOKUP(A81,beg,2,FALSE))</f>
        <v>#NAME?</v>
      </c>
      <c r="H81" s="3" t="e">
        <f>IF(ISBLANK(A81)," ",CONCATENATE(G81," ",$E$4))</f>
        <v>#NAME?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9.109375" style="10" customWidth="1"/>
    <col min="2" max="4" width="7.88671875" style="10" hidden="1" customWidth="1"/>
    <col min="5" max="5" width="7.88671875" style="10" customWidth="1"/>
    <col min="6" max="6" width="7.6640625" style="10" customWidth="1"/>
    <col min="7" max="7" width="7.6640625" style="10" hidden="1" customWidth="1"/>
    <col min="8" max="8" width="19.88671875" style="13" customWidth="1"/>
    <col min="9" max="9" width="10.109375" style="16" customWidth="1"/>
    <col min="10" max="10" width="17.44140625" style="13" customWidth="1"/>
    <col min="11" max="11" width="9.88671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44140625" style="10" customWidth="1"/>
    <col min="22" max="23" width="7.88671875" style="11" customWidth="1"/>
    <col min="24" max="25" width="7.6640625" style="11" hidden="1" customWidth="1"/>
    <col min="26" max="26" width="21.6640625" style="11" customWidth="1"/>
    <col min="27" max="27" width="12.33203125" style="11" customWidth="1"/>
    <col min="28" max="28" width="17" style="11" customWidth="1"/>
    <col min="29" max="29" width="9.8867187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40" width="7.88671875" style="10" customWidth="1"/>
    <col min="41" max="41" width="9.88671875" style="11" customWidth="1"/>
    <col min="42" max="42" width="19" style="11" customWidth="1"/>
    <col min="43" max="43" width="12.33203125" style="11" customWidth="1"/>
    <col min="44" max="44" width="13.109375" style="19" customWidth="1"/>
    <col min="45" max="45" width="6" style="11" customWidth="1"/>
    <col min="46" max="46" width="19.6640625" style="11" customWidth="1"/>
    <col min="47" max="48" width="7.33203125" style="11" customWidth="1"/>
    <col min="49" max="49" width="7.44140625" style="11" hidden="1" customWidth="1"/>
    <col min="50" max="50" width="9.88671875" style="11" hidden="1" customWidth="1"/>
    <col min="51" max="52" width="6.664062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426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441" t="e">
        <f>IF(ISBLANK(A4)," ",VLOOKUP(A4,diena,2))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>
      <c r="E3" s="33" t="s">
        <v>601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e">
        <f>IF(ISBLANK(E3)," ",VLOOKUP(G5,[0]!rngt,2,FALSE))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195</v>
      </c>
      <c r="AP4" s="3" t="e">
        <f>H4</f>
        <v>#NAME?</v>
      </c>
    </row>
    <row r="5" spans="1:57" ht="13.5" customHeight="1">
      <c r="A5" s="29" t="e">
        <f>IF(ISBLANK(A1)," ",VLOOKUP(A1,time,2,FALSE))</f>
        <v>#NAME?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VLOOKUP(G4,[0]!rek,2,FALSE)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467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>
      <c r="A7" s="19" t="s">
        <v>134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H7" s="439">
        <f>nbox!E3</f>
        <v>0</v>
      </c>
      <c r="I7" s="439"/>
      <c r="J7" s="439"/>
      <c r="K7" s="46" t="e">
        <f>VLOOKUP(G4,[0]!rek,3,FALSE)</f>
        <v>#NAME?</v>
      </c>
      <c r="L7" s="46"/>
      <c r="M7" s="46"/>
      <c r="N7" s="46"/>
      <c r="O7" s="46"/>
      <c r="P7" s="46"/>
      <c r="Q7" s="46"/>
      <c r="R7" s="46"/>
      <c r="U7" s="439" t="s">
        <v>134</v>
      </c>
      <c r="V7" s="439"/>
      <c r="W7" s="52" t="e">
        <f>F7+W6</f>
        <v>#NAME?</v>
      </c>
      <c r="Y7" s="10"/>
      <c r="Z7" s="13"/>
      <c r="AA7" s="439">
        <f>H7</f>
        <v>0</v>
      </c>
      <c r="AB7" s="439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439">
        <f>H7</f>
        <v>0</v>
      </c>
      <c r="AS7" s="439"/>
      <c r="AT7" s="439"/>
      <c r="AU7" s="46" t="e">
        <f>K7</f>
        <v>#NAME?</v>
      </c>
    </row>
    <row r="8" spans="1:57" ht="15.75" customHeight="1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35" t="s">
        <v>313</v>
      </c>
      <c r="M8" s="35" t="s">
        <v>314</v>
      </c>
      <c r="N8" s="39"/>
      <c r="O8" s="39"/>
      <c r="P8" s="39"/>
      <c r="Q8" s="39"/>
      <c r="R8" s="35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57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61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60m v</v>
      </c>
    </row>
    <row r="9" spans="1:57" ht="16.5" customHeight="1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125</v>
      </c>
      <c r="BC9" s="55" t="s">
        <v>126</v>
      </c>
      <c r="BD9" s="55" t="s">
        <v>127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 t="e">
        <f>VLOOKUP(BB10,[0]!kvli,2,FALSE)</f>
        <v>#NAME?</v>
      </c>
      <c r="BD10" s="49" t="s">
        <v>129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 t="e">
        <f>VLOOKUP(BB11,[0]!kvli,2,FALSE)</f>
        <v>#NAME?</v>
      </c>
      <c r="BD11" s="51" t="s">
        <v>597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 t="e">
        <f>VLOOKUP(BB12,[0]!kvli,2,FALSE)</f>
        <v>#NAME?</v>
      </c>
      <c r="BD12" s="51" t="s">
        <v>131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 t="e">
        <f>VLOOKUP(BB13,[0]!kvli,2,FALSE)</f>
        <v>#NAME?</v>
      </c>
      <c r="BD13" s="51" t="s">
        <v>132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 t="e">
        <f>VLOOKUP(BB14,[0]!kvli,2,FALSE)</f>
        <v>#NAME?</v>
      </c>
      <c r="BD14" s="51" t="s">
        <v>133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 t="e">
        <f>VLOOKUP(BB15,[0]!kvli,2,FALSE)</f>
        <v>#NAME?</v>
      </c>
      <c r="BD15" s="51" t="s">
        <v>135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">
        <v>156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449</v>
      </c>
      <c r="W16" s="33"/>
      <c r="X16" s="10"/>
      <c r="Z16" s="3" t="s">
        <v>157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 t="e">
        <f>VLOOKUP(BB16,[0]!kvli,2,FALSE)</f>
        <v>#NAME?</v>
      </c>
      <c r="BD16" s="51" t="s">
        <v>124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 t="e">
        <f>VLOOKUP(BB17,[0]!kvli,2,FALSE)</f>
        <v>#NAME?</v>
      </c>
      <c r="BD17" s="51" t="s">
        <v>128</v>
      </c>
      <c r="BE17" s="51">
        <v>8</v>
      </c>
    </row>
    <row r="18" spans="1:57" ht="15.75" customHeight="1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305</v>
      </c>
      <c r="V18" s="57" t="s">
        <v>308</v>
      </c>
      <c r="W18" s="35" t="s">
        <v>309</v>
      </c>
      <c r="X18" s="39" t="s">
        <v>317</v>
      </c>
      <c r="Y18" s="39" t="s">
        <v>310</v>
      </c>
      <c r="Z18" s="58" t="s">
        <v>594</v>
      </c>
      <c r="AA18" s="43" t="s">
        <v>604</v>
      </c>
      <c r="AB18" s="58" t="s">
        <v>311</v>
      </c>
      <c r="AC18" s="35" t="s">
        <v>318</v>
      </c>
      <c r="AD18" s="57" t="s">
        <v>312</v>
      </c>
      <c r="AE18" s="39" t="s">
        <v>313</v>
      </c>
      <c r="AF18" s="39" t="s">
        <v>314</v>
      </c>
      <c r="AG18" s="39"/>
      <c r="AH18" s="39"/>
      <c r="AI18" s="39"/>
      <c r="AJ18" s="39"/>
      <c r="AK18" s="57" t="s">
        <v>315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 t="e">
        <f>VLOOKUP(BB18,[0]!kvli,2,FALSE)</f>
        <v>#NAME?</v>
      </c>
      <c r="BD18" s="51" t="s">
        <v>130</v>
      </c>
      <c r="BE18" s="51">
        <v>9</v>
      </c>
    </row>
    <row r="19" spans="1:57" ht="16.5" customHeight="1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 t="e">
        <f>VLOOKUP(BB19,[0]!kvli,2,FALSE)</f>
        <v>#NAME?</v>
      </c>
      <c r="BD19" s="42"/>
      <c r="BE19" s="51">
        <v>10</v>
      </c>
    </row>
    <row r="20" spans="1:57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">
        <v>159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">
        <v>161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6">
      <c r="A47" s="33"/>
      <c r="B47" s="33"/>
      <c r="C47" s="33"/>
      <c r="D47" s="33"/>
      <c r="E47" s="446" t="e">
        <f>E2</f>
        <v>#NAME?</v>
      </c>
      <c r="F47" s="446"/>
      <c r="G47" s="446"/>
      <c r="H47" s="446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">
        <v>162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">
        <v>158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">
        <v>160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">
        <v>155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4140625" defaultRowHeight="14.4"/>
  <cols>
    <col min="1" max="1" width="5.6640625" style="10" customWidth="1"/>
    <col min="2" max="2" width="7.6640625" style="10" customWidth="1"/>
    <col min="3" max="3" width="11.33203125" style="10" hidden="1" customWidth="1"/>
    <col min="4" max="4" width="20.44140625" style="13" customWidth="1"/>
    <col min="5" max="5" width="11.109375" style="75" customWidth="1"/>
    <col min="6" max="6" width="11.6640625" style="66" customWidth="1"/>
    <col min="7" max="7" width="10.44140625" style="66" hidden="1" customWidth="1"/>
    <col min="8" max="8" width="9.6640625" style="66" customWidth="1"/>
    <col min="9" max="9" width="7" style="13" customWidth="1"/>
    <col min="10" max="11" width="7.109375" style="13" hidden="1" customWidth="1"/>
    <col min="12" max="15" width="8.44140625" style="13" hidden="1" customWidth="1"/>
    <col min="16" max="16" width="6.109375" style="13" hidden="1" customWidth="1"/>
    <col min="17" max="17" width="6.88671875" style="10" customWidth="1"/>
    <col min="18" max="18" width="6.88671875" style="10" hidden="1" customWidth="1"/>
    <col min="19" max="21" width="4.33203125" style="10" customWidth="1"/>
    <col min="22" max="32" width="4.33203125" style="11" customWidth="1"/>
    <col min="33" max="33" width="18.109375" style="11" customWidth="1"/>
    <col min="34" max="35" width="6.109375" style="11" customWidth="1"/>
    <col min="36" max="36" width="7" style="11" customWidth="1"/>
    <col min="37" max="40" width="11.33203125" style="11" hidden="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77"/>
    </row>
    <row r="2" spans="1:40" ht="16.5" customHeight="1">
      <c r="A2" s="447" t="e">
        <f>IF(ISBLANK(A3)," ",VLOOKUP(A3,diena,2))</f>
        <v>#NAME?</v>
      </c>
      <c r="B2" s="447"/>
      <c r="C2" s="447"/>
      <c r="D2" s="447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>
      <c r="A4" s="33" t="s">
        <v>435</v>
      </c>
      <c r="C4" s="11" t="str">
        <f>nbox!$D$3</f>
        <v>in_</v>
      </c>
      <c r="D4" s="3" t="e">
        <f>IF(ISBLANK(A5)," ",VLOOKUP(C5,rngt,2,FALSE))</f>
        <v>#NAME?</v>
      </c>
      <c r="E4" s="77"/>
      <c r="F4" s="439">
        <f>nbox!E2</f>
        <v>0</v>
      </c>
      <c r="G4" s="439"/>
      <c r="H4" s="439"/>
      <c r="I4" s="46" t="e">
        <f>VLOOKUP(C3,rek,2,FALSE)</f>
        <v>#NAME?</v>
      </c>
      <c r="J4" s="46"/>
      <c r="K4" s="46"/>
      <c r="L4" s="46"/>
      <c r="M4" s="46"/>
      <c r="N4" s="46"/>
      <c r="O4" s="46"/>
      <c r="P4" s="46"/>
    </row>
    <row r="5" spans="1:40" ht="15.75" customHeight="1">
      <c r="A5" s="33" t="s">
        <v>479</v>
      </c>
      <c r="C5" s="10" t="str">
        <f>CONCATENATE(A4," ",A5)</f>
        <v>kartis m</v>
      </c>
      <c r="D5" s="19" t="s">
        <v>325</v>
      </c>
      <c r="E5" s="52" t="e">
        <f>IF(ISBLANK(A4)," ",VLOOKUP(C5,[0]!stm,2,FALSE))</f>
        <v>#NAME?</v>
      </c>
      <c r="F5" s="439">
        <f>nbox!E3</f>
        <v>0</v>
      </c>
      <c r="G5" s="439"/>
      <c r="H5" s="439"/>
      <c r="I5" s="46" t="e">
        <f>VLOOKUP(C3,rek,3,FALSE)</f>
        <v>#NAME?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>
      <c r="A6" s="35" t="s">
        <v>305</v>
      </c>
      <c r="B6" s="57" t="s">
        <v>309</v>
      </c>
      <c r="C6" s="39" t="s">
        <v>310</v>
      </c>
      <c r="D6" s="58" t="s">
        <v>594</v>
      </c>
      <c r="E6" s="43" t="s">
        <v>604</v>
      </c>
      <c r="F6" s="58" t="s">
        <v>311</v>
      </c>
      <c r="G6" s="58" t="s">
        <v>597</v>
      </c>
      <c r="H6" s="58" t="s">
        <v>598</v>
      </c>
      <c r="I6" s="57" t="s">
        <v>312</v>
      </c>
      <c r="J6" s="68" t="s">
        <v>313</v>
      </c>
      <c r="K6" s="68" t="s">
        <v>314</v>
      </c>
      <c r="L6" s="39"/>
      <c r="M6" s="39"/>
      <c r="N6" s="39"/>
      <c r="O6" s="39"/>
      <c r="P6" s="35" t="s">
        <v>315</v>
      </c>
      <c r="Q6" s="35" t="s">
        <v>127</v>
      </c>
      <c r="R6" s="35" t="s">
        <v>320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599</v>
      </c>
      <c r="AK6" s="11" t="str">
        <f>$C$5</f>
        <v>kartis m</v>
      </c>
    </row>
    <row r="7" spans="1:40" ht="15.75" customHeight="1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125</v>
      </c>
      <c r="AL7" s="11" t="s">
        <v>126</v>
      </c>
      <c r="AM7" s="11" t="s">
        <v>127</v>
      </c>
    </row>
    <row r="8" spans="1:40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 t="e">
        <f>VLOOKUP(AK8,[0]!kvlt,2,FALSE)</f>
        <v>#NAME?</v>
      </c>
      <c r="AM8" s="76"/>
      <c r="AN8" s="10">
        <v>1</v>
      </c>
    </row>
    <row r="9" spans="1:40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 t="e">
        <f>VLOOKUP(AK9,[0]!kvlt,2,FALSE)</f>
        <v>#NAME?</v>
      </c>
      <c r="AM9" s="10" t="s">
        <v>130</v>
      </c>
      <c r="AN9" s="10">
        <v>2</v>
      </c>
    </row>
    <row r="10" spans="1:40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 t="e">
        <f>VLOOKUP(AK10,[0]!kvlt,2,FALSE)</f>
        <v>#NAME?</v>
      </c>
      <c r="AM10" s="10" t="s">
        <v>128</v>
      </c>
      <c r="AN10" s="10">
        <v>3</v>
      </c>
    </row>
    <row r="11" spans="1:40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 t="e">
        <f>VLOOKUP(AK11,[0]!kvlt,2,FALSE)</f>
        <v>#NAME?</v>
      </c>
      <c r="AM11" s="10" t="s">
        <v>124</v>
      </c>
      <c r="AN11" s="10">
        <v>4</v>
      </c>
    </row>
    <row r="12" spans="1:40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 t="e">
        <f>VLOOKUP(AK12,[0]!kvlt,2,FALSE)</f>
        <v>#NAME?</v>
      </c>
      <c r="AM12" s="10" t="s">
        <v>135</v>
      </c>
      <c r="AN12" s="10">
        <v>5</v>
      </c>
    </row>
    <row r="13" spans="1:40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 t="e">
        <f>VLOOKUP(AK13,[0]!kvlt,2,FALSE)</f>
        <v>#NAME?</v>
      </c>
      <c r="AM13" s="10" t="s">
        <v>133</v>
      </c>
      <c r="AN13" s="10">
        <v>6</v>
      </c>
    </row>
    <row r="14" spans="1:40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 t="e">
        <f>VLOOKUP(AK14,[0]!kvlt,2,FALSE)</f>
        <v>#NAME?</v>
      </c>
      <c r="AM14" s="10" t="s">
        <v>132</v>
      </c>
      <c r="AN14" s="10">
        <v>7</v>
      </c>
    </row>
    <row r="15" spans="1:40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 t="e">
        <f>VLOOKUP(AK15,[0]!kvlt,2,FALSE)</f>
        <v>#NAME?</v>
      </c>
      <c r="AM15" s="10" t="s">
        <v>131</v>
      </c>
      <c r="AN15" s="10">
        <v>8</v>
      </c>
    </row>
    <row r="16" spans="1:40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 t="e">
        <f>VLOOKUP(AK16,[0]!kvlt,2,FALSE)</f>
        <v>#NAME?</v>
      </c>
      <c r="AM16" s="10" t="s">
        <v>597</v>
      </c>
      <c r="AN16" s="10">
        <v>9</v>
      </c>
    </row>
    <row r="17" spans="1:40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 t="e">
        <f>VLOOKUP(AK17,[0]!kvlt,2,FALSE)</f>
        <v>#NAME?</v>
      </c>
      <c r="AM17" s="10" t="s">
        <v>129</v>
      </c>
      <c r="AN17" s="10">
        <v>10</v>
      </c>
    </row>
    <row r="18" spans="1:40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7.6640625" style="10" customWidth="1"/>
    <col min="3" max="3" width="8" style="10" hidden="1" customWidth="1"/>
    <col min="4" max="4" width="20.6640625" style="13" customWidth="1"/>
    <col min="5" max="5" width="10.6640625" style="16" customWidth="1"/>
    <col min="6" max="6" width="15.6640625" style="13" customWidth="1"/>
    <col min="7" max="8" width="7.44140625" style="13" hidden="1" customWidth="1"/>
    <col min="9" max="9" width="7.44140625" style="10" customWidth="1"/>
    <col min="10" max="12" width="7.33203125" style="10" customWidth="1"/>
    <col min="13" max="16" width="7.33203125" style="11" customWidth="1"/>
    <col min="17" max="17" width="5.44140625" style="10" customWidth="1"/>
    <col min="18" max="18" width="5.88671875" style="10" customWidth="1"/>
    <col min="19" max="19" width="7.88671875" style="10" hidden="1" customWidth="1"/>
    <col min="20" max="20" width="21.44140625" style="11" customWidth="1"/>
    <col min="21" max="21" width="11.33203125" style="97" customWidth="1"/>
    <col min="22" max="22" width="11.88671875" style="11" customWidth="1"/>
    <col min="23" max="23" width="8" style="11" customWidth="1"/>
    <col min="24" max="24" width="12" style="11" customWidth="1"/>
    <col min="25" max="25" width="7.88671875" style="11" customWidth="1"/>
    <col min="26" max="31" width="6.88671875" style="11" customWidth="1"/>
    <col min="32" max="32" width="6.88671875" style="10" hidden="1" customWidth="1"/>
    <col min="33" max="38" width="8.44140625" style="11" hidden="1" customWidth="1"/>
    <col min="39" max="39" width="7.44140625" style="11" customWidth="1"/>
    <col min="40" max="40" width="19.6640625" style="1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>
      <c r="A2" s="447" t="e">
        <f>IF(ISBLANK(A3)," ",VLOOKUP(A3,diena,2))</f>
        <v>#NAME?</v>
      </c>
      <c r="B2" s="447"/>
      <c r="C2" s="447"/>
      <c r="D2" s="447"/>
      <c r="E2" s="10"/>
      <c r="F2" s="41" t="str">
        <f>nbox!$E$1</f>
        <v>Klaipėda, Lengvosios atletikos maniežas</v>
      </c>
      <c r="G2" s="41"/>
      <c r="H2" s="41"/>
      <c r="Q2" s="447" t="e">
        <f>A2</f>
        <v>#NAME?</v>
      </c>
      <c r="R2" s="447"/>
      <c r="S2" s="447"/>
      <c r="T2" s="447"/>
      <c r="U2" s="11" t="str">
        <f>F2</f>
        <v>Klaipėda, Lengvosios atletikos maniežas</v>
      </c>
      <c r="W2" s="32"/>
      <c r="X2" s="32"/>
    </row>
    <row r="3" spans="1:40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>
      <c r="A4" s="33" t="s">
        <v>440</v>
      </c>
      <c r="B4" s="33" t="s">
        <v>601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439">
        <f>F4</f>
        <v>0</v>
      </c>
      <c r="X4" s="439"/>
      <c r="Y4" s="46" t="e">
        <f>I4</f>
        <v>#REF!</v>
      </c>
    </row>
    <row r="5" spans="1:40" ht="15.75" customHeight="1">
      <c r="B5" s="19" t="s">
        <v>153</v>
      </c>
      <c r="C5" s="10" t="str">
        <f>CONCATENATE(A4," ",B4)</f>
        <v>rut6kg v</v>
      </c>
      <c r="D5" s="52" t="e">
        <f>IF(ISBLANK(A4)," ",VLOOKUP(C5,#REF!,2,FALSE))</f>
        <v>#REF!</v>
      </c>
      <c r="E5" s="439">
        <f>nbox!E3</f>
        <v>0</v>
      </c>
      <c r="F5" s="439"/>
      <c r="G5" s="19"/>
      <c r="H5" s="19"/>
      <c r="I5" s="46" t="e">
        <f>VLOOKUP(C3,#REF!,3,FALSE)</f>
        <v>#REF!</v>
      </c>
      <c r="M5" s="12"/>
      <c r="N5" s="12"/>
      <c r="O5" s="12"/>
      <c r="P5" s="12"/>
      <c r="V5" s="439">
        <f>E5</f>
        <v>0</v>
      </c>
      <c r="W5" s="439"/>
      <c r="X5" s="439"/>
      <c r="Y5" s="46" t="e">
        <f>I5</f>
        <v>#REF!</v>
      </c>
      <c r="Z5" s="448" t="s">
        <v>154</v>
      </c>
      <c r="AA5" s="449"/>
      <c r="AB5" s="449"/>
      <c r="AC5" s="449"/>
      <c r="AD5" s="449"/>
      <c r="AE5" s="450"/>
      <c r="AG5" s="10"/>
      <c r="AH5" s="10"/>
      <c r="AI5" s="10"/>
      <c r="AJ5" s="10"/>
      <c r="AK5" s="10"/>
      <c r="AL5" s="10"/>
    </row>
    <row r="6" spans="1:40" ht="15.75" customHeight="1">
      <c r="A6" s="35" t="s">
        <v>305</v>
      </c>
      <c r="B6" s="68" t="s">
        <v>309</v>
      </c>
      <c r="C6" s="39" t="s">
        <v>310</v>
      </c>
      <c r="D6" s="58" t="s">
        <v>594</v>
      </c>
      <c r="E6" s="43" t="s">
        <v>604</v>
      </c>
      <c r="F6" s="58" t="s">
        <v>311</v>
      </c>
      <c r="G6" s="39" t="s">
        <v>313</v>
      </c>
      <c r="H6" s="39" t="s">
        <v>314</v>
      </c>
      <c r="I6" s="95" t="s">
        <v>146</v>
      </c>
      <c r="J6" s="68" t="s">
        <v>147</v>
      </c>
      <c r="K6" s="68" t="s">
        <v>148</v>
      </c>
      <c r="L6" s="68" t="s">
        <v>149</v>
      </c>
      <c r="M6" s="12" t="str">
        <f>$C$5</f>
        <v>rut6kg v</v>
      </c>
      <c r="N6" s="12"/>
      <c r="O6" s="12"/>
      <c r="P6" s="12"/>
      <c r="Q6" s="35" t="s">
        <v>305</v>
      </c>
      <c r="R6" s="35" t="s">
        <v>309</v>
      </c>
      <c r="S6" s="39" t="s">
        <v>310</v>
      </c>
      <c r="T6" s="58" t="s">
        <v>594</v>
      </c>
      <c r="U6" s="88" t="s">
        <v>604</v>
      </c>
      <c r="V6" s="61" t="s">
        <v>311</v>
      </c>
      <c r="W6" s="58" t="s">
        <v>597</v>
      </c>
      <c r="X6" s="58" t="s">
        <v>598</v>
      </c>
      <c r="Y6" s="35" t="s">
        <v>146</v>
      </c>
      <c r="Z6" s="89" t="s">
        <v>147</v>
      </c>
      <c r="AA6" s="89" t="s">
        <v>148</v>
      </c>
      <c r="AB6" s="89" t="s">
        <v>149</v>
      </c>
      <c r="AC6" s="89" t="s">
        <v>150</v>
      </c>
      <c r="AD6" s="89" t="s">
        <v>151</v>
      </c>
      <c r="AE6" s="89" t="s">
        <v>152</v>
      </c>
      <c r="AF6" s="35" t="s">
        <v>315</v>
      </c>
      <c r="AG6" s="68" t="s">
        <v>313</v>
      </c>
      <c r="AH6" s="68" t="s">
        <v>314</v>
      </c>
      <c r="AI6" s="39"/>
      <c r="AJ6" s="39"/>
      <c r="AK6" s="39"/>
      <c r="AL6" s="39"/>
      <c r="AM6" s="35" t="s">
        <v>127</v>
      </c>
      <c r="AN6" s="31" t="s">
        <v>599</v>
      </c>
    </row>
    <row r="7" spans="1:40" ht="15.75" customHeight="1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125</v>
      </c>
      <c r="N7" s="12" t="s">
        <v>126</v>
      </c>
      <c r="O7" s="12" t="s">
        <v>127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130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128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124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135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133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132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131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597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129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>
      <c r="A36" s="447" t="e">
        <f>A2</f>
        <v>#NAME?</v>
      </c>
      <c r="B36" s="447"/>
      <c r="C36" s="447"/>
      <c r="D36" s="447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>
      <c r="D39" s="93" t="s">
        <v>458</v>
      </c>
      <c r="E39" s="439">
        <f>E5</f>
        <v>0</v>
      </c>
      <c r="F39" s="439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>
      <c r="A40" s="35" t="s">
        <v>305</v>
      </c>
      <c r="B40" s="35" t="s">
        <v>309</v>
      </c>
      <c r="C40" s="35" t="s">
        <v>310</v>
      </c>
      <c r="D40" s="58" t="s">
        <v>594</v>
      </c>
      <c r="E40" s="43" t="s">
        <v>604</v>
      </c>
      <c r="F40" s="58" t="s">
        <v>311</v>
      </c>
      <c r="G40" s="35" t="str">
        <f>G6</f>
        <v>SB</v>
      </c>
      <c r="H40" s="35" t="str">
        <f>H6</f>
        <v>PB</v>
      </c>
      <c r="I40" s="95" t="s">
        <v>146</v>
      </c>
      <c r="J40" s="35" t="s">
        <v>147</v>
      </c>
      <c r="K40" s="35" t="s">
        <v>148</v>
      </c>
      <c r="L40" s="35" t="s">
        <v>149</v>
      </c>
      <c r="M40" s="68" t="s">
        <v>150</v>
      </c>
      <c r="N40" s="68" t="s">
        <v>151</v>
      </c>
      <c r="O40" s="68" t="s">
        <v>152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4140625" defaultRowHeight="13.2"/>
  <cols>
    <col min="1" max="1" width="5.88671875" style="76" customWidth="1"/>
    <col min="2" max="2" width="6.33203125" style="76" customWidth="1"/>
    <col min="3" max="3" width="8.109375" style="119" customWidth="1"/>
    <col min="4" max="4" width="15.44140625" style="76" customWidth="1"/>
    <col min="5" max="5" width="10.33203125" style="102" customWidth="1"/>
    <col min="6" max="6" width="8.44140625" style="102" customWidth="1"/>
    <col min="7" max="7" width="7.44140625" style="76" customWidth="1"/>
    <col min="8" max="8" width="5.44140625" style="76" customWidth="1"/>
    <col min="9" max="9" width="4.88671875" style="76" customWidth="1"/>
    <col min="10" max="11" width="11.44140625" style="76" customWidth="1"/>
    <col min="12" max="12" width="11.44140625" style="102" customWidth="1"/>
    <col min="13" max="13" width="9" style="102" customWidth="1"/>
    <col min="14" max="14" width="4.33203125" style="76" customWidth="1"/>
    <col min="15" max="15" width="4.6640625" style="76" customWidth="1"/>
    <col min="16" max="16" width="6.44140625" style="76" customWidth="1"/>
    <col min="17" max="17" width="10.44140625" style="76" customWidth="1"/>
    <col min="18" max="18" width="11.44140625" style="76" customWidth="1"/>
    <col min="19" max="19" width="11.44140625" style="102" customWidth="1"/>
    <col min="20" max="20" width="8.33203125" style="102" customWidth="1"/>
    <col min="21" max="16384" width="11.44140625" style="76"/>
  </cols>
  <sheetData>
    <row r="2" spans="1:21">
      <c r="D2" s="76" t="s">
        <v>179</v>
      </c>
      <c r="E2" s="102" t="s">
        <v>180</v>
      </c>
      <c r="K2" s="76" t="s">
        <v>181</v>
      </c>
      <c r="M2" s="102" t="s">
        <v>182</v>
      </c>
      <c r="Q2" s="119"/>
      <c r="R2" s="76" t="s">
        <v>183</v>
      </c>
      <c r="S2" s="102" t="s">
        <v>184</v>
      </c>
    </row>
    <row r="4" spans="1:21" ht="14.4">
      <c r="A4" s="76">
        <v>1</v>
      </c>
      <c r="B4" s="121" t="s">
        <v>479</v>
      </c>
      <c r="C4" s="119" t="s">
        <v>426</v>
      </c>
      <c r="D4" s="76" t="str">
        <f t="shared" ref="D4:D67" si="0">CONCATENATE(C4," ",B4,A4)</f>
        <v>60m m1</v>
      </c>
      <c r="E4" s="105">
        <v>7</v>
      </c>
      <c r="F4" s="112" t="s">
        <v>129</v>
      </c>
      <c r="G4" s="76">
        <v>7.26</v>
      </c>
      <c r="H4" s="76">
        <v>1</v>
      </c>
      <c r="I4" s="121" t="s">
        <v>421</v>
      </c>
      <c r="J4" s="76" t="s">
        <v>438</v>
      </c>
      <c r="K4" s="76" t="str">
        <f t="shared" ref="K4:K67" si="1">CONCATENATE(J4," ",I4,H4)</f>
        <v>tolis M1</v>
      </c>
      <c r="L4" s="106">
        <v>2</v>
      </c>
      <c r="M4" s="102" t="s">
        <v>324</v>
      </c>
      <c r="O4" s="76">
        <v>1</v>
      </c>
      <c r="P4" s="121" t="s">
        <v>421</v>
      </c>
      <c r="Q4" s="119" t="s">
        <v>178</v>
      </c>
      <c r="R4" s="76" t="str">
        <f t="shared" ref="R4:R67" si="2">CONCATENATE(O4,P4,Q4)</f>
        <v>1M100m</v>
      </c>
      <c r="S4" s="105"/>
      <c r="T4" s="112" t="s">
        <v>129</v>
      </c>
      <c r="U4" s="76" t="s">
        <v>23</v>
      </c>
    </row>
    <row r="5" spans="1:21" ht="14.4">
      <c r="A5" s="76">
        <v>2</v>
      </c>
      <c r="B5" s="121" t="s">
        <v>479</v>
      </c>
      <c r="C5" s="119" t="s">
        <v>426</v>
      </c>
      <c r="D5" s="76" t="str">
        <f t="shared" si="0"/>
        <v>60m m2</v>
      </c>
      <c r="E5" s="105">
        <v>7.26</v>
      </c>
      <c r="F5" s="112" t="s">
        <v>597</v>
      </c>
      <c r="G5" s="76">
        <v>7.46</v>
      </c>
      <c r="H5" s="76">
        <v>2</v>
      </c>
      <c r="I5" s="121" t="s">
        <v>421</v>
      </c>
      <c r="J5" s="76" t="s">
        <v>438</v>
      </c>
      <c r="K5" s="76" t="str">
        <f t="shared" si="1"/>
        <v>tolis M2</v>
      </c>
      <c r="L5" s="105">
        <v>3.6</v>
      </c>
      <c r="M5" s="112" t="s">
        <v>130</v>
      </c>
      <c r="O5" s="76">
        <v>2</v>
      </c>
      <c r="P5" s="121" t="s">
        <v>421</v>
      </c>
      <c r="Q5" s="119" t="s">
        <v>178</v>
      </c>
      <c r="R5" s="76" t="str">
        <f t="shared" si="2"/>
        <v>2M100m</v>
      </c>
      <c r="S5" s="105">
        <v>11.41</v>
      </c>
      <c r="T5" s="112" t="s">
        <v>597</v>
      </c>
    </row>
    <row r="6" spans="1:21" ht="14.4">
      <c r="A6" s="76">
        <v>3</v>
      </c>
      <c r="B6" s="121" t="s">
        <v>479</v>
      </c>
      <c r="C6" s="119" t="s">
        <v>426</v>
      </c>
      <c r="D6" s="76" t="str">
        <f t="shared" si="0"/>
        <v>60m m3</v>
      </c>
      <c r="E6" s="105">
        <v>7.46</v>
      </c>
      <c r="F6" s="112" t="s">
        <v>131</v>
      </c>
      <c r="G6" s="76">
        <v>7.71</v>
      </c>
      <c r="H6" s="76">
        <v>3</v>
      </c>
      <c r="I6" s="121" t="s">
        <v>421</v>
      </c>
      <c r="J6" s="76" t="s">
        <v>438</v>
      </c>
      <c r="K6" s="76" t="str">
        <f t="shared" si="1"/>
        <v>tolis M3</v>
      </c>
      <c r="L6" s="105">
        <v>3.85</v>
      </c>
      <c r="M6" s="112" t="s">
        <v>128</v>
      </c>
      <c r="O6" s="76">
        <v>3</v>
      </c>
      <c r="P6" s="121" t="s">
        <v>421</v>
      </c>
      <c r="Q6" s="119" t="s">
        <v>178</v>
      </c>
      <c r="R6" s="76" t="str">
        <f t="shared" si="2"/>
        <v>3M100m</v>
      </c>
      <c r="S6" s="105">
        <v>11.86</v>
      </c>
      <c r="T6" s="112" t="s">
        <v>131</v>
      </c>
    </row>
    <row r="7" spans="1:21" ht="14.4">
      <c r="A7" s="76">
        <v>4</v>
      </c>
      <c r="B7" s="121" t="s">
        <v>479</v>
      </c>
      <c r="C7" s="119" t="s">
        <v>426</v>
      </c>
      <c r="D7" s="76" t="str">
        <f t="shared" si="0"/>
        <v>60m m4</v>
      </c>
      <c r="E7" s="105">
        <v>7.71</v>
      </c>
      <c r="F7" s="112" t="s">
        <v>132</v>
      </c>
      <c r="G7" s="76">
        <v>8.01</v>
      </c>
      <c r="H7" s="76">
        <v>4</v>
      </c>
      <c r="I7" s="121" t="s">
        <v>421</v>
      </c>
      <c r="J7" s="76" t="s">
        <v>438</v>
      </c>
      <c r="K7" s="76" t="str">
        <f t="shared" si="1"/>
        <v>tolis M4</v>
      </c>
      <c r="L7" s="105">
        <v>4.2</v>
      </c>
      <c r="M7" s="112" t="s">
        <v>124</v>
      </c>
      <c r="O7" s="76">
        <v>4</v>
      </c>
      <c r="P7" s="121" t="s">
        <v>421</v>
      </c>
      <c r="Q7" s="119" t="s">
        <v>178</v>
      </c>
      <c r="R7" s="76" t="str">
        <f t="shared" si="2"/>
        <v>4M100m</v>
      </c>
      <c r="S7" s="105">
        <v>12.45</v>
      </c>
      <c r="T7" s="112" t="s">
        <v>132</v>
      </c>
    </row>
    <row r="8" spans="1:21" ht="14.4">
      <c r="A8" s="76">
        <v>5</v>
      </c>
      <c r="B8" s="121" t="s">
        <v>479</v>
      </c>
      <c r="C8" s="119" t="s">
        <v>426</v>
      </c>
      <c r="D8" s="76" t="str">
        <f t="shared" si="0"/>
        <v>60m m5</v>
      </c>
      <c r="E8" s="105">
        <v>8.01</v>
      </c>
      <c r="F8" s="112" t="s">
        <v>133</v>
      </c>
      <c r="G8" s="76">
        <v>8.4499999999999993</v>
      </c>
      <c r="H8" s="76">
        <v>5</v>
      </c>
      <c r="I8" s="121" t="s">
        <v>421</v>
      </c>
      <c r="J8" s="76" t="s">
        <v>438</v>
      </c>
      <c r="K8" s="76" t="str">
        <f t="shared" si="1"/>
        <v>tolis M5</v>
      </c>
      <c r="L8" s="105">
        <v>4.5999999999999996</v>
      </c>
      <c r="M8" s="112" t="s">
        <v>135</v>
      </c>
      <c r="O8" s="76">
        <v>5</v>
      </c>
      <c r="P8" s="121" t="s">
        <v>421</v>
      </c>
      <c r="Q8" s="119" t="s">
        <v>178</v>
      </c>
      <c r="R8" s="76" t="str">
        <f t="shared" si="2"/>
        <v>5M100m</v>
      </c>
      <c r="S8" s="105">
        <v>13.05</v>
      </c>
      <c r="T8" s="112" t="s">
        <v>133</v>
      </c>
    </row>
    <row r="9" spans="1:21" ht="14.4">
      <c r="A9" s="76">
        <v>6</v>
      </c>
      <c r="B9" s="121" t="s">
        <v>479</v>
      </c>
      <c r="C9" s="119" t="s">
        <v>426</v>
      </c>
      <c r="D9" s="76" t="str">
        <f t="shared" si="0"/>
        <v>60m m6</v>
      </c>
      <c r="E9" s="105">
        <v>8.4499999999999993</v>
      </c>
      <c r="F9" s="112" t="s">
        <v>135</v>
      </c>
      <c r="G9" s="76">
        <v>9.0500000000000007</v>
      </c>
      <c r="H9" s="76">
        <v>6</v>
      </c>
      <c r="I9" s="121" t="s">
        <v>421</v>
      </c>
      <c r="J9" s="76" t="s">
        <v>438</v>
      </c>
      <c r="K9" s="76" t="str">
        <f t="shared" si="1"/>
        <v>tolis M6</v>
      </c>
      <c r="L9" s="105">
        <v>5.15</v>
      </c>
      <c r="M9" s="112" t="s">
        <v>133</v>
      </c>
      <c r="O9" s="76">
        <v>6</v>
      </c>
      <c r="P9" s="121" t="s">
        <v>421</v>
      </c>
      <c r="Q9" s="119" t="s">
        <v>178</v>
      </c>
      <c r="R9" s="76" t="str">
        <f t="shared" si="2"/>
        <v>6M100m</v>
      </c>
      <c r="S9" s="105">
        <v>13.85</v>
      </c>
      <c r="T9" s="112" t="s">
        <v>135</v>
      </c>
    </row>
    <row r="10" spans="1:21" ht="14.4">
      <c r="A10" s="76">
        <v>7</v>
      </c>
      <c r="B10" s="121" t="s">
        <v>479</v>
      </c>
      <c r="C10" s="119" t="s">
        <v>426</v>
      </c>
      <c r="D10" s="76" t="str">
        <f t="shared" si="0"/>
        <v>60m m7</v>
      </c>
      <c r="E10" s="105">
        <v>9.0500000000000007</v>
      </c>
      <c r="F10" s="112" t="s">
        <v>124</v>
      </c>
      <c r="G10" s="76">
        <v>9.65</v>
      </c>
      <c r="H10" s="76">
        <v>7</v>
      </c>
      <c r="I10" s="121" t="s">
        <v>421</v>
      </c>
      <c r="J10" s="76" t="s">
        <v>438</v>
      </c>
      <c r="K10" s="76" t="str">
        <f t="shared" si="1"/>
        <v>tolis M7</v>
      </c>
      <c r="L10" s="105">
        <v>5.6</v>
      </c>
      <c r="M10" s="112" t="s">
        <v>132</v>
      </c>
      <c r="O10" s="76">
        <v>7</v>
      </c>
      <c r="P10" s="121" t="s">
        <v>421</v>
      </c>
      <c r="Q10" s="119" t="s">
        <v>178</v>
      </c>
      <c r="R10" s="76" t="str">
        <f t="shared" si="2"/>
        <v>7M100m</v>
      </c>
      <c r="S10" s="105">
        <v>14.95</v>
      </c>
      <c r="T10" s="112" t="s">
        <v>124</v>
      </c>
    </row>
    <row r="11" spans="1:21" ht="14.4">
      <c r="A11" s="76">
        <v>8</v>
      </c>
      <c r="B11" s="121" t="s">
        <v>479</v>
      </c>
      <c r="C11" s="119" t="s">
        <v>426</v>
      </c>
      <c r="D11" s="76" t="str">
        <f t="shared" si="0"/>
        <v>60m m8</v>
      </c>
      <c r="E11" s="105">
        <v>9.65</v>
      </c>
      <c r="F11" s="112" t="s">
        <v>128</v>
      </c>
      <c r="G11" s="76">
        <v>10.050000000000001</v>
      </c>
      <c r="H11" s="76">
        <v>8</v>
      </c>
      <c r="I11" s="121" t="s">
        <v>421</v>
      </c>
      <c r="J11" s="76" t="s">
        <v>438</v>
      </c>
      <c r="K11" s="76" t="str">
        <f t="shared" si="1"/>
        <v>tolis M8</v>
      </c>
      <c r="L11" s="105">
        <v>6</v>
      </c>
      <c r="M11" s="112" t="s">
        <v>131</v>
      </c>
      <c r="O11" s="76">
        <v>8</v>
      </c>
      <c r="P11" s="121" t="s">
        <v>421</v>
      </c>
      <c r="Q11" s="119" t="s">
        <v>178</v>
      </c>
      <c r="R11" s="76" t="str">
        <f t="shared" si="2"/>
        <v>8M100m</v>
      </c>
      <c r="S11" s="105">
        <v>15.55</v>
      </c>
      <c r="T11" s="112" t="s">
        <v>128</v>
      </c>
    </row>
    <row r="12" spans="1:21" ht="14.4">
      <c r="A12" s="76">
        <v>9</v>
      </c>
      <c r="B12" s="121" t="s">
        <v>479</v>
      </c>
      <c r="C12" s="119" t="s">
        <v>426</v>
      </c>
      <c r="D12" s="76" t="str">
        <f t="shared" si="0"/>
        <v>60m m9</v>
      </c>
      <c r="E12" s="105">
        <v>10.050000000000001</v>
      </c>
      <c r="F12" s="112" t="s">
        <v>130</v>
      </c>
      <c r="G12" s="76">
        <v>10.35</v>
      </c>
      <c r="H12" s="76">
        <v>9</v>
      </c>
      <c r="I12" s="121" t="s">
        <v>421</v>
      </c>
      <c r="J12" s="76" t="s">
        <v>438</v>
      </c>
      <c r="K12" s="76" t="str">
        <f t="shared" si="1"/>
        <v>tolis M9</v>
      </c>
      <c r="L12" s="105">
        <v>6.35</v>
      </c>
      <c r="M12" s="112" t="s">
        <v>597</v>
      </c>
      <c r="O12" s="76">
        <v>9</v>
      </c>
      <c r="P12" s="121" t="s">
        <v>421</v>
      </c>
      <c r="Q12" s="119" t="s">
        <v>178</v>
      </c>
      <c r="R12" s="76" t="str">
        <f t="shared" si="2"/>
        <v>9M100m</v>
      </c>
      <c r="S12" s="105">
        <v>16.25</v>
      </c>
      <c r="T12" s="112" t="s">
        <v>130</v>
      </c>
    </row>
    <row r="13" spans="1:21" ht="14.4">
      <c r="A13" s="76">
        <v>10</v>
      </c>
      <c r="B13" s="121" t="s">
        <v>479</v>
      </c>
      <c r="C13" s="119" t="s">
        <v>426</v>
      </c>
      <c r="D13" s="76" t="str">
        <f t="shared" si="0"/>
        <v>60m m10</v>
      </c>
      <c r="E13" s="105">
        <v>10.35</v>
      </c>
      <c r="F13" s="102" t="s">
        <v>324</v>
      </c>
      <c r="H13" s="76">
        <v>10</v>
      </c>
      <c r="I13" s="121" t="s">
        <v>421</v>
      </c>
      <c r="J13" s="76" t="s">
        <v>438</v>
      </c>
      <c r="K13" s="76" t="str">
        <f t="shared" si="1"/>
        <v>tolis M10</v>
      </c>
      <c r="L13" s="114">
        <v>6.62</v>
      </c>
      <c r="M13" s="112" t="s">
        <v>129</v>
      </c>
      <c r="O13" s="76">
        <v>10</v>
      </c>
      <c r="P13" s="121" t="s">
        <v>421</v>
      </c>
      <c r="Q13" s="119" t="s">
        <v>178</v>
      </c>
      <c r="R13" s="76" t="str">
        <f t="shared" si="2"/>
        <v>10M100m</v>
      </c>
      <c r="S13" s="105">
        <v>17.25</v>
      </c>
      <c r="T13" s="10"/>
    </row>
    <row r="14" spans="1:21" ht="14.4">
      <c r="A14" s="76">
        <v>1</v>
      </c>
      <c r="B14" s="121" t="s">
        <v>479</v>
      </c>
      <c r="C14" s="119" t="s">
        <v>428</v>
      </c>
      <c r="D14" s="76" t="str">
        <f t="shared" si="0"/>
        <v>200m m1</v>
      </c>
      <c r="E14" s="115"/>
      <c r="F14" s="112" t="s">
        <v>129</v>
      </c>
      <c r="H14" s="76">
        <v>1</v>
      </c>
      <c r="I14" s="121" t="s">
        <v>421</v>
      </c>
      <c r="J14" s="76" t="s">
        <v>422</v>
      </c>
      <c r="K14" s="76" t="str">
        <f t="shared" si="1"/>
        <v>triš M1</v>
      </c>
      <c r="L14" s="106">
        <v>6</v>
      </c>
      <c r="M14" s="102" t="s">
        <v>324</v>
      </c>
      <c r="O14" s="76">
        <v>1</v>
      </c>
      <c r="P14" s="121" t="s">
        <v>421</v>
      </c>
      <c r="Q14" s="119" t="s">
        <v>428</v>
      </c>
      <c r="R14" s="76" t="str">
        <f t="shared" si="2"/>
        <v>1M200m</v>
      </c>
      <c r="T14" s="112" t="s">
        <v>129</v>
      </c>
    </row>
    <row r="15" spans="1:21" ht="14.4">
      <c r="A15" s="76">
        <v>2</v>
      </c>
      <c r="B15" s="121" t="s">
        <v>479</v>
      </c>
      <c r="C15" s="119" t="s">
        <v>428</v>
      </c>
      <c r="D15" s="76" t="str">
        <f t="shared" si="0"/>
        <v>200m m2</v>
      </c>
      <c r="F15" s="112" t="s">
        <v>597</v>
      </c>
      <c r="H15" s="76">
        <v>2</v>
      </c>
      <c r="I15" s="121" t="s">
        <v>421</v>
      </c>
      <c r="J15" s="76" t="s">
        <v>422</v>
      </c>
      <c r="K15" s="76" t="str">
        <f t="shared" si="1"/>
        <v>triš M2</v>
      </c>
      <c r="L15" s="105">
        <v>8.5</v>
      </c>
      <c r="M15" s="112" t="s">
        <v>130</v>
      </c>
      <c r="O15" s="76">
        <v>2</v>
      </c>
      <c r="P15" s="121" t="s">
        <v>421</v>
      </c>
      <c r="Q15" s="119" t="s">
        <v>428</v>
      </c>
      <c r="R15" s="76" t="str">
        <f t="shared" si="2"/>
        <v>2M200m</v>
      </c>
      <c r="S15" s="115">
        <v>23.31</v>
      </c>
      <c r="T15" s="112" t="s">
        <v>597</v>
      </c>
      <c r="U15" s="76" t="s">
        <v>64</v>
      </c>
    </row>
    <row r="16" spans="1:21" ht="14.4">
      <c r="A16" s="76">
        <v>3</v>
      </c>
      <c r="B16" s="121" t="s">
        <v>479</v>
      </c>
      <c r="C16" s="119" t="s">
        <v>428</v>
      </c>
      <c r="D16" s="76" t="str">
        <f t="shared" si="0"/>
        <v>200m m3</v>
      </c>
      <c r="E16" s="102">
        <v>24</v>
      </c>
      <c r="F16" s="112" t="s">
        <v>131</v>
      </c>
      <c r="H16" s="76">
        <v>3</v>
      </c>
      <c r="I16" s="121" t="s">
        <v>421</v>
      </c>
      <c r="J16" s="76" t="s">
        <v>422</v>
      </c>
      <c r="K16" s="76" t="str">
        <f t="shared" si="1"/>
        <v>triš M3</v>
      </c>
      <c r="L16" s="105">
        <v>9</v>
      </c>
      <c r="M16" s="112" t="s">
        <v>128</v>
      </c>
      <c r="O16" s="76">
        <v>3</v>
      </c>
      <c r="P16" s="121" t="s">
        <v>421</v>
      </c>
      <c r="Q16" s="119" t="s">
        <v>428</v>
      </c>
      <c r="R16" s="76" t="str">
        <f t="shared" si="2"/>
        <v>3M200m</v>
      </c>
      <c r="S16" s="115">
        <v>24.26</v>
      </c>
      <c r="T16" s="112" t="s">
        <v>131</v>
      </c>
    </row>
    <row r="17" spans="1:21" ht="14.4">
      <c r="A17" s="76">
        <v>4</v>
      </c>
      <c r="B17" s="121" t="s">
        <v>479</v>
      </c>
      <c r="C17" s="119" t="s">
        <v>428</v>
      </c>
      <c r="D17" s="76" t="str">
        <f t="shared" si="0"/>
        <v>200m m4</v>
      </c>
      <c r="E17" s="102">
        <v>25.96</v>
      </c>
      <c r="F17" s="112" t="s">
        <v>132</v>
      </c>
      <c r="H17" s="76">
        <v>4</v>
      </c>
      <c r="I17" s="121" t="s">
        <v>421</v>
      </c>
      <c r="J17" s="76" t="s">
        <v>422</v>
      </c>
      <c r="K17" s="76" t="str">
        <f t="shared" si="1"/>
        <v>triš M4</v>
      </c>
      <c r="L17" s="105">
        <v>10</v>
      </c>
      <c r="M17" s="112" t="s">
        <v>124</v>
      </c>
      <c r="O17" s="76">
        <v>4</v>
      </c>
      <c r="P17" s="121" t="s">
        <v>421</v>
      </c>
      <c r="Q17" s="119" t="s">
        <v>428</v>
      </c>
      <c r="R17" s="76" t="str">
        <f t="shared" si="2"/>
        <v>4M200m</v>
      </c>
      <c r="S17" s="115">
        <v>25.45</v>
      </c>
      <c r="T17" s="112" t="s">
        <v>132</v>
      </c>
    </row>
    <row r="18" spans="1:21" ht="14.4">
      <c r="A18" s="76">
        <v>5</v>
      </c>
      <c r="B18" s="121" t="s">
        <v>479</v>
      </c>
      <c r="C18" s="119" t="s">
        <v>428</v>
      </c>
      <c r="D18" s="76" t="str">
        <f t="shared" si="0"/>
        <v>200m m5</v>
      </c>
      <c r="E18" s="102">
        <v>27.36</v>
      </c>
      <c r="F18" s="112" t="s">
        <v>133</v>
      </c>
      <c r="H18" s="76">
        <v>5</v>
      </c>
      <c r="I18" s="121" t="s">
        <v>421</v>
      </c>
      <c r="J18" s="76" t="s">
        <v>422</v>
      </c>
      <c r="K18" s="76" t="str">
        <f t="shared" si="1"/>
        <v>triš M5</v>
      </c>
      <c r="L18" s="105">
        <v>10.5</v>
      </c>
      <c r="M18" s="112" t="s">
        <v>135</v>
      </c>
      <c r="O18" s="76">
        <v>5</v>
      </c>
      <c r="P18" s="121" t="s">
        <v>421</v>
      </c>
      <c r="Q18" s="119" t="s">
        <v>428</v>
      </c>
      <c r="R18" s="76" t="str">
        <f t="shared" si="2"/>
        <v>5M200m</v>
      </c>
      <c r="S18" s="115">
        <v>26.85</v>
      </c>
      <c r="T18" s="112" t="s">
        <v>133</v>
      </c>
    </row>
    <row r="19" spans="1:21" ht="14.4">
      <c r="A19" s="76">
        <v>6</v>
      </c>
      <c r="B19" s="121" t="s">
        <v>479</v>
      </c>
      <c r="C19" s="119" t="s">
        <v>428</v>
      </c>
      <c r="D19" s="76" t="str">
        <f t="shared" si="0"/>
        <v>200m m6</v>
      </c>
      <c r="E19" s="102">
        <v>29.25</v>
      </c>
      <c r="F19" s="112" t="s">
        <v>135</v>
      </c>
      <c r="H19" s="76">
        <v>6</v>
      </c>
      <c r="I19" s="121" t="s">
        <v>421</v>
      </c>
      <c r="J19" s="76" t="s">
        <v>422</v>
      </c>
      <c r="K19" s="76" t="str">
        <f t="shared" si="1"/>
        <v>triš M6</v>
      </c>
      <c r="L19" s="105">
        <v>11.4</v>
      </c>
      <c r="M19" s="112" t="s">
        <v>133</v>
      </c>
      <c r="O19" s="76">
        <v>6</v>
      </c>
      <c r="P19" s="121" t="s">
        <v>421</v>
      </c>
      <c r="Q19" s="119" t="s">
        <v>428</v>
      </c>
      <c r="R19" s="76" t="str">
        <f t="shared" si="2"/>
        <v>6M200m</v>
      </c>
      <c r="S19" s="115">
        <v>28.75</v>
      </c>
      <c r="T19" s="112" t="s">
        <v>135</v>
      </c>
    </row>
    <row r="20" spans="1:21" ht="14.4">
      <c r="A20" s="76">
        <v>7</v>
      </c>
      <c r="B20" s="121" t="s">
        <v>479</v>
      </c>
      <c r="C20" s="119" t="s">
        <v>428</v>
      </c>
      <c r="D20" s="76" t="str">
        <f t="shared" si="0"/>
        <v>200m m7</v>
      </c>
      <c r="E20" s="102">
        <v>31.75</v>
      </c>
      <c r="F20" s="112" t="s">
        <v>124</v>
      </c>
      <c r="H20" s="76">
        <v>7</v>
      </c>
      <c r="I20" s="121" t="s">
        <v>421</v>
      </c>
      <c r="J20" s="76" t="s">
        <v>422</v>
      </c>
      <c r="K20" s="76" t="str">
        <f t="shared" si="1"/>
        <v>triš M7</v>
      </c>
      <c r="L20" s="105">
        <v>12</v>
      </c>
      <c r="M20" s="112" t="s">
        <v>132</v>
      </c>
      <c r="O20" s="76">
        <v>7</v>
      </c>
      <c r="P20" s="121" t="s">
        <v>421</v>
      </c>
      <c r="Q20" s="119" t="s">
        <v>428</v>
      </c>
      <c r="R20" s="76" t="str">
        <f t="shared" si="2"/>
        <v>7M200m</v>
      </c>
      <c r="S20" s="115">
        <v>31.25</v>
      </c>
      <c r="T20" s="112" t="s">
        <v>124</v>
      </c>
    </row>
    <row r="21" spans="1:21" ht="14.4">
      <c r="A21" s="76">
        <v>8</v>
      </c>
      <c r="B21" s="121" t="s">
        <v>479</v>
      </c>
      <c r="C21" s="119" t="s">
        <v>428</v>
      </c>
      <c r="D21" s="76" t="str">
        <f t="shared" si="0"/>
        <v>200m m8</v>
      </c>
      <c r="E21" s="102">
        <v>33.75</v>
      </c>
      <c r="F21" s="112" t="s">
        <v>128</v>
      </c>
      <c r="H21" s="76">
        <v>8</v>
      </c>
      <c r="I21" s="121" t="s">
        <v>421</v>
      </c>
      <c r="J21" s="76" t="s">
        <v>422</v>
      </c>
      <c r="K21" s="76" t="str">
        <f t="shared" si="1"/>
        <v>triš M8</v>
      </c>
      <c r="L21" s="105">
        <v>12.8</v>
      </c>
      <c r="M21" s="112" t="s">
        <v>131</v>
      </c>
      <c r="O21" s="76">
        <v>8</v>
      </c>
      <c r="P21" s="121" t="s">
        <v>421</v>
      </c>
      <c r="Q21" s="119" t="s">
        <v>428</v>
      </c>
      <c r="R21" s="76" t="str">
        <f t="shared" si="2"/>
        <v>8M200m</v>
      </c>
      <c r="S21" s="115">
        <v>32.75</v>
      </c>
      <c r="T21" s="112" t="s">
        <v>128</v>
      </c>
    </row>
    <row r="22" spans="1:21" ht="14.4">
      <c r="A22" s="76">
        <v>9</v>
      </c>
      <c r="B22" s="121" t="s">
        <v>479</v>
      </c>
      <c r="C22" s="119" t="s">
        <v>428</v>
      </c>
      <c r="D22" s="76" t="str">
        <f t="shared" si="0"/>
        <v>200m m9</v>
      </c>
      <c r="E22" s="102">
        <v>35.450000000000003</v>
      </c>
      <c r="F22" s="112" t="s">
        <v>130</v>
      </c>
      <c r="H22" s="76">
        <v>9</v>
      </c>
      <c r="I22" s="121" t="s">
        <v>421</v>
      </c>
      <c r="J22" s="76" t="s">
        <v>422</v>
      </c>
      <c r="K22" s="76" t="str">
        <f t="shared" si="1"/>
        <v>triš M9</v>
      </c>
      <c r="L22" s="105">
        <v>13.4</v>
      </c>
      <c r="M22" s="112" t="s">
        <v>597</v>
      </c>
      <c r="O22" s="76">
        <v>9</v>
      </c>
      <c r="P22" s="121" t="s">
        <v>421</v>
      </c>
      <c r="Q22" s="119" t="s">
        <v>428</v>
      </c>
      <c r="R22" s="76" t="str">
        <f t="shared" si="2"/>
        <v>9M200m</v>
      </c>
      <c r="S22" s="115">
        <v>34.25</v>
      </c>
      <c r="T22" s="112" t="s">
        <v>130</v>
      </c>
    </row>
    <row r="23" spans="1:21" ht="14.4">
      <c r="A23" s="76">
        <v>10</v>
      </c>
      <c r="B23" s="121" t="s">
        <v>479</v>
      </c>
      <c r="C23" s="119" t="s">
        <v>428</v>
      </c>
      <c r="D23" s="76" t="str">
        <f t="shared" si="0"/>
        <v>200m m10</v>
      </c>
      <c r="E23" s="102">
        <v>36.75</v>
      </c>
      <c r="F23" s="102" t="s">
        <v>324</v>
      </c>
      <c r="H23" s="76">
        <v>10</v>
      </c>
      <c r="I23" s="121" t="s">
        <v>421</v>
      </c>
      <c r="J23" s="76" t="s">
        <v>422</v>
      </c>
      <c r="K23" s="76" t="str">
        <f t="shared" si="1"/>
        <v>triš M10</v>
      </c>
      <c r="L23" s="114">
        <v>14</v>
      </c>
      <c r="M23" s="112" t="s">
        <v>129</v>
      </c>
      <c r="O23" s="76">
        <v>10</v>
      </c>
      <c r="P23" s="121" t="s">
        <v>421</v>
      </c>
      <c r="Q23" s="119" t="s">
        <v>428</v>
      </c>
      <c r="R23" s="76" t="str">
        <f t="shared" si="2"/>
        <v>10M200m</v>
      </c>
      <c r="S23" s="115">
        <v>36.25</v>
      </c>
      <c r="T23" s="10"/>
    </row>
    <row r="24" spans="1:21" ht="14.4">
      <c r="A24" s="76">
        <v>1</v>
      </c>
      <c r="B24" s="121" t="s">
        <v>479</v>
      </c>
      <c r="C24" s="119" t="s">
        <v>425</v>
      </c>
      <c r="D24" s="76" t="str">
        <f t="shared" si="0"/>
        <v>300m m1</v>
      </c>
      <c r="F24" s="112" t="s">
        <v>129</v>
      </c>
      <c r="H24" s="76">
        <v>1</v>
      </c>
      <c r="I24" s="121" t="s">
        <v>421</v>
      </c>
      <c r="J24" s="76" t="s">
        <v>437</v>
      </c>
      <c r="K24" s="76" t="str">
        <f t="shared" si="1"/>
        <v>aukštis M1</v>
      </c>
      <c r="L24" s="106">
        <v>1</v>
      </c>
      <c r="M24" s="102" t="s">
        <v>324</v>
      </c>
      <c r="O24" s="76">
        <v>1</v>
      </c>
      <c r="P24" s="121" t="s">
        <v>421</v>
      </c>
      <c r="Q24" s="119" t="s">
        <v>425</v>
      </c>
      <c r="R24" s="76" t="str">
        <f t="shared" si="2"/>
        <v>1M300m</v>
      </c>
      <c r="T24" s="112" t="s">
        <v>129</v>
      </c>
      <c r="U24" s="76" t="s">
        <v>186</v>
      </c>
    </row>
    <row r="25" spans="1:21" ht="14.4">
      <c r="A25" s="76">
        <v>2</v>
      </c>
      <c r="B25" s="121" t="s">
        <v>479</v>
      </c>
      <c r="C25" s="119" t="s">
        <v>425</v>
      </c>
      <c r="D25" s="76" t="str">
        <f t="shared" si="0"/>
        <v>300m m2</v>
      </c>
      <c r="F25" s="112" t="s">
        <v>597</v>
      </c>
      <c r="H25" s="76">
        <v>2</v>
      </c>
      <c r="I25" s="121" t="s">
        <v>421</v>
      </c>
      <c r="J25" s="76" t="s">
        <v>437</v>
      </c>
      <c r="K25" s="76" t="str">
        <f t="shared" si="1"/>
        <v>aukštis M2</v>
      </c>
      <c r="L25" s="105">
        <v>1.1499999999999999</v>
      </c>
      <c r="M25" s="112" t="s">
        <v>130</v>
      </c>
      <c r="O25" s="76">
        <v>2</v>
      </c>
      <c r="P25" s="121" t="s">
        <v>421</v>
      </c>
      <c r="Q25" s="119" t="s">
        <v>425</v>
      </c>
      <c r="R25" s="76" t="str">
        <f t="shared" si="2"/>
        <v>2M300m</v>
      </c>
      <c r="T25" s="112" t="s">
        <v>597</v>
      </c>
    </row>
    <row r="26" spans="1:21" ht="14.4">
      <c r="A26" s="76">
        <v>3</v>
      </c>
      <c r="B26" s="121" t="s">
        <v>479</v>
      </c>
      <c r="C26" s="119" t="s">
        <v>425</v>
      </c>
      <c r="D26" s="76" t="str">
        <f t="shared" si="0"/>
        <v>300m m3</v>
      </c>
      <c r="E26" s="102">
        <v>37</v>
      </c>
      <c r="F26" s="112" t="s">
        <v>131</v>
      </c>
      <c r="H26" s="76">
        <v>3</v>
      </c>
      <c r="I26" s="121" t="s">
        <v>421</v>
      </c>
      <c r="J26" s="76" t="s">
        <v>437</v>
      </c>
      <c r="K26" s="76" t="str">
        <f t="shared" si="1"/>
        <v>aukštis M3</v>
      </c>
      <c r="L26" s="105">
        <v>1.22</v>
      </c>
      <c r="M26" s="112" t="s">
        <v>128</v>
      </c>
      <c r="O26" s="76">
        <v>3</v>
      </c>
      <c r="P26" s="121" t="s">
        <v>421</v>
      </c>
      <c r="Q26" s="119" t="s">
        <v>425</v>
      </c>
      <c r="R26" s="76" t="str">
        <f t="shared" si="2"/>
        <v>3M300m</v>
      </c>
      <c r="S26" s="105">
        <v>36</v>
      </c>
      <c r="T26" s="112" t="s">
        <v>131</v>
      </c>
    </row>
    <row r="27" spans="1:21" ht="14.4">
      <c r="A27" s="76">
        <v>4</v>
      </c>
      <c r="B27" s="121" t="s">
        <v>479</v>
      </c>
      <c r="C27" s="119" t="s">
        <v>425</v>
      </c>
      <c r="D27" s="76" t="str">
        <f t="shared" si="0"/>
        <v>300m m4</v>
      </c>
      <c r="E27" s="102">
        <v>40.06</v>
      </c>
      <c r="F27" s="112" t="s">
        <v>132</v>
      </c>
      <c r="G27" s="76">
        <v>39.26</v>
      </c>
      <c r="H27" s="76">
        <v>4</v>
      </c>
      <c r="I27" s="121" t="s">
        <v>421</v>
      </c>
      <c r="J27" s="76" t="s">
        <v>437</v>
      </c>
      <c r="K27" s="76" t="str">
        <f t="shared" si="1"/>
        <v>aukštis M4</v>
      </c>
      <c r="L27" s="105">
        <v>1.3</v>
      </c>
      <c r="M27" s="112" t="s">
        <v>124</v>
      </c>
      <c r="O27" s="76">
        <v>4</v>
      </c>
      <c r="P27" s="121" t="s">
        <v>421</v>
      </c>
      <c r="Q27" s="119" t="s">
        <v>425</v>
      </c>
      <c r="R27" s="76" t="str">
        <f t="shared" si="2"/>
        <v>4M300m</v>
      </c>
      <c r="S27" s="105">
        <v>39.75</v>
      </c>
      <c r="T27" s="112" t="s">
        <v>132</v>
      </c>
    </row>
    <row r="28" spans="1:21" ht="14.4">
      <c r="A28" s="76">
        <v>5</v>
      </c>
      <c r="B28" s="121" t="s">
        <v>479</v>
      </c>
      <c r="C28" s="119" t="s">
        <v>425</v>
      </c>
      <c r="D28" s="76" t="str">
        <f t="shared" si="0"/>
        <v>300m m5</v>
      </c>
      <c r="E28" s="102">
        <v>42.06</v>
      </c>
      <c r="F28" s="112" t="s">
        <v>133</v>
      </c>
      <c r="G28" s="76">
        <v>41.26</v>
      </c>
      <c r="H28" s="76">
        <v>5</v>
      </c>
      <c r="I28" s="121" t="s">
        <v>421</v>
      </c>
      <c r="J28" s="76" t="s">
        <v>437</v>
      </c>
      <c r="K28" s="76" t="str">
        <f t="shared" si="1"/>
        <v>aukštis M5</v>
      </c>
      <c r="L28" s="105">
        <v>1.39</v>
      </c>
      <c r="M28" s="112" t="s">
        <v>135</v>
      </c>
      <c r="O28" s="76">
        <v>5</v>
      </c>
      <c r="P28" s="121" t="s">
        <v>421</v>
      </c>
      <c r="Q28" s="119" t="s">
        <v>425</v>
      </c>
      <c r="R28" s="76" t="str">
        <f t="shared" si="2"/>
        <v>5M300m</v>
      </c>
      <c r="S28" s="105">
        <v>42.25</v>
      </c>
      <c r="T28" s="112" t="s">
        <v>133</v>
      </c>
    </row>
    <row r="29" spans="1:21" ht="14.4">
      <c r="A29" s="76">
        <v>6</v>
      </c>
      <c r="B29" s="121" t="s">
        <v>479</v>
      </c>
      <c r="C29" s="119" t="s">
        <v>425</v>
      </c>
      <c r="D29" s="76" t="str">
        <f t="shared" si="0"/>
        <v>300m m6</v>
      </c>
      <c r="E29" s="102">
        <v>44.85</v>
      </c>
      <c r="F29" s="112" t="s">
        <v>135</v>
      </c>
      <c r="G29" s="76">
        <v>44.15</v>
      </c>
      <c r="H29" s="76">
        <v>6</v>
      </c>
      <c r="I29" s="121" t="s">
        <v>421</v>
      </c>
      <c r="J29" s="76" t="s">
        <v>437</v>
      </c>
      <c r="K29" s="76" t="str">
        <f t="shared" si="1"/>
        <v>aukštis M6</v>
      </c>
      <c r="L29" s="105">
        <v>1.5</v>
      </c>
      <c r="M29" s="112" t="s">
        <v>133</v>
      </c>
      <c r="O29" s="76">
        <v>6</v>
      </c>
      <c r="P29" s="121" t="s">
        <v>421</v>
      </c>
      <c r="Q29" s="119" t="s">
        <v>425</v>
      </c>
      <c r="R29" s="76" t="str">
        <f t="shared" si="2"/>
        <v>6M300m</v>
      </c>
      <c r="S29" s="105">
        <v>45.25</v>
      </c>
      <c r="T29" s="112" t="s">
        <v>135</v>
      </c>
    </row>
    <row r="30" spans="1:21" ht="14.4">
      <c r="A30" s="76">
        <v>7</v>
      </c>
      <c r="B30" s="121" t="s">
        <v>479</v>
      </c>
      <c r="C30" s="119" t="s">
        <v>425</v>
      </c>
      <c r="D30" s="76" t="str">
        <f t="shared" si="0"/>
        <v>300m m7</v>
      </c>
      <c r="E30" s="102">
        <v>48.35</v>
      </c>
      <c r="F30" s="112" t="s">
        <v>124</v>
      </c>
      <c r="G30" s="76">
        <v>47.65</v>
      </c>
      <c r="H30" s="76">
        <v>7</v>
      </c>
      <c r="I30" s="121" t="s">
        <v>421</v>
      </c>
      <c r="J30" s="76" t="s">
        <v>437</v>
      </c>
      <c r="K30" s="76" t="str">
        <f t="shared" si="1"/>
        <v>aukštis M7</v>
      </c>
      <c r="L30" s="105">
        <v>1.65</v>
      </c>
      <c r="M30" s="112" t="s">
        <v>132</v>
      </c>
      <c r="O30" s="76">
        <v>7</v>
      </c>
      <c r="P30" s="121" t="s">
        <v>421</v>
      </c>
      <c r="Q30" s="119" t="s">
        <v>425</v>
      </c>
      <c r="R30" s="76" t="str">
        <f t="shared" si="2"/>
        <v>7M300m</v>
      </c>
      <c r="S30" s="105">
        <v>49.25</v>
      </c>
      <c r="T30" s="112" t="s">
        <v>124</v>
      </c>
    </row>
    <row r="31" spans="1:21" ht="14.4">
      <c r="A31" s="76">
        <v>8</v>
      </c>
      <c r="B31" s="121" t="s">
        <v>479</v>
      </c>
      <c r="C31" s="119" t="s">
        <v>425</v>
      </c>
      <c r="D31" s="76" t="str">
        <f t="shared" si="0"/>
        <v>300m m8</v>
      </c>
      <c r="E31" s="102">
        <v>52.35</v>
      </c>
      <c r="F31" s="112" t="s">
        <v>128</v>
      </c>
      <c r="G31" s="76">
        <v>51.65</v>
      </c>
      <c r="H31" s="76">
        <v>8</v>
      </c>
      <c r="I31" s="121" t="s">
        <v>421</v>
      </c>
      <c r="J31" s="76" t="s">
        <v>437</v>
      </c>
      <c r="K31" s="76" t="str">
        <f t="shared" si="1"/>
        <v>aukštis M8</v>
      </c>
      <c r="L31" s="105">
        <v>1.75</v>
      </c>
      <c r="M31" s="112" t="s">
        <v>131</v>
      </c>
      <c r="O31" s="76">
        <v>8</v>
      </c>
      <c r="P31" s="121" t="s">
        <v>421</v>
      </c>
      <c r="Q31" s="119" t="s">
        <v>425</v>
      </c>
      <c r="R31" s="76" t="str">
        <f t="shared" si="2"/>
        <v>8M300m</v>
      </c>
      <c r="S31" s="105">
        <v>52.25</v>
      </c>
      <c r="T31" s="112" t="s">
        <v>128</v>
      </c>
    </row>
    <row r="32" spans="1:21" ht="14.4">
      <c r="A32" s="76">
        <v>9</v>
      </c>
      <c r="B32" s="121" t="s">
        <v>479</v>
      </c>
      <c r="C32" s="119" t="s">
        <v>425</v>
      </c>
      <c r="D32" s="76" t="str">
        <f t="shared" si="0"/>
        <v>300m m9</v>
      </c>
      <c r="E32" s="102">
        <v>56.05</v>
      </c>
      <c r="F32" s="112" t="s">
        <v>130</v>
      </c>
      <c r="G32" s="76">
        <v>55.35</v>
      </c>
      <c r="H32" s="76">
        <v>9</v>
      </c>
      <c r="I32" s="121" t="s">
        <v>421</v>
      </c>
      <c r="J32" s="76" t="s">
        <v>437</v>
      </c>
      <c r="K32" s="76" t="str">
        <f t="shared" si="1"/>
        <v>aukštis M9</v>
      </c>
      <c r="L32" s="105">
        <v>1.83</v>
      </c>
      <c r="M32" s="112" t="s">
        <v>597</v>
      </c>
      <c r="O32" s="76">
        <v>9</v>
      </c>
      <c r="P32" s="121" t="s">
        <v>421</v>
      </c>
      <c r="Q32" s="119" t="s">
        <v>425</v>
      </c>
      <c r="R32" s="76" t="str">
        <f t="shared" si="2"/>
        <v>9M300m</v>
      </c>
      <c r="S32" s="105">
        <v>54.25</v>
      </c>
      <c r="T32" s="112" t="s">
        <v>130</v>
      </c>
    </row>
    <row r="33" spans="1:21" ht="14.4">
      <c r="A33" s="76">
        <v>10</v>
      </c>
      <c r="B33" s="121" t="s">
        <v>479</v>
      </c>
      <c r="C33" s="119" t="s">
        <v>425</v>
      </c>
      <c r="D33" s="76" t="str">
        <f t="shared" si="0"/>
        <v>300m m10</v>
      </c>
      <c r="E33" s="102">
        <v>58.85</v>
      </c>
      <c r="F33" s="102" t="s">
        <v>324</v>
      </c>
      <c r="G33" s="76">
        <v>58.15</v>
      </c>
      <c r="H33" s="76">
        <v>10</v>
      </c>
      <c r="I33" s="121" t="s">
        <v>421</v>
      </c>
      <c r="J33" s="76" t="s">
        <v>437</v>
      </c>
      <c r="K33" s="76" t="str">
        <f t="shared" si="1"/>
        <v>aukštis M10</v>
      </c>
      <c r="L33" s="114">
        <v>1.91</v>
      </c>
      <c r="M33" s="112" t="s">
        <v>129</v>
      </c>
      <c r="O33" s="76">
        <v>10</v>
      </c>
      <c r="P33" s="121" t="s">
        <v>421</v>
      </c>
      <c r="Q33" s="119" t="s">
        <v>425</v>
      </c>
      <c r="R33" s="76" t="str">
        <f t="shared" si="2"/>
        <v>10M300m</v>
      </c>
      <c r="S33" s="114">
        <v>57.25</v>
      </c>
      <c r="T33" s="10"/>
    </row>
    <row r="34" spans="1:21" ht="14.4">
      <c r="A34" s="76">
        <v>1</v>
      </c>
      <c r="B34" s="121" t="s">
        <v>479</v>
      </c>
      <c r="C34" s="119" t="s">
        <v>464</v>
      </c>
      <c r="D34" s="76" t="str">
        <f t="shared" si="0"/>
        <v>400m m1</v>
      </c>
      <c r="E34" s="111">
        <v>5.90277777777778E-4</v>
      </c>
      <c r="F34" s="112" t="s">
        <v>129</v>
      </c>
      <c r="H34" s="76">
        <v>1</v>
      </c>
      <c r="I34" s="121" t="s">
        <v>421</v>
      </c>
      <c r="J34" s="76" t="s">
        <v>221</v>
      </c>
      <c r="K34" s="76" t="str">
        <f t="shared" si="1"/>
        <v>rut M1</v>
      </c>
      <c r="L34" s="106">
        <v>3</v>
      </c>
      <c r="M34" s="102" t="s">
        <v>324</v>
      </c>
      <c r="O34" s="76">
        <v>1</v>
      </c>
      <c r="P34" s="121" t="s">
        <v>421</v>
      </c>
      <c r="Q34" s="119" t="s">
        <v>464</v>
      </c>
      <c r="R34" s="76" t="str">
        <f t="shared" si="2"/>
        <v>1M400m</v>
      </c>
      <c r="S34" s="120"/>
      <c r="T34" s="112" t="s">
        <v>129</v>
      </c>
      <c r="U34" s="76" t="s">
        <v>209</v>
      </c>
    </row>
    <row r="35" spans="1:21" ht="14.4">
      <c r="A35" s="76">
        <v>2</v>
      </c>
      <c r="B35" s="121" t="s">
        <v>479</v>
      </c>
      <c r="C35" s="119" t="s">
        <v>464</v>
      </c>
      <c r="D35" s="76" t="str">
        <f t="shared" si="0"/>
        <v>400m m2</v>
      </c>
      <c r="E35" s="113">
        <v>6.1701388888888895E-4</v>
      </c>
      <c r="F35" s="112" t="s">
        <v>597</v>
      </c>
      <c r="H35" s="76">
        <v>2</v>
      </c>
      <c r="I35" s="121" t="s">
        <v>421</v>
      </c>
      <c r="J35" s="76" t="s">
        <v>221</v>
      </c>
      <c r="K35" s="76" t="str">
        <f t="shared" si="1"/>
        <v>rut M2</v>
      </c>
      <c r="L35" s="105">
        <v>5</v>
      </c>
      <c r="M35" s="112" t="s">
        <v>130</v>
      </c>
      <c r="O35" s="76">
        <v>2</v>
      </c>
      <c r="P35" s="121" t="s">
        <v>421</v>
      </c>
      <c r="Q35" s="119" t="s">
        <v>464</v>
      </c>
      <c r="R35" s="76" t="str">
        <f t="shared" si="2"/>
        <v>2M400m</v>
      </c>
      <c r="S35" s="103">
        <v>6.0196759259259296E-4</v>
      </c>
      <c r="T35" s="112" t="s">
        <v>597</v>
      </c>
      <c r="U35" s="76" t="s">
        <v>53</v>
      </c>
    </row>
    <row r="36" spans="1:21" ht="14.4">
      <c r="A36" s="76">
        <v>3</v>
      </c>
      <c r="B36" s="121" t="s">
        <v>479</v>
      </c>
      <c r="C36" s="119" t="s">
        <v>464</v>
      </c>
      <c r="D36" s="76" t="str">
        <f t="shared" si="0"/>
        <v>400m m3</v>
      </c>
      <c r="E36" s="113">
        <v>6.3842592592592597E-4</v>
      </c>
      <c r="F36" s="112" t="s">
        <v>131</v>
      </c>
      <c r="H36" s="76">
        <v>3</v>
      </c>
      <c r="I36" s="121" t="s">
        <v>421</v>
      </c>
      <c r="J36" s="76" t="s">
        <v>221</v>
      </c>
      <c r="K36" s="76" t="str">
        <f t="shared" si="1"/>
        <v>rut M3</v>
      </c>
      <c r="L36" s="105">
        <v>6</v>
      </c>
      <c r="M36" s="112" t="s">
        <v>128</v>
      </c>
      <c r="O36" s="76">
        <v>3</v>
      </c>
      <c r="P36" s="121" t="s">
        <v>421</v>
      </c>
      <c r="Q36" s="119" t="s">
        <v>464</v>
      </c>
      <c r="R36" s="76" t="str">
        <f t="shared" si="2"/>
        <v>3M400m</v>
      </c>
      <c r="S36" s="103">
        <v>6.2800925925925904E-4</v>
      </c>
      <c r="T36" s="112" t="s">
        <v>131</v>
      </c>
    </row>
    <row r="37" spans="1:21" ht="14.4">
      <c r="A37" s="76">
        <v>4</v>
      </c>
      <c r="B37" s="121" t="s">
        <v>479</v>
      </c>
      <c r="C37" s="119" t="s">
        <v>464</v>
      </c>
      <c r="D37" s="76" t="str">
        <f t="shared" si="0"/>
        <v>400m m4</v>
      </c>
      <c r="E37" s="113">
        <v>6.7141203703703699E-4</v>
      </c>
      <c r="F37" s="112" t="s">
        <v>132</v>
      </c>
      <c r="H37" s="76">
        <v>4</v>
      </c>
      <c r="I37" s="121" t="s">
        <v>421</v>
      </c>
      <c r="J37" s="76" t="s">
        <v>221</v>
      </c>
      <c r="K37" s="76" t="str">
        <f t="shared" si="1"/>
        <v>rut M4</v>
      </c>
      <c r="L37" s="105">
        <v>7</v>
      </c>
      <c r="M37" s="112" t="s">
        <v>124</v>
      </c>
      <c r="O37" s="76">
        <v>4</v>
      </c>
      <c r="P37" s="121" t="s">
        <v>421</v>
      </c>
      <c r="Q37" s="119" t="s">
        <v>464</v>
      </c>
      <c r="R37" s="76" t="str">
        <f t="shared" si="2"/>
        <v>4M400m</v>
      </c>
      <c r="S37" s="103">
        <v>6.6261574074074096E-4</v>
      </c>
      <c r="T37" s="112" t="s">
        <v>132</v>
      </c>
    </row>
    <row r="38" spans="1:21" ht="14.4">
      <c r="A38" s="76">
        <v>5</v>
      </c>
      <c r="B38" s="121" t="s">
        <v>479</v>
      </c>
      <c r="C38" s="119" t="s">
        <v>464</v>
      </c>
      <c r="D38" s="76" t="str">
        <f t="shared" si="0"/>
        <v>400m m5</v>
      </c>
      <c r="E38" s="113">
        <v>7.0729166666666705E-4</v>
      </c>
      <c r="F38" s="112" t="s">
        <v>133</v>
      </c>
      <c r="H38" s="76">
        <v>5</v>
      </c>
      <c r="I38" s="121" t="s">
        <v>421</v>
      </c>
      <c r="J38" s="76" t="s">
        <v>221</v>
      </c>
      <c r="K38" s="76" t="str">
        <f t="shared" si="1"/>
        <v>rut M5</v>
      </c>
      <c r="L38" s="105">
        <v>8</v>
      </c>
      <c r="M38" s="112" t="s">
        <v>135</v>
      </c>
      <c r="O38" s="76">
        <v>5</v>
      </c>
      <c r="P38" s="121" t="s">
        <v>421</v>
      </c>
      <c r="Q38" s="119" t="s">
        <v>464</v>
      </c>
      <c r="R38" s="76" t="str">
        <f t="shared" si="2"/>
        <v>5M400m</v>
      </c>
      <c r="S38" s="103">
        <v>6.9733796296296297E-4</v>
      </c>
      <c r="T38" s="112" t="s">
        <v>133</v>
      </c>
    </row>
    <row r="39" spans="1:21" ht="14.4">
      <c r="A39" s="76">
        <v>6</v>
      </c>
      <c r="B39" s="121" t="s">
        <v>479</v>
      </c>
      <c r="C39" s="119" t="s">
        <v>464</v>
      </c>
      <c r="D39" s="76" t="str">
        <f t="shared" si="0"/>
        <v>400m m6</v>
      </c>
      <c r="E39" s="113">
        <v>7.5405092592592603E-4</v>
      </c>
      <c r="F39" s="112" t="s">
        <v>135</v>
      </c>
      <c r="H39" s="76">
        <v>6</v>
      </c>
      <c r="I39" s="121" t="s">
        <v>421</v>
      </c>
      <c r="J39" s="76" t="s">
        <v>221</v>
      </c>
      <c r="K39" s="76" t="str">
        <f t="shared" si="1"/>
        <v>rut M6</v>
      </c>
      <c r="L39" s="105">
        <v>10</v>
      </c>
      <c r="M39" s="112" t="s">
        <v>133</v>
      </c>
      <c r="O39" s="76">
        <v>6</v>
      </c>
      <c r="P39" s="121" t="s">
        <v>421</v>
      </c>
      <c r="Q39" s="119" t="s">
        <v>464</v>
      </c>
      <c r="R39" s="76" t="str">
        <f t="shared" si="2"/>
        <v>6M400m</v>
      </c>
      <c r="S39" s="103">
        <v>7.4363425925925899E-4</v>
      </c>
      <c r="T39" s="112" t="s">
        <v>135</v>
      </c>
    </row>
    <row r="40" spans="1:21" ht="14.4">
      <c r="A40" s="76">
        <v>7</v>
      </c>
      <c r="B40" s="121" t="s">
        <v>479</v>
      </c>
      <c r="C40" s="119" t="s">
        <v>464</v>
      </c>
      <c r="D40" s="76" t="str">
        <f t="shared" si="0"/>
        <v>400m m7</v>
      </c>
      <c r="E40" s="113">
        <v>8.2349537037037005E-4</v>
      </c>
      <c r="F40" s="112" t="s">
        <v>124</v>
      </c>
      <c r="H40" s="76">
        <v>7</v>
      </c>
      <c r="I40" s="121" t="s">
        <v>421</v>
      </c>
      <c r="J40" s="76" t="s">
        <v>221</v>
      </c>
      <c r="K40" s="76" t="str">
        <f t="shared" si="1"/>
        <v>rut M7</v>
      </c>
      <c r="L40" s="105">
        <v>12.2</v>
      </c>
      <c r="M40" s="112" t="s">
        <v>132</v>
      </c>
      <c r="O40" s="76">
        <v>7</v>
      </c>
      <c r="P40" s="121" t="s">
        <v>421</v>
      </c>
      <c r="Q40" s="119" t="s">
        <v>464</v>
      </c>
      <c r="R40" s="76" t="str">
        <f t="shared" si="2"/>
        <v>7M400m</v>
      </c>
      <c r="S40" s="103">
        <v>8.1307870370370399E-4</v>
      </c>
      <c r="T40" s="112" t="s">
        <v>124</v>
      </c>
    </row>
    <row r="41" spans="1:21" ht="14.4">
      <c r="A41" s="76">
        <v>8</v>
      </c>
      <c r="B41" s="121" t="s">
        <v>479</v>
      </c>
      <c r="C41" s="119" t="s">
        <v>464</v>
      </c>
      <c r="D41" s="76" t="str">
        <f t="shared" si="0"/>
        <v>400m m8</v>
      </c>
      <c r="E41" s="113">
        <v>8.9293981481481505E-4</v>
      </c>
      <c r="F41" s="112" t="s">
        <v>128</v>
      </c>
      <c r="H41" s="76">
        <v>8</v>
      </c>
      <c r="I41" s="121" t="s">
        <v>421</v>
      </c>
      <c r="J41" s="76" t="s">
        <v>221</v>
      </c>
      <c r="K41" s="76" t="str">
        <f t="shared" si="1"/>
        <v>rut M8</v>
      </c>
      <c r="L41" s="105">
        <v>14</v>
      </c>
      <c r="M41" s="112" t="s">
        <v>131</v>
      </c>
      <c r="O41" s="76">
        <v>8</v>
      </c>
      <c r="P41" s="121" t="s">
        <v>421</v>
      </c>
      <c r="Q41" s="119" t="s">
        <v>464</v>
      </c>
      <c r="R41" s="76" t="str">
        <f t="shared" si="2"/>
        <v>8M400m</v>
      </c>
      <c r="S41" s="103">
        <v>8.59375E-4</v>
      </c>
      <c r="T41" s="112" t="s">
        <v>128</v>
      </c>
    </row>
    <row r="42" spans="1:21" ht="14.4">
      <c r="A42" s="76">
        <v>9</v>
      </c>
      <c r="B42" s="121" t="s">
        <v>479</v>
      </c>
      <c r="C42" s="119" t="s">
        <v>464</v>
      </c>
      <c r="D42" s="76" t="str">
        <f t="shared" si="0"/>
        <v>400m m9</v>
      </c>
      <c r="E42" s="113">
        <v>9.5081018518518496E-4</v>
      </c>
      <c r="F42" s="112" t="s">
        <v>130</v>
      </c>
      <c r="H42" s="76">
        <v>9</v>
      </c>
      <c r="I42" s="121" t="s">
        <v>421</v>
      </c>
      <c r="J42" s="76" t="s">
        <v>221</v>
      </c>
      <c r="K42" s="76" t="str">
        <f t="shared" si="1"/>
        <v>rut M9</v>
      </c>
      <c r="L42" s="105">
        <v>16</v>
      </c>
      <c r="M42" s="112" t="s">
        <v>597</v>
      </c>
      <c r="O42" s="76">
        <v>9</v>
      </c>
      <c r="P42" s="121" t="s">
        <v>421</v>
      </c>
      <c r="Q42" s="119" t="s">
        <v>464</v>
      </c>
      <c r="R42" s="76" t="str">
        <f t="shared" si="2"/>
        <v>9M400m</v>
      </c>
      <c r="S42" s="103">
        <v>9.0567129629629602E-4</v>
      </c>
      <c r="T42" s="112" t="s">
        <v>130</v>
      </c>
    </row>
    <row r="43" spans="1:21" ht="14.4">
      <c r="A43" s="76">
        <v>10</v>
      </c>
      <c r="B43" s="121" t="s">
        <v>479</v>
      </c>
      <c r="C43" s="119" t="s">
        <v>464</v>
      </c>
      <c r="D43" s="76" t="str">
        <f t="shared" si="0"/>
        <v>400m m10</v>
      </c>
      <c r="E43" s="113">
        <v>9.8553240740740697E-4</v>
      </c>
      <c r="F43" s="102" t="s">
        <v>324</v>
      </c>
      <c r="H43" s="76">
        <v>10</v>
      </c>
      <c r="I43" s="121" t="s">
        <v>421</v>
      </c>
      <c r="J43" s="76" t="s">
        <v>221</v>
      </c>
      <c r="K43" s="76" t="str">
        <f t="shared" si="1"/>
        <v>rut M10</v>
      </c>
      <c r="L43" s="114">
        <v>17.5</v>
      </c>
      <c r="M43" s="112" t="s">
        <v>129</v>
      </c>
      <c r="O43" s="76">
        <v>10</v>
      </c>
      <c r="P43" s="121" t="s">
        <v>421</v>
      </c>
      <c r="Q43" s="119" t="s">
        <v>464</v>
      </c>
      <c r="R43" s="76" t="str">
        <f t="shared" si="2"/>
        <v>10M400m</v>
      </c>
      <c r="S43" s="103">
        <v>9.5196759259259301E-4</v>
      </c>
      <c r="T43" s="10"/>
    </row>
    <row r="44" spans="1:21" ht="14.4">
      <c r="A44" s="76">
        <v>1</v>
      </c>
      <c r="B44" s="121" t="s">
        <v>479</v>
      </c>
      <c r="C44" s="119" t="s">
        <v>439</v>
      </c>
      <c r="D44" s="76" t="str">
        <f t="shared" si="0"/>
        <v>600m m1</v>
      </c>
      <c r="F44" s="112" t="s">
        <v>129</v>
      </c>
      <c r="H44" s="76">
        <v>1</v>
      </c>
      <c r="I44" s="121" t="s">
        <v>421</v>
      </c>
      <c r="J44" s="76" t="s">
        <v>441</v>
      </c>
      <c r="K44" s="76" t="str">
        <f t="shared" si="1"/>
        <v>rut3kg M1</v>
      </c>
      <c r="L44" s="106">
        <v>3</v>
      </c>
      <c r="M44" s="102" t="s">
        <v>324</v>
      </c>
      <c r="O44" s="76">
        <v>1</v>
      </c>
      <c r="P44" s="121" t="s">
        <v>421</v>
      </c>
      <c r="Q44" s="119" t="s">
        <v>439</v>
      </c>
      <c r="R44" s="76" t="str">
        <f t="shared" si="2"/>
        <v>1M600m</v>
      </c>
      <c r="T44" s="112" t="s">
        <v>129</v>
      </c>
      <c r="U44" s="76" t="s">
        <v>63</v>
      </c>
    </row>
    <row r="45" spans="1:21" ht="14.4">
      <c r="A45" s="76">
        <v>2</v>
      </c>
      <c r="B45" s="121" t="s">
        <v>479</v>
      </c>
      <c r="C45" s="119" t="s">
        <v>439</v>
      </c>
      <c r="D45" s="76" t="str">
        <f t="shared" si="0"/>
        <v>600m m2</v>
      </c>
      <c r="F45" s="112" t="s">
        <v>597</v>
      </c>
      <c r="H45" s="76">
        <v>2</v>
      </c>
      <c r="I45" s="121" t="s">
        <v>421</v>
      </c>
      <c r="J45" s="76" t="s">
        <v>441</v>
      </c>
      <c r="K45" s="76" t="str">
        <f t="shared" si="1"/>
        <v>rut3kg M2</v>
      </c>
      <c r="L45" s="105">
        <v>6.5</v>
      </c>
      <c r="M45" s="112" t="s">
        <v>130</v>
      </c>
      <c r="O45" s="76">
        <v>2</v>
      </c>
      <c r="P45" s="121" t="s">
        <v>421</v>
      </c>
      <c r="Q45" s="119" t="s">
        <v>439</v>
      </c>
      <c r="R45" s="76" t="str">
        <f t="shared" si="2"/>
        <v>2M600m</v>
      </c>
      <c r="T45" s="112" t="s">
        <v>597</v>
      </c>
    </row>
    <row r="46" spans="1:21" ht="14.4">
      <c r="A46" s="76">
        <v>3</v>
      </c>
      <c r="B46" s="121" t="s">
        <v>479</v>
      </c>
      <c r="C46" s="119" t="s">
        <v>439</v>
      </c>
      <c r="D46" s="76" t="str">
        <f t="shared" si="0"/>
        <v>600m m3</v>
      </c>
      <c r="E46" s="113">
        <v>1.0648148148148101E-3</v>
      </c>
      <c r="F46" s="112" t="s">
        <v>131</v>
      </c>
      <c r="H46" s="76">
        <v>3</v>
      </c>
      <c r="I46" s="121" t="s">
        <v>421</v>
      </c>
      <c r="J46" s="76" t="s">
        <v>441</v>
      </c>
      <c r="K46" s="76" t="str">
        <f t="shared" si="1"/>
        <v>rut3kg M3</v>
      </c>
      <c r="L46" s="105">
        <v>7.2</v>
      </c>
      <c r="M46" s="112" t="s">
        <v>128</v>
      </c>
      <c r="O46" s="76">
        <v>3</v>
      </c>
      <c r="P46" s="121" t="s">
        <v>421</v>
      </c>
      <c r="Q46" s="119" t="s">
        <v>439</v>
      </c>
      <c r="R46" s="76" t="str">
        <f t="shared" si="2"/>
        <v>3M600m</v>
      </c>
      <c r="S46" s="104">
        <v>9.8379629629629598E-4</v>
      </c>
      <c r="T46" s="112" t="s">
        <v>131</v>
      </c>
    </row>
    <row r="47" spans="1:21" ht="14.4">
      <c r="A47" s="76">
        <v>4</v>
      </c>
      <c r="B47" s="121" t="s">
        <v>479</v>
      </c>
      <c r="C47" s="119" t="s">
        <v>439</v>
      </c>
      <c r="D47" s="76" t="str">
        <f t="shared" si="0"/>
        <v>600m m4</v>
      </c>
      <c r="E47" s="113">
        <v>1.1141203703703699E-3</v>
      </c>
      <c r="F47" s="112" t="s">
        <v>132</v>
      </c>
      <c r="H47" s="76">
        <v>4</v>
      </c>
      <c r="I47" s="121" t="s">
        <v>421</v>
      </c>
      <c r="J47" s="76" t="s">
        <v>441</v>
      </c>
      <c r="K47" s="76" t="str">
        <f t="shared" si="1"/>
        <v>rut3kg M4</v>
      </c>
      <c r="L47" s="105">
        <v>8</v>
      </c>
      <c r="M47" s="112" t="s">
        <v>124</v>
      </c>
      <c r="O47" s="76">
        <v>4</v>
      </c>
      <c r="P47" s="121" t="s">
        <v>421</v>
      </c>
      <c r="Q47" s="119" t="s">
        <v>439</v>
      </c>
      <c r="R47" s="76" t="str">
        <f t="shared" si="2"/>
        <v>4M600m</v>
      </c>
      <c r="S47" s="104">
        <v>1.1140046296296299E-3</v>
      </c>
      <c r="T47" s="112" t="s">
        <v>132</v>
      </c>
    </row>
    <row r="48" spans="1:21" ht="14.4">
      <c r="A48" s="76">
        <v>5</v>
      </c>
      <c r="B48" s="121" t="s">
        <v>479</v>
      </c>
      <c r="C48" s="119" t="s">
        <v>439</v>
      </c>
      <c r="D48" s="76" t="str">
        <f t="shared" si="0"/>
        <v>600m m5</v>
      </c>
      <c r="E48" s="113">
        <v>1.171875E-3</v>
      </c>
      <c r="F48" s="112" t="s">
        <v>133</v>
      </c>
      <c r="H48" s="76">
        <v>5</v>
      </c>
      <c r="I48" s="121" t="s">
        <v>421</v>
      </c>
      <c r="J48" s="76" t="s">
        <v>441</v>
      </c>
      <c r="K48" s="76" t="str">
        <f t="shared" si="1"/>
        <v>rut3kg M5</v>
      </c>
      <c r="L48" s="105">
        <v>9.5</v>
      </c>
      <c r="M48" s="112" t="s">
        <v>135</v>
      </c>
      <c r="O48" s="76">
        <v>5</v>
      </c>
      <c r="P48" s="121" t="s">
        <v>421</v>
      </c>
      <c r="Q48" s="119" t="s">
        <v>439</v>
      </c>
      <c r="R48" s="76" t="str">
        <f t="shared" si="2"/>
        <v>5M600m</v>
      </c>
      <c r="S48" s="104">
        <v>1.171875E-3</v>
      </c>
      <c r="T48" s="112" t="s">
        <v>133</v>
      </c>
    </row>
    <row r="49" spans="1:22" ht="14.4">
      <c r="A49" s="76">
        <v>6</v>
      </c>
      <c r="B49" s="121" t="s">
        <v>479</v>
      </c>
      <c r="C49" s="119" t="s">
        <v>439</v>
      </c>
      <c r="D49" s="76" t="str">
        <f t="shared" si="0"/>
        <v>600m m6</v>
      </c>
      <c r="E49" s="113">
        <v>1.2528935185185199E-3</v>
      </c>
      <c r="F49" s="112" t="s">
        <v>135</v>
      </c>
      <c r="H49" s="76">
        <v>6</v>
      </c>
      <c r="I49" s="121" t="s">
        <v>421</v>
      </c>
      <c r="J49" s="76" t="s">
        <v>441</v>
      </c>
      <c r="K49" s="76" t="str">
        <f t="shared" si="1"/>
        <v>rut3kg M6</v>
      </c>
      <c r="L49" s="105">
        <v>11</v>
      </c>
      <c r="M49" s="112" t="s">
        <v>133</v>
      </c>
      <c r="O49" s="76">
        <v>6</v>
      </c>
      <c r="P49" s="121" t="s">
        <v>421</v>
      </c>
      <c r="Q49" s="119" t="s">
        <v>439</v>
      </c>
      <c r="R49" s="76" t="str">
        <f t="shared" si="2"/>
        <v>6M600m</v>
      </c>
      <c r="S49" s="104">
        <v>1.2528935185185199E-3</v>
      </c>
      <c r="T49" s="112" t="s">
        <v>135</v>
      </c>
    </row>
    <row r="50" spans="1:22" ht="14.4">
      <c r="A50" s="76">
        <v>7</v>
      </c>
      <c r="B50" s="121" t="s">
        <v>479</v>
      </c>
      <c r="C50" s="119" t="s">
        <v>439</v>
      </c>
      <c r="D50" s="76" t="str">
        <f t="shared" si="0"/>
        <v>600m m7</v>
      </c>
      <c r="E50" s="113">
        <v>1.34548611111111E-3</v>
      </c>
      <c r="F50" s="112" t="s">
        <v>124</v>
      </c>
      <c r="H50" s="76">
        <v>7</v>
      </c>
      <c r="I50" s="121" t="s">
        <v>421</v>
      </c>
      <c r="J50" s="76" t="s">
        <v>441</v>
      </c>
      <c r="K50" s="76" t="str">
        <f t="shared" si="1"/>
        <v>rut3kg M7</v>
      </c>
      <c r="L50" s="105">
        <v>13.2</v>
      </c>
      <c r="M50" s="112" t="s">
        <v>132</v>
      </c>
      <c r="O50" s="76">
        <v>7</v>
      </c>
      <c r="P50" s="121" t="s">
        <v>421</v>
      </c>
      <c r="Q50" s="119" t="s">
        <v>439</v>
      </c>
      <c r="R50" s="76" t="str">
        <f t="shared" si="2"/>
        <v>7M600m</v>
      </c>
      <c r="S50" s="104">
        <v>1.34548611111111E-3</v>
      </c>
      <c r="T50" s="112" t="s">
        <v>124</v>
      </c>
    </row>
    <row r="51" spans="1:22" ht="14.4">
      <c r="A51" s="76">
        <v>8</v>
      </c>
      <c r="B51" s="121" t="s">
        <v>479</v>
      </c>
      <c r="C51" s="119" t="s">
        <v>439</v>
      </c>
      <c r="D51" s="76" t="str">
        <f t="shared" si="0"/>
        <v>600m m8</v>
      </c>
      <c r="E51" s="113">
        <v>1.42650462962963E-3</v>
      </c>
      <c r="F51" s="112" t="s">
        <v>128</v>
      </c>
      <c r="H51" s="76">
        <v>8</v>
      </c>
      <c r="I51" s="121" t="s">
        <v>421</v>
      </c>
      <c r="J51" s="76" t="s">
        <v>441</v>
      </c>
      <c r="K51" s="76" t="str">
        <f t="shared" si="1"/>
        <v>rut3kg M8</v>
      </c>
      <c r="L51" s="105">
        <v>15.2</v>
      </c>
      <c r="M51" s="112" t="s">
        <v>131</v>
      </c>
      <c r="O51" s="76">
        <v>8</v>
      </c>
      <c r="P51" s="121" t="s">
        <v>421</v>
      </c>
      <c r="Q51" s="119" t="s">
        <v>439</v>
      </c>
      <c r="R51" s="76" t="str">
        <f t="shared" si="2"/>
        <v>8M600m</v>
      </c>
      <c r="S51" s="104">
        <v>1.42650462962963E-3</v>
      </c>
      <c r="T51" s="112" t="s">
        <v>128</v>
      </c>
    </row>
    <row r="52" spans="1:22" ht="14.4">
      <c r="A52" s="76">
        <v>9</v>
      </c>
      <c r="B52" s="121" t="s">
        <v>479</v>
      </c>
      <c r="C52" s="119" t="s">
        <v>439</v>
      </c>
      <c r="D52" s="76" t="str">
        <f t="shared" si="0"/>
        <v>600m m9</v>
      </c>
      <c r="E52" s="113">
        <v>1.50752314814815E-3</v>
      </c>
      <c r="F52" s="112" t="s">
        <v>130</v>
      </c>
      <c r="H52" s="76">
        <v>9</v>
      </c>
      <c r="I52" s="121" t="s">
        <v>421</v>
      </c>
      <c r="K52" s="76" t="str">
        <f t="shared" si="1"/>
        <v xml:space="preserve"> M9</v>
      </c>
      <c r="M52" s="112"/>
      <c r="O52" s="76">
        <v>9</v>
      </c>
      <c r="P52" s="121" t="s">
        <v>421</v>
      </c>
      <c r="Q52" s="119" t="s">
        <v>439</v>
      </c>
      <c r="R52" s="76" t="str">
        <f t="shared" si="2"/>
        <v>9M600m</v>
      </c>
      <c r="S52" s="104">
        <v>1.50752314814815E-3</v>
      </c>
      <c r="T52" s="112" t="s">
        <v>130</v>
      </c>
    </row>
    <row r="53" spans="1:22" ht="14.4">
      <c r="A53" s="76">
        <v>10</v>
      </c>
      <c r="B53" s="121" t="s">
        <v>479</v>
      </c>
      <c r="C53" s="119" t="s">
        <v>439</v>
      </c>
      <c r="D53" s="76" t="str">
        <f t="shared" si="0"/>
        <v>600m m10</v>
      </c>
      <c r="E53" s="113">
        <v>1.58854166666667E-3</v>
      </c>
      <c r="F53" s="102" t="s">
        <v>324</v>
      </c>
      <c r="H53" s="76">
        <v>10</v>
      </c>
      <c r="I53" s="121" t="s">
        <v>421</v>
      </c>
      <c r="K53" s="76" t="str">
        <f t="shared" si="1"/>
        <v xml:space="preserve"> M10</v>
      </c>
      <c r="M53" s="112"/>
      <c r="O53" s="76">
        <v>10</v>
      </c>
      <c r="P53" s="121" t="s">
        <v>421</v>
      </c>
      <c r="Q53" s="119" t="s">
        <v>439</v>
      </c>
      <c r="R53" s="76" t="str">
        <f t="shared" si="2"/>
        <v>10M600m</v>
      </c>
      <c r="S53" s="110">
        <v>1.58854166666667E-3</v>
      </c>
      <c r="T53" s="10"/>
    </row>
    <row r="54" spans="1:22" ht="14.4">
      <c r="A54" s="76">
        <v>1</v>
      </c>
      <c r="B54" s="121" t="s">
        <v>479</v>
      </c>
      <c r="C54" s="119" t="s">
        <v>436</v>
      </c>
      <c r="D54" s="76" t="str">
        <f t="shared" si="0"/>
        <v>800m m1</v>
      </c>
      <c r="E54" s="113">
        <v>1.38888888888889E-3</v>
      </c>
      <c r="F54" s="112" t="s">
        <v>129</v>
      </c>
      <c r="H54" s="76">
        <v>1</v>
      </c>
      <c r="I54" s="121" t="s">
        <v>421</v>
      </c>
      <c r="J54" s="76" t="s">
        <v>435</v>
      </c>
      <c r="K54" s="76" t="str">
        <f t="shared" si="1"/>
        <v>kartis M1</v>
      </c>
      <c r="L54" s="106">
        <v>1</v>
      </c>
      <c r="M54" s="102" t="s">
        <v>324</v>
      </c>
      <c r="O54" s="76">
        <v>1</v>
      </c>
      <c r="P54" s="121" t="s">
        <v>421</v>
      </c>
      <c r="Q54" s="119" t="s">
        <v>436</v>
      </c>
      <c r="R54" s="76" t="str">
        <f t="shared" si="2"/>
        <v>1M800m</v>
      </c>
      <c r="S54" s="103">
        <v>1.3657407407407401E-3</v>
      </c>
      <c r="T54" s="112" t="s">
        <v>129</v>
      </c>
    </row>
    <row r="55" spans="1:22" ht="14.4">
      <c r="A55" s="76">
        <v>2</v>
      </c>
      <c r="B55" s="121" t="s">
        <v>479</v>
      </c>
      <c r="C55" s="119" t="s">
        <v>436</v>
      </c>
      <c r="D55" s="76" t="str">
        <f t="shared" si="0"/>
        <v>800m m2</v>
      </c>
      <c r="E55" s="113">
        <v>1.41793981481481E-3</v>
      </c>
      <c r="F55" s="112" t="s">
        <v>597</v>
      </c>
      <c r="H55" s="76">
        <v>2</v>
      </c>
      <c r="I55" s="121" t="s">
        <v>421</v>
      </c>
      <c r="J55" s="76" t="s">
        <v>435</v>
      </c>
      <c r="K55" s="76" t="str">
        <f t="shared" si="1"/>
        <v>kartis M2</v>
      </c>
      <c r="L55" s="105">
        <v>1.8</v>
      </c>
      <c r="M55" s="112" t="s">
        <v>130</v>
      </c>
      <c r="O55" s="76">
        <v>2</v>
      </c>
      <c r="P55" s="121" t="s">
        <v>421</v>
      </c>
      <c r="Q55" s="119" t="s">
        <v>436</v>
      </c>
      <c r="R55" s="76" t="str">
        <f t="shared" si="2"/>
        <v>2M800m</v>
      </c>
      <c r="S55" s="103">
        <v>1.4040509259259299E-3</v>
      </c>
      <c r="T55" s="112" t="s">
        <v>597</v>
      </c>
      <c r="U55" s="76" t="s">
        <v>205</v>
      </c>
    </row>
    <row r="56" spans="1:22" ht="14.4">
      <c r="A56" s="76">
        <v>3</v>
      </c>
      <c r="B56" s="121" t="s">
        <v>479</v>
      </c>
      <c r="C56" s="119" t="s">
        <v>436</v>
      </c>
      <c r="D56" s="76" t="str">
        <f t="shared" si="0"/>
        <v>800m m3</v>
      </c>
      <c r="E56" s="113">
        <v>1.4815972222222201E-3</v>
      </c>
      <c r="F56" s="112" t="s">
        <v>131</v>
      </c>
      <c r="H56" s="76">
        <v>3</v>
      </c>
      <c r="I56" s="121" t="s">
        <v>421</v>
      </c>
      <c r="J56" s="76" t="s">
        <v>435</v>
      </c>
      <c r="K56" s="76" t="str">
        <f t="shared" si="1"/>
        <v>kartis M3</v>
      </c>
      <c r="L56" s="105">
        <v>1.95</v>
      </c>
      <c r="M56" s="112" t="s">
        <v>128</v>
      </c>
      <c r="O56" s="76">
        <v>3</v>
      </c>
      <c r="P56" s="121" t="s">
        <v>421</v>
      </c>
      <c r="Q56" s="119" t="s">
        <v>436</v>
      </c>
      <c r="R56" s="76" t="str">
        <f t="shared" si="2"/>
        <v>3M800m</v>
      </c>
      <c r="S56" s="103">
        <v>1.4584490740740699E-3</v>
      </c>
      <c r="T56" s="112" t="s">
        <v>131</v>
      </c>
      <c r="U56" s="76" t="s">
        <v>49</v>
      </c>
    </row>
    <row r="57" spans="1:22" ht="14.4">
      <c r="A57" s="76">
        <v>4</v>
      </c>
      <c r="B57" s="121" t="s">
        <v>479</v>
      </c>
      <c r="C57" s="119" t="s">
        <v>436</v>
      </c>
      <c r="D57" s="76" t="str">
        <f t="shared" si="0"/>
        <v>800m m4</v>
      </c>
      <c r="E57" s="113">
        <v>1.55960648148148E-3</v>
      </c>
      <c r="F57" s="112" t="s">
        <v>132</v>
      </c>
      <c r="H57" s="76">
        <v>4</v>
      </c>
      <c r="I57" s="121" t="s">
        <v>421</v>
      </c>
      <c r="J57" s="76" t="s">
        <v>435</v>
      </c>
      <c r="K57" s="76" t="str">
        <f t="shared" si="1"/>
        <v>kartis M4</v>
      </c>
      <c r="L57" s="105">
        <v>2.15</v>
      </c>
      <c r="M57" s="112" t="s">
        <v>124</v>
      </c>
      <c r="O57" s="76">
        <v>4</v>
      </c>
      <c r="P57" s="121" t="s">
        <v>421</v>
      </c>
      <c r="Q57" s="119" t="s">
        <v>436</v>
      </c>
      <c r="R57" s="76" t="str">
        <f t="shared" si="2"/>
        <v>4M800m</v>
      </c>
      <c r="S57" s="103">
        <v>1.5421296296296301E-3</v>
      </c>
      <c r="T57" s="112" t="s">
        <v>132</v>
      </c>
    </row>
    <row r="58" spans="1:22" ht="14.4">
      <c r="A58" s="76">
        <v>5</v>
      </c>
      <c r="B58" s="121" t="s">
        <v>479</v>
      </c>
      <c r="C58" s="119" t="s">
        <v>436</v>
      </c>
      <c r="D58" s="76" t="str">
        <f t="shared" si="0"/>
        <v>800m m5</v>
      </c>
      <c r="E58" s="113">
        <v>1.6579861111111101E-3</v>
      </c>
      <c r="F58" s="112" t="s">
        <v>133</v>
      </c>
      <c r="H58" s="76">
        <v>5</v>
      </c>
      <c r="I58" s="121" t="s">
        <v>421</v>
      </c>
      <c r="J58" s="76" t="s">
        <v>435</v>
      </c>
      <c r="K58" s="76" t="str">
        <f t="shared" si="1"/>
        <v>kartis M5</v>
      </c>
      <c r="L58" s="105">
        <v>2.4</v>
      </c>
      <c r="M58" s="112" t="s">
        <v>135</v>
      </c>
      <c r="O58" s="76">
        <v>5</v>
      </c>
      <c r="P58" s="121" t="s">
        <v>421</v>
      </c>
      <c r="Q58" s="119" t="s">
        <v>436</v>
      </c>
      <c r="R58" s="76" t="str">
        <f t="shared" si="2"/>
        <v>5M800m</v>
      </c>
      <c r="S58" s="103">
        <v>1.6462962962963E-3</v>
      </c>
      <c r="T58" s="112" t="s">
        <v>133</v>
      </c>
    </row>
    <row r="59" spans="1:22" ht="14.4">
      <c r="A59" s="76">
        <v>6</v>
      </c>
      <c r="B59" s="121" t="s">
        <v>479</v>
      </c>
      <c r="C59" s="119" t="s">
        <v>436</v>
      </c>
      <c r="D59" s="76" t="str">
        <f t="shared" si="0"/>
        <v>800m m6</v>
      </c>
      <c r="E59" s="113">
        <v>1.80844907407407E-3</v>
      </c>
      <c r="F59" s="112" t="s">
        <v>135</v>
      </c>
      <c r="H59" s="76">
        <v>6</v>
      </c>
      <c r="I59" s="121" t="s">
        <v>421</v>
      </c>
      <c r="J59" s="76" t="s">
        <v>435</v>
      </c>
      <c r="K59" s="76" t="str">
        <f t="shared" si="1"/>
        <v>kartis M6</v>
      </c>
      <c r="L59" s="105">
        <v>2.7</v>
      </c>
      <c r="M59" s="112" t="s">
        <v>133</v>
      </c>
      <c r="O59" s="76">
        <v>6</v>
      </c>
      <c r="P59" s="121" t="s">
        <v>421</v>
      </c>
      <c r="Q59" s="119" t="s">
        <v>436</v>
      </c>
      <c r="R59" s="76" t="str">
        <f t="shared" si="2"/>
        <v>6M800m</v>
      </c>
      <c r="S59" s="103">
        <v>1.7967592592592601E-3</v>
      </c>
      <c r="T59" s="112" t="s">
        <v>135</v>
      </c>
    </row>
    <row r="60" spans="1:22" ht="14.4">
      <c r="A60" s="76">
        <v>7</v>
      </c>
      <c r="B60" s="121" t="s">
        <v>479</v>
      </c>
      <c r="C60" s="119" t="s">
        <v>436</v>
      </c>
      <c r="D60" s="76" t="str">
        <f t="shared" si="0"/>
        <v>800m m7</v>
      </c>
      <c r="E60" s="113">
        <v>2.03993055555556E-3</v>
      </c>
      <c r="F60" s="112" t="s">
        <v>124</v>
      </c>
      <c r="H60" s="76">
        <v>7</v>
      </c>
      <c r="I60" s="121" t="s">
        <v>421</v>
      </c>
      <c r="J60" s="76" t="s">
        <v>435</v>
      </c>
      <c r="K60" s="76" t="str">
        <f t="shared" si="1"/>
        <v>kartis M7</v>
      </c>
      <c r="L60" s="105">
        <v>3.1</v>
      </c>
      <c r="M60" s="112" t="s">
        <v>132</v>
      </c>
      <c r="O60" s="76">
        <v>7</v>
      </c>
      <c r="P60" s="121" t="s">
        <v>421</v>
      </c>
      <c r="Q60" s="119" t="s">
        <v>436</v>
      </c>
      <c r="R60" s="76" t="str">
        <f t="shared" si="2"/>
        <v>7M800m</v>
      </c>
      <c r="S60" s="103">
        <v>2.0282407407407402E-3</v>
      </c>
      <c r="T60" s="112" t="s">
        <v>124</v>
      </c>
    </row>
    <row r="61" spans="1:22" ht="14.4">
      <c r="A61" s="76">
        <v>8</v>
      </c>
      <c r="B61" s="121" t="s">
        <v>479</v>
      </c>
      <c r="C61" s="119" t="s">
        <v>436</v>
      </c>
      <c r="D61" s="76" t="str">
        <f t="shared" si="0"/>
        <v>800m m8</v>
      </c>
      <c r="E61" s="113">
        <v>2.1556712962963001E-3</v>
      </c>
      <c r="F61" s="112" t="s">
        <v>128</v>
      </c>
      <c r="H61" s="76">
        <v>8</v>
      </c>
      <c r="I61" s="121" t="s">
        <v>421</v>
      </c>
      <c r="J61" s="76" t="s">
        <v>435</v>
      </c>
      <c r="K61" s="76" t="str">
        <f t="shared" si="1"/>
        <v>kartis M8</v>
      </c>
      <c r="L61" s="105">
        <v>3.48</v>
      </c>
      <c r="M61" s="112" t="s">
        <v>131</v>
      </c>
      <c r="O61" s="76">
        <v>8</v>
      </c>
      <c r="P61" s="121" t="s">
        <v>421</v>
      </c>
      <c r="Q61" s="119" t="s">
        <v>436</v>
      </c>
      <c r="R61" s="76" t="str">
        <f t="shared" si="2"/>
        <v>8M800m</v>
      </c>
      <c r="S61" s="103">
        <v>2.1439814814814798E-3</v>
      </c>
      <c r="T61" s="112" t="s">
        <v>128</v>
      </c>
    </row>
    <row r="62" spans="1:22" ht="14.4">
      <c r="A62" s="76">
        <v>9</v>
      </c>
      <c r="B62" s="121" t="s">
        <v>479</v>
      </c>
      <c r="C62" s="119" t="s">
        <v>436</v>
      </c>
      <c r="D62" s="76" t="str">
        <f t="shared" si="0"/>
        <v>800m m9</v>
      </c>
      <c r="E62" s="113">
        <v>2.31770833333333E-3</v>
      </c>
      <c r="F62" s="112" t="s">
        <v>130</v>
      </c>
      <c r="H62" s="76">
        <v>9</v>
      </c>
      <c r="I62" s="121" t="s">
        <v>421</v>
      </c>
      <c r="J62" s="76" t="s">
        <v>435</v>
      </c>
      <c r="K62" s="76" t="str">
        <f t="shared" si="1"/>
        <v>kartis M9</v>
      </c>
      <c r="L62" s="105">
        <v>3.82</v>
      </c>
      <c r="M62" s="112" t="s">
        <v>597</v>
      </c>
      <c r="O62" s="76">
        <v>9</v>
      </c>
      <c r="P62" s="121" t="s">
        <v>421</v>
      </c>
      <c r="Q62" s="119" t="s">
        <v>436</v>
      </c>
      <c r="R62" s="76" t="str">
        <f t="shared" si="2"/>
        <v>9M800m</v>
      </c>
      <c r="S62" s="103">
        <v>2.3175925925925898E-3</v>
      </c>
      <c r="T62" s="112" t="s">
        <v>130</v>
      </c>
    </row>
    <row r="63" spans="1:22" ht="14.4">
      <c r="A63" s="76">
        <v>10</v>
      </c>
      <c r="B63" s="121" t="s">
        <v>479</v>
      </c>
      <c r="C63" s="119" t="s">
        <v>436</v>
      </c>
      <c r="D63" s="76" t="str">
        <f t="shared" si="0"/>
        <v>800m m10</v>
      </c>
      <c r="E63" s="113">
        <v>2.5491898148148101E-3</v>
      </c>
      <c r="F63" s="102" t="s">
        <v>324</v>
      </c>
      <c r="H63" s="76">
        <v>10</v>
      </c>
      <c r="I63" s="121" t="s">
        <v>421</v>
      </c>
      <c r="J63" s="76" t="s">
        <v>435</v>
      </c>
      <c r="K63" s="76" t="str">
        <f t="shared" si="1"/>
        <v>kartis M10</v>
      </c>
      <c r="L63" s="114">
        <v>4.0999999999999996</v>
      </c>
      <c r="M63" s="112" t="s">
        <v>129</v>
      </c>
      <c r="O63" s="76">
        <v>10</v>
      </c>
      <c r="P63" s="121" t="s">
        <v>421</v>
      </c>
      <c r="Q63" s="119" t="s">
        <v>436</v>
      </c>
      <c r="R63" s="76" t="str">
        <f t="shared" si="2"/>
        <v>10M800m</v>
      </c>
      <c r="S63" s="103">
        <v>2.4912037037036999E-3</v>
      </c>
      <c r="T63" s="10"/>
    </row>
    <row r="64" spans="1:22" ht="14.4">
      <c r="A64" s="76">
        <v>1</v>
      </c>
      <c r="B64" s="121" t="s">
        <v>479</v>
      </c>
      <c r="C64" s="119" t="s">
        <v>442</v>
      </c>
      <c r="D64" s="76" t="str">
        <f t="shared" si="0"/>
        <v>1000m m1</v>
      </c>
      <c r="E64" s="116">
        <v>1.7361111111111099E-3</v>
      </c>
      <c r="F64" s="112" t="s">
        <v>129</v>
      </c>
      <c r="G64" s="109">
        <v>1.8172453703703701E-3</v>
      </c>
      <c r="H64" s="76">
        <v>1</v>
      </c>
      <c r="I64" s="121" t="s">
        <v>421</v>
      </c>
      <c r="K64" s="76" t="str">
        <f t="shared" si="1"/>
        <v xml:space="preserve"> M1</v>
      </c>
      <c r="M64" s="102" t="s">
        <v>324</v>
      </c>
      <c r="O64" s="76">
        <v>1</v>
      </c>
      <c r="P64" s="121" t="s">
        <v>421</v>
      </c>
      <c r="Q64" s="119" t="s">
        <v>442</v>
      </c>
      <c r="R64" s="76" t="str">
        <f t="shared" si="2"/>
        <v>1M1000m</v>
      </c>
      <c r="T64" s="112" t="s">
        <v>129</v>
      </c>
      <c r="V64" s="76" t="s">
        <v>52</v>
      </c>
    </row>
    <row r="65" spans="1:21" ht="14.4">
      <c r="A65" s="76">
        <v>2</v>
      </c>
      <c r="B65" s="121" t="s">
        <v>479</v>
      </c>
      <c r="C65" s="119" t="s">
        <v>442</v>
      </c>
      <c r="D65" s="76" t="str">
        <f t="shared" si="0"/>
        <v>1000m m2</v>
      </c>
      <c r="E65" s="116">
        <v>1.82881944444444E-3</v>
      </c>
      <c r="F65" s="112" t="s">
        <v>597</v>
      </c>
      <c r="G65" s="109">
        <v>1.8982638888888901E-3</v>
      </c>
      <c r="H65" s="76">
        <v>2</v>
      </c>
      <c r="I65" s="121" t="s">
        <v>421</v>
      </c>
      <c r="K65" s="76" t="str">
        <f t="shared" si="1"/>
        <v xml:space="preserve"> M2</v>
      </c>
      <c r="M65" s="112" t="s">
        <v>130</v>
      </c>
      <c r="O65" s="76">
        <v>2</v>
      </c>
      <c r="P65" s="121" t="s">
        <v>421</v>
      </c>
      <c r="Q65" s="119" t="s">
        <v>442</v>
      </c>
      <c r="R65" s="76" t="str">
        <f t="shared" si="2"/>
        <v>2M1000m</v>
      </c>
      <c r="T65" s="112" t="s">
        <v>597</v>
      </c>
    </row>
    <row r="66" spans="1:21" ht="14.4">
      <c r="A66" s="76">
        <v>3</v>
      </c>
      <c r="B66" s="121" t="s">
        <v>479</v>
      </c>
      <c r="C66" s="119" t="s">
        <v>442</v>
      </c>
      <c r="D66" s="76" t="str">
        <f t="shared" si="0"/>
        <v>1000m m3</v>
      </c>
      <c r="E66" s="116">
        <v>1.92141203703704E-3</v>
      </c>
      <c r="F66" s="112" t="s">
        <v>131</v>
      </c>
      <c r="G66" s="109">
        <v>2.0024305555555598E-3</v>
      </c>
      <c r="H66" s="76">
        <v>3</v>
      </c>
      <c r="I66" s="121" t="s">
        <v>421</v>
      </c>
      <c r="K66" s="76" t="str">
        <f t="shared" si="1"/>
        <v xml:space="preserve"> M3</v>
      </c>
      <c r="M66" s="112" t="s">
        <v>128</v>
      </c>
      <c r="O66" s="76">
        <v>3</v>
      </c>
      <c r="P66" s="121" t="s">
        <v>421</v>
      </c>
      <c r="Q66" s="119" t="s">
        <v>442</v>
      </c>
      <c r="R66" s="76" t="str">
        <f t="shared" si="2"/>
        <v>3M1000m</v>
      </c>
      <c r="S66" s="116">
        <v>1.90972222222222E-3</v>
      </c>
      <c r="T66" s="112" t="s">
        <v>131</v>
      </c>
    </row>
    <row r="67" spans="1:21" ht="14.4">
      <c r="A67" s="76">
        <v>4</v>
      </c>
      <c r="B67" s="121" t="s">
        <v>479</v>
      </c>
      <c r="C67" s="119" t="s">
        <v>442</v>
      </c>
      <c r="D67" s="76" t="str">
        <f t="shared" si="0"/>
        <v>1000m m4</v>
      </c>
      <c r="E67" s="116">
        <v>2.0255787037037E-3</v>
      </c>
      <c r="F67" s="112" t="s">
        <v>132</v>
      </c>
      <c r="G67" s="109">
        <v>2.1413194444444401E-3</v>
      </c>
      <c r="H67" s="76">
        <v>4</v>
      </c>
      <c r="I67" s="121" t="s">
        <v>421</v>
      </c>
      <c r="K67" s="76" t="str">
        <f t="shared" si="1"/>
        <v xml:space="preserve"> M4</v>
      </c>
      <c r="M67" s="112" t="s">
        <v>124</v>
      </c>
      <c r="O67" s="76">
        <v>4</v>
      </c>
      <c r="P67" s="121" t="s">
        <v>421</v>
      </c>
      <c r="Q67" s="119" t="s">
        <v>442</v>
      </c>
      <c r="R67" s="76" t="str">
        <f t="shared" si="2"/>
        <v>4M1000m</v>
      </c>
      <c r="S67" s="116">
        <v>2.0024305555555598E-3</v>
      </c>
      <c r="T67" s="112" t="s">
        <v>132</v>
      </c>
    </row>
    <row r="68" spans="1:21" ht="14.4">
      <c r="A68" s="76">
        <v>5</v>
      </c>
      <c r="B68" s="121" t="s">
        <v>479</v>
      </c>
      <c r="C68" s="119" t="s">
        <v>442</v>
      </c>
      <c r="D68" s="76" t="str">
        <f t="shared" ref="D68:D131" si="3">CONCATENATE(C68," ",B68,A68)</f>
        <v>1000m m5</v>
      </c>
      <c r="E68" s="116">
        <v>2.1644675925925898E-3</v>
      </c>
      <c r="F68" s="112" t="s">
        <v>133</v>
      </c>
      <c r="G68" s="109">
        <v>2.3149305555555601E-3</v>
      </c>
      <c r="H68" s="76">
        <v>5</v>
      </c>
      <c r="I68" s="121" t="s">
        <v>421</v>
      </c>
      <c r="K68" s="76" t="str">
        <f t="shared" ref="K68:K131" si="4">CONCATENATE(J68," ",I68,H68)</f>
        <v xml:space="preserve"> M5</v>
      </c>
      <c r="M68" s="112" t="s">
        <v>135</v>
      </c>
      <c r="O68" s="76">
        <v>5</v>
      </c>
      <c r="P68" s="121" t="s">
        <v>421</v>
      </c>
      <c r="Q68" s="119" t="s">
        <v>442</v>
      </c>
      <c r="R68" s="76" t="str">
        <f t="shared" ref="R68:R131" si="5">CONCATENATE(O68,P68,Q68)</f>
        <v>5M1000m</v>
      </c>
      <c r="S68" s="116">
        <v>2.1644675925925898E-3</v>
      </c>
      <c r="T68" s="112" t="s">
        <v>133</v>
      </c>
    </row>
    <row r="69" spans="1:21" ht="14.4">
      <c r="A69" s="76">
        <v>6</v>
      </c>
      <c r="B69" s="121" t="s">
        <v>479</v>
      </c>
      <c r="C69" s="119" t="s">
        <v>442</v>
      </c>
      <c r="D69" s="76" t="str">
        <f t="shared" si="3"/>
        <v>1000m m6</v>
      </c>
      <c r="E69" s="116">
        <v>2.3380787037036999E-3</v>
      </c>
      <c r="F69" s="112" t="s">
        <v>135</v>
      </c>
      <c r="G69" s="109">
        <v>2.5464120370370402E-3</v>
      </c>
      <c r="H69" s="76">
        <v>6</v>
      </c>
      <c r="I69" s="121" t="s">
        <v>421</v>
      </c>
      <c r="K69" s="76" t="str">
        <f t="shared" si="4"/>
        <v xml:space="preserve"> M6</v>
      </c>
      <c r="M69" s="112" t="s">
        <v>133</v>
      </c>
      <c r="O69" s="76">
        <v>6</v>
      </c>
      <c r="P69" s="121" t="s">
        <v>421</v>
      </c>
      <c r="Q69" s="119" t="s">
        <v>442</v>
      </c>
      <c r="R69" s="76" t="str">
        <f t="shared" si="5"/>
        <v>6M1000m</v>
      </c>
      <c r="S69" s="116">
        <v>2.3149305555555601E-3</v>
      </c>
      <c r="T69" s="112" t="s">
        <v>135</v>
      </c>
    </row>
    <row r="70" spans="1:21" ht="14.4">
      <c r="A70" s="76">
        <v>7</v>
      </c>
      <c r="B70" s="121" t="s">
        <v>479</v>
      </c>
      <c r="C70" s="119" t="s">
        <v>442</v>
      </c>
      <c r="D70" s="76" t="str">
        <f t="shared" si="3"/>
        <v>1000m m7</v>
      </c>
      <c r="E70" s="116">
        <v>2.5695601851851899E-3</v>
      </c>
      <c r="F70" s="112" t="s">
        <v>124</v>
      </c>
      <c r="G70" s="109">
        <v>2.7778935185185198E-3</v>
      </c>
      <c r="H70" s="76">
        <v>7</v>
      </c>
      <c r="I70" s="121" t="s">
        <v>421</v>
      </c>
      <c r="K70" s="76" t="str">
        <f t="shared" si="4"/>
        <v xml:space="preserve"> M7</v>
      </c>
      <c r="M70" s="112" t="s">
        <v>132</v>
      </c>
      <c r="O70" s="76">
        <v>7</v>
      </c>
      <c r="P70" s="121" t="s">
        <v>421</v>
      </c>
      <c r="Q70" s="119" t="s">
        <v>442</v>
      </c>
      <c r="R70" s="76" t="str">
        <f t="shared" si="5"/>
        <v>7M1000m</v>
      </c>
      <c r="S70" s="116">
        <v>2.5464120370370402E-3</v>
      </c>
      <c r="T70" s="112" t="s">
        <v>124</v>
      </c>
    </row>
    <row r="71" spans="1:21" ht="14.4">
      <c r="A71" s="76">
        <v>8</v>
      </c>
      <c r="B71" s="121" t="s">
        <v>479</v>
      </c>
      <c r="C71" s="119" t="s">
        <v>442</v>
      </c>
      <c r="D71" s="76" t="str">
        <f t="shared" si="3"/>
        <v>1000m m8</v>
      </c>
      <c r="E71" s="116">
        <v>2.80104166666667E-3</v>
      </c>
      <c r="F71" s="112" t="s">
        <v>128</v>
      </c>
      <c r="G71" s="109">
        <v>3.0093749999999999E-3</v>
      </c>
      <c r="H71" s="76">
        <v>8</v>
      </c>
      <c r="I71" s="121" t="s">
        <v>421</v>
      </c>
      <c r="K71" s="76" t="str">
        <f t="shared" si="4"/>
        <v xml:space="preserve"> M8</v>
      </c>
      <c r="M71" s="112" t="s">
        <v>131</v>
      </c>
      <c r="O71" s="76">
        <v>8</v>
      </c>
      <c r="P71" s="121" t="s">
        <v>421</v>
      </c>
      <c r="Q71" s="119" t="s">
        <v>442</v>
      </c>
      <c r="R71" s="76" t="str">
        <f t="shared" si="5"/>
        <v>8M1000m</v>
      </c>
      <c r="S71" s="116">
        <v>2.7200231481481498E-3</v>
      </c>
      <c r="T71" s="112" t="s">
        <v>128</v>
      </c>
    </row>
    <row r="72" spans="1:21" ht="14.4">
      <c r="A72" s="76">
        <v>9</v>
      </c>
      <c r="B72" s="121" t="s">
        <v>479</v>
      </c>
      <c r="C72" s="119" t="s">
        <v>442</v>
      </c>
      <c r="D72" s="76" t="str">
        <f t="shared" si="3"/>
        <v>1000m m9</v>
      </c>
      <c r="E72" s="116">
        <v>3.0325231481481501E-3</v>
      </c>
      <c r="F72" s="112" t="s">
        <v>130</v>
      </c>
      <c r="G72" s="109">
        <v>3.18298611111111E-3</v>
      </c>
      <c r="H72" s="76">
        <v>9</v>
      </c>
      <c r="I72" s="121" t="s">
        <v>421</v>
      </c>
      <c r="K72" s="76" t="str">
        <f t="shared" si="4"/>
        <v xml:space="preserve"> M9</v>
      </c>
      <c r="M72" s="112" t="s">
        <v>597</v>
      </c>
      <c r="O72" s="76">
        <v>9</v>
      </c>
      <c r="P72" s="121" t="s">
        <v>421</v>
      </c>
      <c r="Q72" s="119" t="s">
        <v>442</v>
      </c>
      <c r="R72" s="76" t="str">
        <f t="shared" si="5"/>
        <v>9M1000m</v>
      </c>
      <c r="S72" s="116">
        <v>2.9515046296296299E-3</v>
      </c>
      <c r="T72" s="112" t="s">
        <v>130</v>
      </c>
    </row>
    <row r="73" spans="1:21" ht="14.4">
      <c r="A73" s="76">
        <v>10</v>
      </c>
      <c r="B73" s="121" t="s">
        <v>479</v>
      </c>
      <c r="C73" s="119" t="s">
        <v>442</v>
      </c>
      <c r="D73" s="76" t="str">
        <f t="shared" si="3"/>
        <v>1000m m10</v>
      </c>
      <c r="E73" s="118">
        <v>3.2061342592592601E-3</v>
      </c>
      <c r="F73" s="102" t="s">
        <v>324</v>
      </c>
      <c r="H73" s="76">
        <v>10</v>
      </c>
      <c r="I73" s="121" t="s">
        <v>421</v>
      </c>
      <c r="K73" s="76" t="str">
        <f t="shared" si="4"/>
        <v xml:space="preserve"> M10</v>
      </c>
      <c r="M73" s="112" t="s">
        <v>129</v>
      </c>
      <c r="O73" s="76">
        <v>10</v>
      </c>
      <c r="P73" s="121" t="s">
        <v>421</v>
      </c>
      <c r="Q73" s="119" t="s">
        <v>442</v>
      </c>
      <c r="R73" s="76" t="str">
        <f t="shared" si="5"/>
        <v>10M1000m</v>
      </c>
      <c r="S73" s="118">
        <v>3.24085648148148E-3</v>
      </c>
      <c r="T73" s="10"/>
    </row>
    <row r="74" spans="1:21" ht="14.4">
      <c r="A74" s="76">
        <v>1</v>
      </c>
      <c r="B74" s="121" t="s">
        <v>479</v>
      </c>
      <c r="C74" s="119" t="s">
        <v>445</v>
      </c>
      <c r="D74" s="76" t="str">
        <f t="shared" si="3"/>
        <v>1500m m1</v>
      </c>
      <c r="E74" s="122">
        <v>2.8356481481481501E-3</v>
      </c>
      <c r="F74" s="112" t="s">
        <v>129</v>
      </c>
      <c r="H74" s="76">
        <v>1</v>
      </c>
      <c r="I74" s="121" t="s">
        <v>421</v>
      </c>
      <c r="K74" s="76" t="str">
        <f t="shared" si="4"/>
        <v xml:space="preserve"> M1</v>
      </c>
      <c r="M74" s="102" t="s">
        <v>324</v>
      </c>
      <c r="O74" s="76">
        <v>1</v>
      </c>
      <c r="P74" s="121" t="s">
        <v>421</v>
      </c>
      <c r="Q74" s="119" t="s">
        <v>445</v>
      </c>
      <c r="R74" s="76" t="str">
        <f t="shared" si="5"/>
        <v>1M1500m</v>
      </c>
      <c r="T74" s="112" t="s">
        <v>129</v>
      </c>
    </row>
    <row r="75" spans="1:21" ht="14.4">
      <c r="A75" s="76">
        <v>2</v>
      </c>
      <c r="B75" s="121" t="s">
        <v>479</v>
      </c>
      <c r="C75" s="119" t="s">
        <v>445</v>
      </c>
      <c r="D75" s="76" t="str">
        <f t="shared" si="3"/>
        <v>1500m m2</v>
      </c>
      <c r="E75" s="122">
        <v>2.8936342592592599E-3</v>
      </c>
      <c r="F75" s="112" t="s">
        <v>597</v>
      </c>
      <c r="H75" s="76">
        <v>2</v>
      </c>
      <c r="I75" s="121" t="s">
        <v>421</v>
      </c>
      <c r="K75" s="76" t="str">
        <f t="shared" si="4"/>
        <v xml:space="preserve"> M2</v>
      </c>
      <c r="M75" s="112" t="s">
        <v>130</v>
      </c>
      <c r="O75" s="76">
        <v>2</v>
      </c>
      <c r="P75" s="121" t="s">
        <v>421</v>
      </c>
      <c r="Q75" s="119" t="s">
        <v>445</v>
      </c>
      <c r="R75" s="76" t="str">
        <f t="shared" si="5"/>
        <v>2M1500m</v>
      </c>
      <c r="S75" s="122">
        <v>2.8935185185185201E-3</v>
      </c>
      <c r="T75" s="112" t="s">
        <v>597</v>
      </c>
      <c r="U75" s="76" t="s">
        <v>188</v>
      </c>
    </row>
    <row r="76" spans="1:21" ht="14.4">
      <c r="A76" s="76">
        <v>3</v>
      </c>
      <c r="B76" s="121" t="s">
        <v>479</v>
      </c>
      <c r="C76" s="119" t="s">
        <v>445</v>
      </c>
      <c r="D76" s="76" t="str">
        <f t="shared" si="3"/>
        <v>1500m m3</v>
      </c>
      <c r="E76" s="122">
        <v>3.0093749999999999E-3</v>
      </c>
      <c r="F76" s="112" t="s">
        <v>131</v>
      </c>
      <c r="H76" s="76">
        <v>3</v>
      </c>
      <c r="I76" s="121" t="s">
        <v>421</v>
      </c>
      <c r="K76" s="76" t="str">
        <f t="shared" si="4"/>
        <v xml:space="preserve"> M3</v>
      </c>
      <c r="M76" s="112" t="s">
        <v>128</v>
      </c>
      <c r="O76" s="76">
        <v>3</v>
      </c>
      <c r="P76" s="121" t="s">
        <v>421</v>
      </c>
      <c r="Q76" s="119" t="s">
        <v>445</v>
      </c>
      <c r="R76" s="76" t="str">
        <f t="shared" si="5"/>
        <v>3M1500m</v>
      </c>
      <c r="S76" s="122">
        <v>2.98611111111111E-3</v>
      </c>
      <c r="T76" s="112" t="s">
        <v>131</v>
      </c>
      <c r="U76" s="76" t="s">
        <v>21</v>
      </c>
    </row>
    <row r="77" spans="1:21" ht="14.4">
      <c r="A77" s="76">
        <v>4</v>
      </c>
      <c r="B77" s="121" t="s">
        <v>479</v>
      </c>
      <c r="C77" s="119" t="s">
        <v>445</v>
      </c>
      <c r="D77" s="76" t="str">
        <f t="shared" si="3"/>
        <v>1500m m4</v>
      </c>
      <c r="E77" s="122">
        <v>3.18298611111111E-3</v>
      </c>
      <c r="F77" s="112" t="s">
        <v>132</v>
      </c>
      <c r="H77" s="76">
        <v>4</v>
      </c>
      <c r="I77" s="121" t="s">
        <v>421</v>
      </c>
      <c r="K77" s="76" t="str">
        <f t="shared" si="4"/>
        <v xml:space="preserve"> M4</v>
      </c>
      <c r="M77" s="112" t="s">
        <v>124</v>
      </c>
      <c r="O77" s="76">
        <v>4</v>
      </c>
      <c r="P77" s="121" t="s">
        <v>421</v>
      </c>
      <c r="Q77" s="119" t="s">
        <v>445</v>
      </c>
      <c r="R77" s="76" t="str">
        <f t="shared" si="5"/>
        <v>4M1500m</v>
      </c>
      <c r="S77" s="122">
        <v>3.1828703703703702E-3</v>
      </c>
      <c r="T77" s="112" t="s">
        <v>132</v>
      </c>
    </row>
    <row r="78" spans="1:21" ht="14.4">
      <c r="A78" s="76">
        <v>5</v>
      </c>
      <c r="B78" s="121" t="s">
        <v>479</v>
      </c>
      <c r="C78" s="119" t="s">
        <v>445</v>
      </c>
      <c r="D78" s="76" t="str">
        <f t="shared" si="3"/>
        <v>1500m m5</v>
      </c>
      <c r="E78" s="122">
        <v>3.41446759259259E-3</v>
      </c>
      <c r="F78" s="112" t="s">
        <v>133</v>
      </c>
      <c r="H78" s="76">
        <v>5</v>
      </c>
      <c r="I78" s="121" t="s">
        <v>421</v>
      </c>
      <c r="K78" s="76" t="str">
        <f t="shared" si="4"/>
        <v xml:space="preserve"> M5</v>
      </c>
      <c r="M78" s="112" t="s">
        <v>135</v>
      </c>
      <c r="O78" s="76">
        <v>5</v>
      </c>
      <c r="P78" s="121" t="s">
        <v>421</v>
      </c>
      <c r="Q78" s="119" t="s">
        <v>445</v>
      </c>
      <c r="R78" s="76" t="str">
        <f t="shared" si="5"/>
        <v>5M1500m</v>
      </c>
      <c r="S78" s="122">
        <v>3.3564814814814798E-3</v>
      </c>
      <c r="T78" s="112" t="s">
        <v>133</v>
      </c>
    </row>
    <row r="79" spans="1:21" ht="14.4">
      <c r="A79" s="76">
        <v>6</v>
      </c>
      <c r="B79" s="121" t="s">
        <v>479</v>
      </c>
      <c r="C79" s="119" t="s">
        <v>445</v>
      </c>
      <c r="D79" s="76" t="str">
        <f t="shared" si="3"/>
        <v>1500m m6</v>
      </c>
      <c r="E79" s="122">
        <v>3.7038194444444401E-3</v>
      </c>
      <c r="F79" s="112" t="s">
        <v>135</v>
      </c>
      <c r="H79" s="76">
        <v>6</v>
      </c>
      <c r="I79" s="121" t="s">
        <v>421</v>
      </c>
      <c r="K79" s="76" t="str">
        <f t="shared" si="4"/>
        <v xml:space="preserve"> M6</v>
      </c>
      <c r="M79" s="112" t="s">
        <v>133</v>
      </c>
      <c r="O79" s="76">
        <v>6</v>
      </c>
      <c r="P79" s="121" t="s">
        <v>421</v>
      </c>
      <c r="Q79" s="119" t="s">
        <v>445</v>
      </c>
      <c r="R79" s="76" t="str">
        <f t="shared" si="5"/>
        <v>6M1500m</v>
      </c>
      <c r="S79" s="122">
        <v>3.6458333333333299E-3</v>
      </c>
      <c r="T79" s="112" t="s">
        <v>135</v>
      </c>
    </row>
    <row r="80" spans="1:21" ht="14.4">
      <c r="A80" s="76">
        <v>7</v>
      </c>
      <c r="B80" s="121" t="s">
        <v>479</v>
      </c>
      <c r="C80" s="119" t="s">
        <v>445</v>
      </c>
      <c r="D80" s="76" t="str">
        <f t="shared" si="3"/>
        <v>1500m m7</v>
      </c>
      <c r="E80" s="122">
        <v>3.9931712962963002E-3</v>
      </c>
      <c r="F80" s="112" t="s">
        <v>124</v>
      </c>
      <c r="H80" s="76">
        <v>7</v>
      </c>
      <c r="I80" s="121" t="s">
        <v>421</v>
      </c>
      <c r="K80" s="76" t="str">
        <f t="shared" si="4"/>
        <v xml:space="preserve"> M7</v>
      </c>
      <c r="M80" s="112" t="s">
        <v>132</v>
      </c>
      <c r="O80" s="76">
        <v>7</v>
      </c>
      <c r="P80" s="121" t="s">
        <v>421</v>
      </c>
      <c r="Q80" s="119" t="s">
        <v>445</v>
      </c>
      <c r="R80" s="76" t="str">
        <f t="shared" si="5"/>
        <v>7M1500m</v>
      </c>
      <c r="S80" s="122">
        <v>3.9930555555555596E-3</v>
      </c>
      <c r="T80" s="112" t="s">
        <v>124</v>
      </c>
    </row>
    <row r="81" spans="1:21" ht="14.4">
      <c r="A81" s="76">
        <v>8</v>
      </c>
      <c r="B81" s="121" t="s">
        <v>479</v>
      </c>
      <c r="C81" s="119" t="s">
        <v>445</v>
      </c>
      <c r="D81" s="76" t="str">
        <f t="shared" si="3"/>
        <v>1500m m8</v>
      </c>
      <c r="E81" s="122">
        <v>4.2825231481481499E-3</v>
      </c>
      <c r="F81" s="112" t="s">
        <v>128</v>
      </c>
      <c r="H81" s="76">
        <v>8</v>
      </c>
      <c r="I81" s="121" t="s">
        <v>421</v>
      </c>
      <c r="K81" s="76" t="str">
        <f t="shared" si="4"/>
        <v xml:space="preserve"> M8</v>
      </c>
      <c r="M81" s="112" t="s">
        <v>131</v>
      </c>
      <c r="O81" s="76">
        <v>8</v>
      </c>
      <c r="P81" s="121" t="s">
        <v>421</v>
      </c>
      <c r="Q81" s="119" t="s">
        <v>445</v>
      </c>
      <c r="R81" s="76" t="str">
        <f t="shared" si="5"/>
        <v>8M1500m</v>
      </c>
      <c r="S81" s="122">
        <v>4.2245370370370397E-3</v>
      </c>
      <c r="T81" s="112" t="s">
        <v>128</v>
      </c>
    </row>
    <row r="82" spans="1:21" ht="14.4">
      <c r="A82" s="76">
        <v>9</v>
      </c>
      <c r="B82" s="121" t="s">
        <v>479</v>
      </c>
      <c r="C82" s="119" t="s">
        <v>445</v>
      </c>
      <c r="D82" s="76" t="str">
        <f t="shared" si="3"/>
        <v>1500m m9</v>
      </c>
      <c r="E82" s="122">
        <v>4.51400462962963E-3</v>
      </c>
      <c r="F82" s="112" t="s">
        <v>130</v>
      </c>
      <c r="H82" s="76">
        <v>9</v>
      </c>
      <c r="I82" s="121" t="s">
        <v>421</v>
      </c>
      <c r="K82" s="76" t="str">
        <f t="shared" si="4"/>
        <v xml:space="preserve"> M9</v>
      </c>
      <c r="M82" s="112" t="s">
        <v>597</v>
      </c>
      <c r="O82" s="76">
        <v>9</v>
      </c>
      <c r="P82" s="121" t="s">
        <v>421</v>
      </c>
      <c r="Q82" s="119" t="s">
        <v>445</v>
      </c>
      <c r="R82" s="76" t="str">
        <f t="shared" si="5"/>
        <v>9M1500m</v>
      </c>
      <c r="S82" s="122">
        <v>4.5138888888888902E-3</v>
      </c>
      <c r="T82" s="112" t="s">
        <v>130</v>
      </c>
    </row>
    <row r="83" spans="1:21" ht="14.4">
      <c r="A83" s="76">
        <v>10</v>
      </c>
      <c r="B83" s="121" t="s">
        <v>479</v>
      </c>
      <c r="C83" s="119" t="s">
        <v>445</v>
      </c>
      <c r="D83" s="76" t="str">
        <f t="shared" si="3"/>
        <v>1500m m10</v>
      </c>
      <c r="E83" s="122">
        <v>5.0348379629629597E-3</v>
      </c>
      <c r="F83" s="102" t="s">
        <v>324</v>
      </c>
      <c r="H83" s="76">
        <v>10</v>
      </c>
      <c r="I83" s="121" t="s">
        <v>421</v>
      </c>
      <c r="K83" s="76" t="str">
        <f t="shared" si="4"/>
        <v xml:space="preserve"> M10</v>
      </c>
      <c r="M83" s="112" t="s">
        <v>129</v>
      </c>
      <c r="O83" s="76">
        <v>10</v>
      </c>
      <c r="P83" s="121" t="s">
        <v>421</v>
      </c>
      <c r="Q83" s="119" t="s">
        <v>445</v>
      </c>
      <c r="R83" s="76" t="str">
        <f t="shared" si="5"/>
        <v>10M1500m</v>
      </c>
      <c r="S83" s="122">
        <v>4.8611111111111103E-3</v>
      </c>
      <c r="T83" s="10"/>
    </row>
    <row r="84" spans="1:21" ht="14.4">
      <c r="A84" s="76">
        <v>1</v>
      </c>
      <c r="B84" s="121" t="s">
        <v>479</v>
      </c>
      <c r="C84" s="119" t="s">
        <v>241</v>
      </c>
      <c r="D84" s="76" t="str">
        <f t="shared" si="3"/>
        <v>2000m m1</v>
      </c>
      <c r="E84" s="122"/>
      <c r="F84" s="112" t="s">
        <v>129</v>
      </c>
      <c r="H84" s="76">
        <v>1</v>
      </c>
      <c r="I84" s="121" t="s">
        <v>421</v>
      </c>
      <c r="K84" s="76" t="str">
        <f t="shared" si="4"/>
        <v xml:space="preserve"> M1</v>
      </c>
      <c r="M84" s="102" t="s">
        <v>324</v>
      </c>
      <c r="O84" s="76">
        <v>1</v>
      </c>
      <c r="P84" s="121" t="s">
        <v>421</v>
      </c>
      <c r="Q84" s="119" t="s">
        <v>241</v>
      </c>
      <c r="R84" s="76" t="str">
        <f t="shared" si="5"/>
        <v>1M2000m</v>
      </c>
      <c r="T84" s="112" t="s">
        <v>129</v>
      </c>
    </row>
    <row r="85" spans="1:21" ht="14.4">
      <c r="A85" s="76">
        <v>2</v>
      </c>
      <c r="B85" s="121" t="s">
        <v>479</v>
      </c>
      <c r="C85" s="119" t="s">
        <v>241</v>
      </c>
      <c r="D85" s="76" t="str">
        <f t="shared" si="3"/>
        <v>2000m m2</v>
      </c>
      <c r="E85" s="122"/>
      <c r="F85" s="112" t="s">
        <v>597</v>
      </c>
      <c r="H85" s="76">
        <v>2</v>
      </c>
      <c r="I85" s="121" t="s">
        <v>421</v>
      </c>
      <c r="K85" s="76" t="str">
        <f t="shared" si="4"/>
        <v xml:space="preserve"> M2</v>
      </c>
      <c r="M85" s="112" t="s">
        <v>130</v>
      </c>
      <c r="O85" s="76">
        <v>2</v>
      </c>
      <c r="P85" s="121" t="s">
        <v>421</v>
      </c>
      <c r="Q85" s="119" t="s">
        <v>241</v>
      </c>
      <c r="R85" s="76" t="str">
        <f t="shared" si="5"/>
        <v>2M2000m</v>
      </c>
      <c r="T85" s="112" t="s">
        <v>597</v>
      </c>
    </row>
    <row r="86" spans="1:21" ht="14.4">
      <c r="A86" s="76">
        <v>3</v>
      </c>
      <c r="B86" s="121" t="s">
        <v>479</v>
      </c>
      <c r="C86" s="119" t="s">
        <v>241</v>
      </c>
      <c r="D86" s="76" t="str">
        <f t="shared" si="3"/>
        <v>2000m m3</v>
      </c>
      <c r="E86" s="122"/>
      <c r="F86" s="112" t="s">
        <v>131</v>
      </c>
      <c r="H86" s="76">
        <v>3</v>
      </c>
      <c r="I86" s="121" t="s">
        <v>421</v>
      </c>
      <c r="K86" s="76" t="str">
        <f t="shared" si="4"/>
        <v xml:space="preserve"> M3</v>
      </c>
      <c r="M86" s="112" t="s">
        <v>128</v>
      </c>
      <c r="O86" s="76">
        <v>3</v>
      </c>
      <c r="P86" s="121" t="s">
        <v>421</v>
      </c>
      <c r="Q86" s="119" t="s">
        <v>241</v>
      </c>
      <c r="R86" s="76" t="str">
        <f t="shared" si="5"/>
        <v>3M2000m</v>
      </c>
      <c r="T86" s="112" t="s">
        <v>131</v>
      </c>
    </row>
    <row r="87" spans="1:21" ht="14.4">
      <c r="A87" s="76">
        <v>4</v>
      </c>
      <c r="B87" s="121" t="s">
        <v>479</v>
      </c>
      <c r="C87" s="119" t="s">
        <v>241</v>
      </c>
      <c r="D87" s="76" t="str">
        <f t="shared" si="3"/>
        <v>2000m m4</v>
      </c>
      <c r="E87" s="122">
        <v>4.1666666666666701E-3</v>
      </c>
      <c r="F87" s="112" t="s">
        <v>132</v>
      </c>
      <c r="H87" s="76">
        <v>4</v>
      </c>
      <c r="I87" s="121" t="s">
        <v>421</v>
      </c>
      <c r="K87" s="76" t="str">
        <f t="shared" si="4"/>
        <v xml:space="preserve"> M4</v>
      </c>
      <c r="M87" s="112" t="s">
        <v>124</v>
      </c>
      <c r="O87" s="76">
        <v>4</v>
      </c>
      <c r="P87" s="121" t="s">
        <v>421</v>
      </c>
      <c r="Q87" s="119" t="s">
        <v>241</v>
      </c>
      <c r="R87" s="76" t="str">
        <f t="shared" si="5"/>
        <v>4M2000m</v>
      </c>
      <c r="T87" s="112" t="s">
        <v>132</v>
      </c>
    </row>
    <row r="88" spans="1:21" ht="14.4">
      <c r="A88" s="76">
        <v>5</v>
      </c>
      <c r="B88" s="121" t="s">
        <v>479</v>
      </c>
      <c r="C88" s="119" t="s">
        <v>241</v>
      </c>
      <c r="D88" s="76" t="str">
        <f t="shared" si="3"/>
        <v>2000m m5</v>
      </c>
      <c r="E88" s="122">
        <v>4.74548611111111E-3</v>
      </c>
      <c r="F88" s="112" t="s">
        <v>133</v>
      </c>
      <c r="H88" s="76">
        <v>5</v>
      </c>
      <c r="I88" s="121" t="s">
        <v>421</v>
      </c>
      <c r="K88" s="76" t="str">
        <f t="shared" si="4"/>
        <v xml:space="preserve"> M5</v>
      </c>
      <c r="M88" s="112" t="s">
        <v>135</v>
      </c>
      <c r="O88" s="76">
        <v>5</v>
      </c>
      <c r="P88" s="121" t="s">
        <v>421</v>
      </c>
      <c r="Q88" s="119" t="s">
        <v>241</v>
      </c>
      <c r="R88" s="76" t="str">
        <f t="shared" si="5"/>
        <v>5M2000m</v>
      </c>
      <c r="T88" s="112" t="s">
        <v>133</v>
      </c>
    </row>
    <row r="89" spans="1:21" ht="14.4">
      <c r="A89" s="76">
        <v>6</v>
      </c>
      <c r="B89" s="121" t="s">
        <v>479</v>
      </c>
      <c r="C89" s="119" t="s">
        <v>241</v>
      </c>
      <c r="D89" s="76" t="str">
        <f t="shared" si="3"/>
        <v>2000m m6</v>
      </c>
      <c r="E89" s="122">
        <v>5.0348379629629597E-3</v>
      </c>
      <c r="F89" s="112" t="s">
        <v>135</v>
      </c>
      <c r="H89" s="76">
        <v>6</v>
      </c>
      <c r="I89" s="121" t="s">
        <v>421</v>
      </c>
      <c r="K89" s="76" t="str">
        <f t="shared" si="4"/>
        <v xml:space="preserve"> M6</v>
      </c>
      <c r="M89" s="112" t="s">
        <v>133</v>
      </c>
      <c r="O89" s="76">
        <v>6</v>
      </c>
      <c r="P89" s="121" t="s">
        <v>421</v>
      </c>
      <c r="Q89" s="119" t="s">
        <v>241</v>
      </c>
      <c r="R89" s="76" t="str">
        <f t="shared" si="5"/>
        <v>6M2000m</v>
      </c>
      <c r="T89" s="112" t="s">
        <v>135</v>
      </c>
    </row>
    <row r="90" spans="1:21" ht="14.4">
      <c r="A90" s="76">
        <v>7</v>
      </c>
      <c r="B90" s="121" t="s">
        <v>479</v>
      </c>
      <c r="C90" s="119" t="s">
        <v>241</v>
      </c>
      <c r="D90" s="76" t="str">
        <f t="shared" si="3"/>
        <v>2000m m7</v>
      </c>
      <c r="E90" s="122">
        <v>5.4399305555555598E-3</v>
      </c>
      <c r="F90" s="112" t="s">
        <v>124</v>
      </c>
      <c r="H90" s="76">
        <v>7</v>
      </c>
      <c r="I90" s="121" t="s">
        <v>421</v>
      </c>
      <c r="K90" s="76" t="str">
        <f t="shared" si="4"/>
        <v xml:space="preserve"> M7</v>
      </c>
      <c r="M90" s="112" t="s">
        <v>132</v>
      </c>
      <c r="O90" s="76">
        <v>7</v>
      </c>
      <c r="P90" s="121" t="s">
        <v>421</v>
      </c>
      <c r="Q90" s="119" t="s">
        <v>241</v>
      </c>
      <c r="R90" s="76" t="str">
        <f t="shared" si="5"/>
        <v>7M2000m</v>
      </c>
      <c r="T90" s="112" t="s">
        <v>124</v>
      </c>
    </row>
    <row r="91" spans="1:21" ht="14.4">
      <c r="A91" s="76">
        <v>8</v>
      </c>
      <c r="B91" s="121" t="s">
        <v>479</v>
      </c>
      <c r="C91" s="119" t="s">
        <v>241</v>
      </c>
      <c r="D91" s="76" t="str">
        <f t="shared" si="3"/>
        <v>2000m m8</v>
      </c>
      <c r="E91" s="122">
        <v>5.7871527777777799E-3</v>
      </c>
      <c r="F91" s="112" t="s">
        <v>128</v>
      </c>
      <c r="H91" s="76">
        <v>8</v>
      </c>
      <c r="I91" s="121" t="s">
        <v>421</v>
      </c>
      <c r="K91" s="76" t="str">
        <f t="shared" si="4"/>
        <v xml:space="preserve"> M8</v>
      </c>
      <c r="M91" s="112" t="s">
        <v>131</v>
      </c>
      <c r="O91" s="76">
        <v>8</v>
      </c>
      <c r="P91" s="121" t="s">
        <v>421</v>
      </c>
      <c r="Q91" s="119" t="s">
        <v>241</v>
      </c>
      <c r="R91" s="76" t="str">
        <f t="shared" si="5"/>
        <v>8M2000m</v>
      </c>
      <c r="T91" s="112" t="s">
        <v>128</v>
      </c>
    </row>
    <row r="92" spans="1:21" ht="14.4">
      <c r="A92" s="76">
        <v>9</v>
      </c>
      <c r="B92" s="121" t="s">
        <v>479</v>
      </c>
      <c r="C92" s="119" t="s">
        <v>241</v>
      </c>
      <c r="D92" s="76" t="str">
        <f t="shared" si="3"/>
        <v>2000m m9</v>
      </c>
      <c r="E92" s="122">
        <v>6.2501157407407401E-3</v>
      </c>
      <c r="F92" s="112" t="s">
        <v>130</v>
      </c>
      <c r="H92" s="76">
        <v>9</v>
      </c>
      <c r="I92" s="121" t="s">
        <v>421</v>
      </c>
      <c r="K92" s="76" t="str">
        <f t="shared" si="4"/>
        <v xml:space="preserve"> M9</v>
      </c>
      <c r="M92" s="112" t="s">
        <v>597</v>
      </c>
      <c r="O92" s="76">
        <v>9</v>
      </c>
      <c r="P92" s="121" t="s">
        <v>421</v>
      </c>
      <c r="Q92" s="119" t="s">
        <v>241</v>
      </c>
      <c r="R92" s="76" t="str">
        <f t="shared" si="5"/>
        <v>9M2000m</v>
      </c>
      <c r="T92" s="112" t="s">
        <v>130</v>
      </c>
    </row>
    <row r="93" spans="1:21" ht="14.4">
      <c r="A93" s="76">
        <v>10</v>
      </c>
      <c r="B93" s="121" t="s">
        <v>479</v>
      </c>
      <c r="C93" s="119" t="s">
        <v>241</v>
      </c>
      <c r="D93" s="76" t="str">
        <f t="shared" si="3"/>
        <v>2000m m10</v>
      </c>
      <c r="E93" s="122"/>
      <c r="F93" s="102" t="s">
        <v>324</v>
      </c>
      <c r="H93" s="76">
        <v>10</v>
      </c>
      <c r="I93" s="121" t="s">
        <v>421</v>
      </c>
      <c r="K93" s="76" t="str">
        <f t="shared" si="4"/>
        <v xml:space="preserve"> M10</v>
      </c>
      <c r="M93" s="112" t="s">
        <v>129</v>
      </c>
      <c r="O93" s="76">
        <v>10</v>
      </c>
      <c r="P93" s="121" t="s">
        <v>421</v>
      </c>
      <c r="Q93" s="119" t="s">
        <v>241</v>
      </c>
      <c r="R93" s="76" t="str">
        <f t="shared" si="5"/>
        <v>10M2000m</v>
      </c>
      <c r="T93" s="10"/>
    </row>
    <row r="94" spans="1:21" ht="14.4">
      <c r="A94" s="76">
        <v>1</v>
      </c>
      <c r="B94" s="121" t="s">
        <v>479</v>
      </c>
      <c r="C94" s="119" t="s">
        <v>443</v>
      </c>
      <c r="D94" s="76" t="str">
        <f t="shared" si="3"/>
        <v>3000m m1</v>
      </c>
      <c r="E94" s="103">
        <v>6.1342592592592603E-3</v>
      </c>
      <c r="F94" s="112" t="s">
        <v>129</v>
      </c>
      <c r="H94" s="76">
        <v>1</v>
      </c>
      <c r="I94" s="121" t="s">
        <v>421</v>
      </c>
      <c r="K94" s="76" t="str">
        <f t="shared" si="4"/>
        <v xml:space="preserve"> M1</v>
      </c>
      <c r="M94" s="102" t="s">
        <v>324</v>
      </c>
      <c r="O94" s="76">
        <v>1</v>
      </c>
      <c r="P94" s="121" t="s">
        <v>421</v>
      </c>
      <c r="Q94" s="119" t="s">
        <v>443</v>
      </c>
      <c r="R94" s="76" t="str">
        <f t="shared" si="5"/>
        <v>1M3000m</v>
      </c>
      <c r="T94" s="112" t="s">
        <v>129</v>
      </c>
    </row>
    <row r="95" spans="1:21" ht="14.4">
      <c r="A95" s="76">
        <v>2</v>
      </c>
      <c r="B95" s="121" t="s">
        <v>479</v>
      </c>
      <c r="C95" s="119" t="s">
        <v>443</v>
      </c>
      <c r="D95" s="76" t="str">
        <f t="shared" si="3"/>
        <v>3000m m2</v>
      </c>
      <c r="E95" s="103">
        <v>6.1922453703703697E-3</v>
      </c>
      <c r="F95" s="112" t="s">
        <v>597</v>
      </c>
      <c r="H95" s="76">
        <v>2</v>
      </c>
      <c r="I95" s="121" t="s">
        <v>421</v>
      </c>
      <c r="K95" s="76" t="str">
        <f t="shared" si="4"/>
        <v xml:space="preserve"> M2</v>
      </c>
      <c r="M95" s="112" t="s">
        <v>130</v>
      </c>
      <c r="O95" s="76">
        <v>2</v>
      </c>
      <c r="P95" s="121" t="s">
        <v>421</v>
      </c>
      <c r="Q95" s="119" t="s">
        <v>443</v>
      </c>
      <c r="R95" s="76" t="str">
        <f t="shared" si="5"/>
        <v>2M3000m</v>
      </c>
      <c r="S95" s="116">
        <v>6.0185185185185203E-3</v>
      </c>
      <c r="T95" s="112" t="s">
        <v>597</v>
      </c>
      <c r="U95" s="76" t="s">
        <v>65</v>
      </c>
    </row>
    <row r="96" spans="1:21" ht="14.4">
      <c r="A96" s="76">
        <v>3</v>
      </c>
      <c r="B96" s="121" t="s">
        <v>479</v>
      </c>
      <c r="C96" s="119" t="s">
        <v>443</v>
      </c>
      <c r="D96" s="76" t="str">
        <f t="shared" si="3"/>
        <v>3000m m3</v>
      </c>
      <c r="E96" s="103">
        <v>6.4815972222222202E-3</v>
      </c>
      <c r="F96" s="112" t="s">
        <v>131</v>
      </c>
      <c r="H96" s="76">
        <v>3</v>
      </c>
      <c r="I96" s="121" t="s">
        <v>421</v>
      </c>
      <c r="K96" s="76" t="str">
        <f t="shared" si="4"/>
        <v xml:space="preserve"> M3</v>
      </c>
      <c r="M96" s="112" t="s">
        <v>128</v>
      </c>
      <c r="O96" s="76">
        <v>3</v>
      </c>
      <c r="P96" s="121" t="s">
        <v>421</v>
      </c>
      <c r="Q96" s="119" t="s">
        <v>443</v>
      </c>
      <c r="R96" s="76" t="str">
        <f t="shared" si="5"/>
        <v>3M3000m</v>
      </c>
      <c r="S96" s="116">
        <v>6.1922453703703697E-3</v>
      </c>
      <c r="T96" s="112" t="s">
        <v>131</v>
      </c>
      <c r="U96" s="76" t="s">
        <v>173</v>
      </c>
    </row>
    <row r="97" spans="1:21" ht="14.4">
      <c r="A97" s="76">
        <v>4</v>
      </c>
      <c r="B97" s="121" t="s">
        <v>479</v>
      </c>
      <c r="C97" s="119" t="s">
        <v>443</v>
      </c>
      <c r="D97" s="76" t="str">
        <f t="shared" si="3"/>
        <v>3000m m4</v>
      </c>
      <c r="E97" s="103">
        <v>6.8288194444444499E-3</v>
      </c>
      <c r="F97" s="112" t="s">
        <v>132</v>
      </c>
      <c r="H97" s="76">
        <v>4</v>
      </c>
      <c r="I97" s="121" t="s">
        <v>421</v>
      </c>
      <c r="K97" s="76" t="str">
        <f t="shared" si="4"/>
        <v xml:space="preserve"> M4</v>
      </c>
      <c r="M97" s="112" t="s">
        <v>124</v>
      </c>
      <c r="O97" s="76">
        <v>4</v>
      </c>
      <c r="P97" s="121" t="s">
        <v>421</v>
      </c>
      <c r="Q97" s="119" t="s">
        <v>443</v>
      </c>
      <c r="R97" s="76" t="str">
        <f t="shared" si="5"/>
        <v>4M3000m</v>
      </c>
      <c r="S97" s="116">
        <v>6.4815972222222202E-3</v>
      </c>
      <c r="T97" s="112" t="s">
        <v>132</v>
      </c>
    </row>
    <row r="98" spans="1:21" ht="14.4">
      <c r="A98" s="76">
        <v>5</v>
      </c>
      <c r="B98" s="121" t="s">
        <v>479</v>
      </c>
      <c r="C98" s="119" t="s">
        <v>443</v>
      </c>
      <c r="D98" s="76" t="str">
        <f t="shared" si="3"/>
        <v>3000m m5</v>
      </c>
      <c r="E98" s="103">
        <v>7.3496527777777796E-3</v>
      </c>
      <c r="F98" s="112" t="s">
        <v>133</v>
      </c>
      <c r="H98" s="76">
        <v>5</v>
      </c>
      <c r="I98" s="121" t="s">
        <v>421</v>
      </c>
      <c r="K98" s="76" t="str">
        <f t="shared" si="4"/>
        <v xml:space="preserve"> M5</v>
      </c>
      <c r="M98" s="112" t="s">
        <v>135</v>
      </c>
      <c r="O98" s="76">
        <v>5</v>
      </c>
      <c r="P98" s="121" t="s">
        <v>421</v>
      </c>
      <c r="Q98" s="119" t="s">
        <v>443</v>
      </c>
      <c r="R98" s="76" t="str">
        <f t="shared" si="5"/>
        <v>5M3000m</v>
      </c>
      <c r="S98" s="116">
        <v>6.8288194444444499E-3</v>
      </c>
      <c r="T98" s="112" t="s">
        <v>133</v>
      </c>
    </row>
    <row r="99" spans="1:21" ht="14.4">
      <c r="A99" s="76">
        <v>6</v>
      </c>
      <c r="B99" s="121" t="s">
        <v>479</v>
      </c>
      <c r="C99" s="119" t="s">
        <v>443</v>
      </c>
      <c r="D99" s="76" t="str">
        <f t="shared" si="3"/>
        <v>3000m m6</v>
      </c>
      <c r="E99" s="103">
        <v>7.9862268518518503E-3</v>
      </c>
      <c r="F99" s="112" t="s">
        <v>135</v>
      </c>
      <c r="H99" s="76">
        <v>6</v>
      </c>
      <c r="I99" s="121" t="s">
        <v>421</v>
      </c>
      <c r="K99" s="76" t="str">
        <f t="shared" si="4"/>
        <v xml:space="preserve"> M6</v>
      </c>
      <c r="M99" s="112" t="s">
        <v>133</v>
      </c>
      <c r="O99" s="76">
        <v>6</v>
      </c>
      <c r="P99" s="121" t="s">
        <v>421</v>
      </c>
      <c r="Q99" s="119" t="s">
        <v>443</v>
      </c>
      <c r="R99" s="76" t="str">
        <f t="shared" si="5"/>
        <v>6M3000m</v>
      </c>
      <c r="S99" s="116">
        <v>7.3496527777777796E-3</v>
      </c>
      <c r="T99" s="112" t="s">
        <v>135</v>
      </c>
    </row>
    <row r="100" spans="1:21" ht="14.4">
      <c r="A100" s="76">
        <v>7</v>
      </c>
      <c r="B100" s="121" t="s">
        <v>479</v>
      </c>
      <c r="C100" s="119" t="s">
        <v>443</v>
      </c>
      <c r="D100" s="76" t="str">
        <f t="shared" si="3"/>
        <v>3000m m7</v>
      </c>
      <c r="E100" s="103">
        <v>8.6806712962962992E-3</v>
      </c>
      <c r="F100" s="112" t="s">
        <v>124</v>
      </c>
      <c r="H100" s="76">
        <v>7</v>
      </c>
      <c r="I100" s="121" t="s">
        <v>421</v>
      </c>
      <c r="K100" s="76" t="str">
        <f t="shared" si="4"/>
        <v xml:space="preserve"> M7</v>
      </c>
      <c r="M100" s="112" t="s">
        <v>132</v>
      </c>
      <c r="O100" s="76">
        <v>7</v>
      </c>
      <c r="P100" s="121" t="s">
        <v>421</v>
      </c>
      <c r="Q100" s="119" t="s">
        <v>443</v>
      </c>
      <c r="R100" s="76" t="str">
        <f t="shared" si="5"/>
        <v>7M3000m</v>
      </c>
      <c r="S100" s="116">
        <v>7.9862268518518503E-3</v>
      </c>
      <c r="T100" s="112" t="s">
        <v>124</v>
      </c>
    </row>
    <row r="101" spans="1:21" ht="14.4">
      <c r="A101" s="76">
        <v>8</v>
      </c>
      <c r="B101" s="121" t="s">
        <v>479</v>
      </c>
      <c r="C101" s="119" t="s">
        <v>443</v>
      </c>
      <c r="D101" s="76" t="str">
        <f t="shared" si="3"/>
        <v>3000m m8</v>
      </c>
      <c r="E101" s="103">
        <v>9.2593750000000002E-3</v>
      </c>
      <c r="F101" s="112" t="s">
        <v>128</v>
      </c>
      <c r="H101" s="76">
        <v>8</v>
      </c>
      <c r="I101" s="121" t="s">
        <v>421</v>
      </c>
      <c r="K101" s="76" t="str">
        <f t="shared" si="4"/>
        <v xml:space="preserve"> M8</v>
      </c>
      <c r="M101" s="112" t="s">
        <v>131</v>
      </c>
      <c r="O101" s="76">
        <v>8</v>
      </c>
      <c r="P101" s="121" t="s">
        <v>421</v>
      </c>
      <c r="Q101" s="119" t="s">
        <v>443</v>
      </c>
      <c r="R101" s="76" t="str">
        <f t="shared" si="5"/>
        <v>8M3000m</v>
      </c>
      <c r="S101" s="116">
        <v>8.6806712962962992E-3</v>
      </c>
      <c r="T101" s="112" t="s">
        <v>128</v>
      </c>
    </row>
    <row r="102" spans="1:21" ht="14.4">
      <c r="A102" s="76">
        <v>9</v>
      </c>
      <c r="B102" s="121" t="s">
        <v>479</v>
      </c>
      <c r="C102" s="119" t="s">
        <v>443</v>
      </c>
      <c r="D102" s="76" t="str">
        <f t="shared" si="3"/>
        <v>3000m m9</v>
      </c>
      <c r="E102" s="103">
        <v>1.00695601851852E-2</v>
      </c>
      <c r="F102" s="112" t="s">
        <v>130</v>
      </c>
      <c r="H102" s="76">
        <v>9</v>
      </c>
      <c r="I102" s="121" t="s">
        <v>421</v>
      </c>
      <c r="K102" s="76" t="str">
        <f t="shared" si="4"/>
        <v xml:space="preserve"> M9</v>
      </c>
      <c r="M102" s="112" t="s">
        <v>597</v>
      </c>
      <c r="O102" s="76">
        <v>9</v>
      </c>
      <c r="P102" s="121" t="s">
        <v>421</v>
      </c>
      <c r="Q102" s="119" t="s">
        <v>443</v>
      </c>
      <c r="R102" s="76" t="str">
        <f t="shared" si="5"/>
        <v>9M3000m</v>
      </c>
      <c r="S102" s="116">
        <v>9.2593750000000002E-3</v>
      </c>
      <c r="T102" s="112" t="s">
        <v>130</v>
      </c>
    </row>
    <row r="103" spans="1:21" ht="14.4">
      <c r="A103" s="76">
        <v>10</v>
      </c>
      <c r="B103" s="121" t="s">
        <v>479</v>
      </c>
      <c r="C103" s="119" t="s">
        <v>443</v>
      </c>
      <c r="D103" s="76" t="str">
        <f t="shared" si="3"/>
        <v>3000m m10</v>
      </c>
      <c r="E103" s="103"/>
      <c r="F103" s="102" t="s">
        <v>324</v>
      </c>
      <c r="H103" s="76">
        <v>10</v>
      </c>
      <c r="I103" s="121" t="s">
        <v>421</v>
      </c>
      <c r="K103" s="76" t="str">
        <f t="shared" si="4"/>
        <v xml:space="preserve"> M10</v>
      </c>
      <c r="M103" s="112" t="s">
        <v>129</v>
      </c>
      <c r="O103" s="76">
        <v>10</v>
      </c>
      <c r="P103" s="121" t="s">
        <v>421</v>
      </c>
      <c r="Q103" s="119" t="s">
        <v>443</v>
      </c>
      <c r="R103" s="76" t="str">
        <f t="shared" si="5"/>
        <v>10M3000m</v>
      </c>
      <c r="T103" s="10"/>
    </row>
    <row r="104" spans="1:21" ht="14.4">
      <c r="A104" s="76">
        <v>1</v>
      </c>
      <c r="B104" s="121" t="s">
        <v>479</v>
      </c>
      <c r="C104" s="119" t="s">
        <v>444</v>
      </c>
      <c r="D104" s="76" t="str">
        <f t="shared" si="3"/>
        <v>60m bb m1</v>
      </c>
      <c r="E104" s="115">
        <v>7.8</v>
      </c>
      <c r="F104" s="112" t="s">
        <v>129</v>
      </c>
      <c r="G104" s="108">
        <v>0.84</v>
      </c>
      <c r="H104" s="76">
        <v>1</v>
      </c>
      <c r="I104" s="121" t="s">
        <v>421</v>
      </c>
      <c r="K104" s="76" t="str">
        <f t="shared" si="4"/>
        <v xml:space="preserve"> M1</v>
      </c>
      <c r="M104" s="102" t="s">
        <v>324</v>
      </c>
      <c r="O104" s="76">
        <v>1</v>
      </c>
      <c r="P104" s="121" t="s">
        <v>421</v>
      </c>
      <c r="Q104" s="119" t="s">
        <v>228</v>
      </c>
      <c r="R104" s="76" t="str">
        <f t="shared" si="5"/>
        <v>1M5000m</v>
      </c>
      <c r="T104" s="112" t="s">
        <v>129</v>
      </c>
      <c r="U104" s="76" t="s">
        <v>187</v>
      </c>
    </row>
    <row r="105" spans="1:21" ht="14.4">
      <c r="A105" s="76">
        <v>2</v>
      </c>
      <c r="B105" s="121" t="s">
        <v>479</v>
      </c>
      <c r="C105" s="119" t="s">
        <v>444</v>
      </c>
      <c r="D105" s="76" t="str">
        <f t="shared" si="3"/>
        <v>60m bb m2</v>
      </c>
      <c r="E105" s="115">
        <v>8.11</v>
      </c>
      <c r="F105" s="112" t="s">
        <v>597</v>
      </c>
      <c r="G105" s="108"/>
      <c r="H105" s="76">
        <v>2</v>
      </c>
      <c r="I105" s="121" t="s">
        <v>421</v>
      </c>
      <c r="K105" s="76" t="str">
        <f t="shared" si="4"/>
        <v xml:space="preserve"> M2</v>
      </c>
      <c r="M105" s="112" t="s">
        <v>130</v>
      </c>
      <c r="O105" s="76">
        <v>2</v>
      </c>
      <c r="P105" s="121" t="s">
        <v>421</v>
      </c>
      <c r="Q105" s="119" t="s">
        <v>228</v>
      </c>
      <c r="R105" s="76" t="str">
        <f t="shared" si="5"/>
        <v>2M5000m</v>
      </c>
      <c r="T105" s="112" t="s">
        <v>597</v>
      </c>
      <c r="U105" s="76" t="s">
        <v>20</v>
      </c>
    </row>
    <row r="106" spans="1:21" ht="14.4">
      <c r="A106" s="76">
        <v>3</v>
      </c>
      <c r="B106" s="121" t="s">
        <v>479</v>
      </c>
      <c r="C106" s="119" t="s">
        <v>444</v>
      </c>
      <c r="D106" s="76" t="str">
        <f t="shared" si="3"/>
        <v>60m bb m3</v>
      </c>
      <c r="E106" s="115">
        <v>8.56</v>
      </c>
      <c r="F106" s="112" t="s">
        <v>131</v>
      </c>
      <c r="G106" s="108"/>
      <c r="H106" s="76">
        <v>3</v>
      </c>
      <c r="I106" s="121" t="s">
        <v>421</v>
      </c>
      <c r="K106" s="76" t="str">
        <f t="shared" si="4"/>
        <v xml:space="preserve"> M3</v>
      </c>
      <c r="M106" s="112" t="s">
        <v>128</v>
      </c>
      <c r="O106" s="76">
        <v>3</v>
      </c>
      <c r="P106" s="121" t="s">
        <v>421</v>
      </c>
      <c r="Q106" s="119" t="s">
        <v>228</v>
      </c>
      <c r="R106" s="76" t="str">
        <f t="shared" si="5"/>
        <v>3M5000m</v>
      </c>
      <c r="T106" s="112" t="s">
        <v>131</v>
      </c>
    </row>
    <row r="107" spans="1:21" ht="14.4">
      <c r="A107" s="76">
        <v>4</v>
      </c>
      <c r="B107" s="121" t="s">
        <v>479</v>
      </c>
      <c r="C107" s="119" t="s">
        <v>444</v>
      </c>
      <c r="D107" s="76" t="str">
        <f t="shared" si="3"/>
        <v>60m bb m4</v>
      </c>
      <c r="E107" s="115">
        <v>8.9499999999999993</v>
      </c>
      <c r="F107" s="112" t="s">
        <v>132</v>
      </c>
      <c r="G107" s="108"/>
      <c r="H107" s="76">
        <v>4</v>
      </c>
      <c r="I107" s="121" t="s">
        <v>421</v>
      </c>
      <c r="K107" s="76" t="str">
        <f t="shared" si="4"/>
        <v xml:space="preserve"> M4</v>
      </c>
      <c r="M107" s="112" t="s">
        <v>124</v>
      </c>
      <c r="O107" s="76">
        <v>4</v>
      </c>
      <c r="P107" s="121" t="s">
        <v>421</v>
      </c>
      <c r="Q107" s="119" t="s">
        <v>228</v>
      </c>
      <c r="R107" s="76" t="str">
        <f t="shared" si="5"/>
        <v>4M5000m</v>
      </c>
      <c r="T107" s="112" t="s">
        <v>132</v>
      </c>
    </row>
    <row r="108" spans="1:21" ht="14.4">
      <c r="A108" s="76">
        <v>5</v>
      </c>
      <c r="B108" s="121" t="s">
        <v>479</v>
      </c>
      <c r="C108" s="119" t="s">
        <v>444</v>
      </c>
      <c r="D108" s="76" t="str">
        <f t="shared" si="3"/>
        <v>60m bb m5</v>
      </c>
      <c r="E108" s="115">
        <v>9.5500000000000007</v>
      </c>
      <c r="F108" s="112" t="s">
        <v>133</v>
      </c>
      <c r="H108" s="76">
        <v>5</v>
      </c>
      <c r="I108" s="121" t="s">
        <v>421</v>
      </c>
      <c r="K108" s="76" t="str">
        <f t="shared" si="4"/>
        <v xml:space="preserve"> M5</v>
      </c>
      <c r="M108" s="112" t="s">
        <v>135</v>
      </c>
      <c r="O108" s="76">
        <v>5</v>
      </c>
      <c r="P108" s="121" t="s">
        <v>421</v>
      </c>
      <c r="Q108" s="119" t="s">
        <v>228</v>
      </c>
      <c r="R108" s="76" t="str">
        <f t="shared" si="5"/>
        <v>5M5000m</v>
      </c>
      <c r="T108" s="112" t="s">
        <v>133</v>
      </c>
    </row>
    <row r="109" spans="1:21" ht="14.4">
      <c r="A109" s="76">
        <v>6</v>
      </c>
      <c r="B109" s="121" t="s">
        <v>479</v>
      </c>
      <c r="C109" s="119" t="s">
        <v>444</v>
      </c>
      <c r="D109" s="76" t="str">
        <f t="shared" si="3"/>
        <v>60m bb m6</v>
      </c>
      <c r="E109" s="115">
        <v>10.25</v>
      </c>
      <c r="F109" s="112" t="s">
        <v>135</v>
      </c>
      <c r="H109" s="76">
        <v>6</v>
      </c>
      <c r="I109" s="121" t="s">
        <v>421</v>
      </c>
      <c r="K109" s="76" t="str">
        <f t="shared" si="4"/>
        <v xml:space="preserve"> M6</v>
      </c>
      <c r="M109" s="112" t="s">
        <v>133</v>
      </c>
      <c r="O109" s="76">
        <v>6</v>
      </c>
      <c r="P109" s="121" t="s">
        <v>421</v>
      </c>
      <c r="Q109" s="119" t="s">
        <v>228</v>
      </c>
      <c r="R109" s="76" t="str">
        <f t="shared" si="5"/>
        <v>6M5000m</v>
      </c>
      <c r="T109" s="112" t="s">
        <v>135</v>
      </c>
    </row>
    <row r="110" spans="1:21" ht="14.4">
      <c r="A110" s="76">
        <v>7</v>
      </c>
      <c r="B110" s="121" t="s">
        <v>479</v>
      </c>
      <c r="C110" s="119" t="s">
        <v>444</v>
      </c>
      <c r="D110" s="76" t="str">
        <f t="shared" si="3"/>
        <v>60m bb m7</v>
      </c>
      <c r="E110" s="115">
        <v>11.25</v>
      </c>
      <c r="F110" s="112" t="s">
        <v>124</v>
      </c>
      <c r="H110" s="76">
        <v>7</v>
      </c>
      <c r="I110" s="121" t="s">
        <v>421</v>
      </c>
      <c r="K110" s="76" t="str">
        <f t="shared" si="4"/>
        <v xml:space="preserve"> M7</v>
      </c>
      <c r="M110" s="112" t="s">
        <v>132</v>
      </c>
      <c r="O110" s="76">
        <v>7</v>
      </c>
      <c r="P110" s="121" t="s">
        <v>421</v>
      </c>
      <c r="Q110" s="119" t="s">
        <v>228</v>
      </c>
      <c r="R110" s="76" t="str">
        <f t="shared" si="5"/>
        <v>7M5000m</v>
      </c>
      <c r="T110" s="112" t="s">
        <v>124</v>
      </c>
    </row>
    <row r="111" spans="1:21" ht="14.4">
      <c r="A111" s="76">
        <v>8</v>
      </c>
      <c r="B111" s="121" t="s">
        <v>479</v>
      </c>
      <c r="C111" s="119" t="s">
        <v>444</v>
      </c>
      <c r="D111" s="76" t="str">
        <f t="shared" si="3"/>
        <v>60m bb m8</v>
      </c>
      <c r="E111" s="115">
        <v>12.05</v>
      </c>
      <c r="F111" s="112" t="s">
        <v>128</v>
      </c>
      <c r="H111" s="76">
        <v>8</v>
      </c>
      <c r="I111" s="121" t="s">
        <v>421</v>
      </c>
      <c r="K111" s="76" t="str">
        <f t="shared" si="4"/>
        <v xml:space="preserve"> M8</v>
      </c>
      <c r="M111" s="112" t="s">
        <v>131</v>
      </c>
      <c r="O111" s="76">
        <v>8</v>
      </c>
      <c r="P111" s="121" t="s">
        <v>421</v>
      </c>
      <c r="Q111" s="119" t="s">
        <v>228</v>
      </c>
      <c r="R111" s="76" t="str">
        <f t="shared" si="5"/>
        <v>8M5000m</v>
      </c>
      <c r="T111" s="112" t="s">
        <v>128</v>
      </c>
    </row>
    <row r="112" spans="1:21" ht="14.4">
      <c r="A112" s="76">
        <v>9</v>
      </c>
      <c r="B112" s="121" t="s">
        <v>479</v>
      </c>
      <c r="C112" s="119" t="s">
        <v>444</v>
      </c>
      <c r="D112" s="76" t="str">
        <f t="shared" si="3"/>
        <v>60m bb m9</v>
      </c>
      <c r="E112" s="115">
        <v>12.75</v>
      </c>
      <c r="F112" s="112" t="s">
        <v>130</v>
      </c>
      <c r="H112" s="76">
        <v>9</v>
      </c>
      <c r="I112" s="121" t="s">
        <v>421</v>
      </c>
      <c r="K112" s="76" t="str">
        <f t="shared" si="4"/>
        <v xml:space="preserve"> M9</v>
      </c>
      <c r="M112" s="112" t="s">
        <v>597</v>
      </c>
      <c r="O112" s="76">
        <v>9</v>
      </c>
      <c r="P112" s="121" t="s">
        <v>421</v>
      </c>
      <c r="Q112" s="119" t="s">
        <v>228</v>
      </c>
      <c r="R112" s="76" t="str">
        <f t="shared" si="5"/>
        <v>9M5000m</v>
      </c>
      <c r="T112" s="112" t="s">
        <v>130</v>
      </c>
    </row>
    <row r="113" spans="1:21" ht="14.4">
      <c r="A113" s="76">
        <v>10</v>
      </c>
      <c r="B113" s="121" t="s">
        <v>479</v>
      </c>
      <c r="C113" s="119" t="s">
        <v>444</v>
      </c>
      <c r="D113" s="76" t="str">
        <f t="shared" si="3"/>
        <v>60m bb m10</v>
      </c>
      <c r="E113" s="115">
        <v>13.75</v>
      </c>
      <c r="F113" s="102" t="s">
        <v>324</v>
      </c>
      <c r="H113" s="76">
        <v>10</v>
      </c>
      <c r="I113" s="121" t="s">
        <v>421</v>
      </c>
      <c r="K113" s="76" t="str">
        <f t="shared" si="4"/>
        <v xml:space="preserve"> M10</v>
      </c>
      <c r="M113" s="112" t="s">
        <v>129</v>
      </c>
      <c r="O113" s="76">
        <v>10</v>
      </c>
      <c r="P113" s="121" t="s">
        <v>421</v>
      </c>
      <c r="Q113" s="119" t="s">
        <v>228</v>
      </c>
      <c r="R113" s="76" t="str">
        <f t="shared" si="5"/>
        <v>10M5000m</v>
      </c>
      <c r="T113" s="10"/>
    </row>
    <row r="114" spans="1:21" ht="14.4">
      <c r="A114" s="76">
        <v>1</v>
      </c>
      <c r="B114" s="121" t="s">
        <v>479</v>
      </c>
      <c r="C114" s="119" t="s">
        <v>434</v>
      </c>
      <c r="D114" s="76" t="str">
        <f t="shared" si="3"/>
        <v>60m bb.76 m1</v>
      </c>
      <c r="E114" s="115"/>
      <c r="F114" s="112" t="s">
        <v>129</v>
      </c>
      <c r="G114" s="108">
        <v>0.76</v>
      </c>
      <c r="H114" s="76">
        <v>1</v>
      </c>
      <c r="I114" s="121" t="s">
        <v>421</v>
      </c>
      <c r="K114" s="76" t="str">
        <f t="shared" si="4"/>
        <v xml:space="preserve"> M1</v>
      </c>
      <c r="M114" s="102" t="s">
        <v>324</v>
      </c>
      <c r="O114" s="76">
        <v>1</v>
      </c>
      <c r="P114" s="121" t="s">
        <v>421</v>
      </c>
      <c r="Q114" s="119" t="s">
        <v>177</v>
      </c>
      <c r="R114" s="76" t="str">
        <f t="shared" si="5"/>
        <v>1M10000m</v>
      </c>
      <c r="T114" s="112" t="s">
        <v>129</v>
      </c>
    </row>
    <row r="115" spans="1:21" ht="14.4">
      <c r="A115" s="76">
        <v>2</v>
      </c>
      <c r="B115" s="121" t="s">
        <v>479</v>
      </c>
      <c r="C115" s="119" t="s">
        <v>434</v>
      </c>
      <c r="D115" s="76" t="str">
        <f t="shared" si="3"/>
        <v>60m bb.76 m2</v>
      </c>
      <c r="E115" s="115"/>
      <c r="F115" s="112" t="s">
        <v>597</v>
      </c>
      <c r="H115" s="76">
        <v>2</v>
      </c>
      <c r="I115" s="121" t="s">
        <v>421</v>
      </c>
      <c r="K115" s="76" t="str">
        <f t="shared" si="4"/>
        <v xml:space="preserve"> M2</v>
      </c>
      <c r="M115" s="112" t="s">
        <v>130</v>
      </c>
      <c r="O115" s="76">
        <v>2</v>
      </c>
      <c r="P115" s="121" t="s">
        <v>421</v>
      </c>
      <c r="Q115" s="119" t="s">
        <v>177</v>
      </c>
      <c r="R115" s="76" t="str">
        <f t="shared" si="5"/>
        <v>2M10000m</v>
      </c>
      <c r="T115" s="112" t="s">
        <v>597</v>
      </c>
      <c r="U115" s="76" t="s">
        <v>54</v>
      </c>
    </row>
    <row r="116" spans="1:21" ht="14.4">
      <c r="A116" s="76">
        <v>3</v>
      </c>
      <c r="B116" s="121" t="s">
        <v>479</v>
      </c>
      <c r="C116" s="119" t="s">
        <v>434</v>
      </c>
      <c r="D116" s="76" t="str">
        <f t="shared" si="3"/>
        <v>60m bb.76 m3</v>
      </c>
      <c r="E116" s="115"/>
      <c r="F116" s="112" t="s">
        <v>131</v>
      </c>
      <c r="H116" s="76">
        <v>3</v>
      </c>
      <c r="I116" s="121" t="s">
        <v>421</v>
      </c>
      <c r="K116" s="76" t="str">
        <f t="shared" si="4"/>
        <v xml:space="preserve"> M3</v>
      </c>
      <c r="M116" s="112" t="s">
        <v>128</v>
      </c>
      <c r="O116" s="76">
        <v>3</v>
      </c>
      <c r="P116" s="121" t="s">
        <v>421</v>
      </c>
      <c r="Q116" s="119" t="s">
        <v>177</v>
      </c>
      <c r="R116" s="76" t="str">
        <f t="shared" si="5"/>
        <v>3M10000m</v>
      </c>
      <c r="T116" s="112" t="s">
        <v>131</v>
      </c>
    </row>
    <row r="117" spans="1:21" ht="14.4">
      <c r="A117" s="76">
        <v>4</v>
      </c>
      <c r="B117" s="121" t="s">
        <v>479</v>
      </c>
      <c r="C117" s="119" t="s">
        <v>434</v>
      </c>
      <c r="D117" s="76" t="str">
        <f t="shared" si="3"/>
        <v>60m bb.76 m4</v>
      </c>
      <c r="E117" s="115">
        <v>8</v>
      </c>
      <c r="F117" s="112" t="s">
        <v>132</v>
      </c>
      <c r="H117" s="76">
        <v>4</v>
      </c>
      <c r="I117" s="121" t="s">
        <v>421</v>
      </c>
      <c r="K117" s="76" t="str">
        <f t="shared" si="4"/>
        <v xml:space="preserve"> M4</v>
      </c>
      <c r="M117" s="112" t="s">
        <v>124</v>
      </c>
      <c r="O117" s="76">
        <v>4</v>
      </c>
      <c r="P117" s="121" t="s">
        <v>421</v>
      </c>
      <c r="Q117" s="119" t="s">
        <v>177</v>
      </c>
      <c r="R117" s="76" t="str">
        <f t="shared" si="5"/>
        <v>4M10000m</v>
      </c>
      <c r="T117" s="112" t="s">
        <v>132</v>
      </c>
    </row>
    <row r="118" spans="1:21" ht="14.4">
      <c r="A118" s="76">
        <v>5</v>
      </c>
      <c r="B118" s="121" t="s">
        <v>479</v>
      </c>
      <c r="C118" s="119" t="s">
        <v>434</v>
      </c>
      <c r="D118" s="76" t="str">
        <f t="shared" si="3"/>
        <v>60m bb.76 m5</v>
      </c>
      <c r="E118" s="115">
        <v>9.25</v>
      </c>
      <c r="F118" s="112" t="s">
        <v>133</v>
      </c>
      <c r="H118" s="76">
        <v>5</v>
      </c>
      <c r="I118" s="121" t="s">
        <v>421</v>
      </c>
      <c r="K118" s="76" t="str">
        <f t="shared" si="4"/>
        <v xml:space="preserve"> M5</v>
      </c>
      <c r="M118" s="112" t="s">
        <v>135</v>
      </c>
      <c r="O118" s="76">
        <v>5</v>
      </c>
      <c r="P118" s="121" t="s">
        <v>421</v>
      </c>
      <c r="Q118" s="119" t="s">
        <v>177</v>
      </c>
      <c r="R118" s="76" t="str">
        <f t="shared" si="5"/>
        <v>5M10000m</v>
      </c>
      <c r="T118" s="112" t="s">
        <v>133</v>
      </c>
    </row>
    <row r="119" spans="1:21" ht="14.4">
      <c r="A119" s="76">
        <v>6</v>
      </c>
      <c r="B119" s="121" t="s">
        <v>479</v>
      </c>
      <c r="C119" s="119" t="s">
        <v>434</v>
      </c>
      <c r="D119" s="76" t="str">
        <f t="shared" si="3"/>
        <v>60m bb.76 m6</v>
      </c>
      <c r="E119" s="115">
        <v>9.85</v>
      </c>
      <c r="F119" s="112" t="s">
        <v>135</v>
      </c>
      <c r="H119" s="76">
        <v>6</v>
      </c>
      <c r="I119" s="121" t="s">
        <v>421</v>
      </c>
      <c r="K119" s="76" t="str">
        <f t="shared" si="4"/>
        <v xml:space="preserve"> M6</v>
      </c>
      <c r="M119" s="112" t="s">
        <v>133</v>
      </c>
      <c r="O119" s="76">
        <v>6</v>
      </c>
      <c r="P119" s="121" t="s">
        <v>421</v>
      </c>
      <c r="Q119" s="119" t="s">
        <v>177</v>
      </c>
      <c r="R119" s="76" t="str">
        <f t="shared" si="5"/>
        <v>6M10000m</v>
      </c>
      <c r="T119" s="112" t="s">
        <v>135</v>
      </c>
    </row>
    <row r="120" spans="1:21" ht="14.4">
      <c r="A120" s="76">
        <v>7</v>
      </c>
      <c r="B120" s="121" t="s">
        <v>479</v>
      </c>
      <c r="C120" s="119" t="s">
        <v>434</v>
      </c>
      <c r="D120" s="76" t="str">
        <f t="shared" si="3"/>
        <v>60m bb.76 m7</v>
      </c>
      <c r="E120" s="115">
        <v>10.85</v>
      </c>
      <c r="F120" s="112" t="s">
        <v>124</v>
      </c>
      <c r="H120" s="76">
        <v>7</v>
      </c>
      <c r="I120" s="121" t="s">
        <v>421</v>
      </c>
      <c r="K120" s="76" t="str">
        <f t="shared" si="4"/>
        <v xml:space="preserve"> M7</v>
      </c>
      <c r="M120" s="112" t="s">
        <v>132</v>
      </c>
      <c r="O120" s="76">
        <v>7</v>
      </c>
      <c r="P120" s="121" t="s">
        <v>421</v>
      </c>
      <c r="Q120" s="119" t="s">
        <v>177</v>
      </c>
      <c r="R120" s="76" t="str">
        <f t="shared" si="5"/>
        <v>7M10000m</v>
      </c>
      <c r="T120" s="112" t="s">
        <v>124</v>
      </c>
    </row>
    <row r="121" spans="1:21" ht="14.4">
      <c r="A121" s="76">
        <v>8</v>
      </c>
      <c r="B121" s="121" t="s">
        <v>479</v>
      </c>
      <c r="C121" s="119" t="s">
        <v>434</v>
      </c>
      <c r="D121" s="76" t="str">
        <f t="shared" si="3"/>
        <v>60m bb.76 m8</v>
      </c>
      <c r="E121" s="115">
        <v>11.95</v>
      </c>
      <c r="F121" s="112" t="s">
        <v>128</v>
      </c>
      <c r="H121" s="76">
        <v>8</v>
      </c>
      <c r="I121" s="121" t="s">
        <v>421</v>
      </c>
      <c r="K121" s="76" t="str">
        <f t="shared" si="4"/>
        <v xml:space="preserve"> M8</v>
      </c>
      <c r="M121" s="112" t="s">
        <v>131</v>
      </c>
      <c r="O121" s="76">
        <v>8</v>
      </c>
      <c r="P121" s="121" t="s">
        <v>421</v>
      </c>
      <c r="Q121" s="119" t="s">
        <v>177</v>
      </c>
      <c r="R121" s="76" t="str">
        <f t="shared" si="5"/>
        <v>8M10000m</v>
      </c>
      <c r="T121" s="112" t="s">
        <v>128</v>
      </c>
    </row>
    <row r="122" spans="1:21" ht="14.4">
      <c r="A122" s="76">
        <v>9</v>
      </c>
      <c r="B122" s="121" t="s">
        <v>479</v>
      </c>
      <c r="C122" s="119" t="s">
        <v>434</v>
      </c>
      <c r="D122" s="76" t="str">
        <f t="shared" si="3"/>
        <v>60m bb.76 m9</v>
      </c>
      <c r="E122" s="115">
        <v>12.75</v>
      </c>
      <c r="F122" s="112" t="s">
        <v>130</v>
      </c>
      <c r="H122" s="76">
        <v>9</v>
      </c>
      <c r="I122" s="121" t="s">
        <v>421</v>
      </c>
      <c r="K122" s="76" t="str">
        <f t="shared" si="4"/>
        <v xml:space="preserve"> M9</v>
      </c>
      <c r="M122" s="112" t="s">
        <v>597</v>
      </c>
      <c r="O122" s="76">
        <v>9</v>
      </c>
      <c r="P122" s="121" t="s">
        <v>421</v>
      </c>
      <c r="Q122" s="119" t="s">
        <v>177</v>
      </c>
      <c r="R122" s="76" t="str">
        <f t="shared" si="5"/>
        <v>9M10000m</v>
      </c>
      <c r="T122" s="112" t="s">
        <v>130</v>
      </c>
    </row>
    <row r="123" spans="1:21" ht="14.4">
      <c r="A123" s="76">
        <v>10</v>
      </c>
      <c r="B123" s="121" t="s">
        <v>479</v>
      </c>
      <c r="C123" s="119" t="s">
        <v>434</v>
      </c>
      <c r="D123" s="76" t="str">
        <f t="shared" si="3"/>
        <v>60m bb.76 m10</v>
      </c>
      <c r="E123" s="115">
        <v>13.35</v>
      </c>
      <c r="F123" s="102" t="s">
        <v>324</v>
      </c>
      <c r="H123" s="76">
        <v>10</v>
      </c>
      <c r="I123" s="121" t="s">
        <v>421</v>
      </c>
      <c r="K123" s="76" t="str">
        <f t="shared" si="4"/>
        <v xml:space="preserve"> M10</v>
      </c>
      <c r="M123" s="112" t="s">
        <v>129</v>
      </c>
      <c r="O123" s="76">
        <v>10</v>
      </c>
      <c r="P123" s="121" t="s">
        <v>421</v>
      </c>
      <c r="Q123" s="119" t="s">
        <v>177</v>
      </c>
      <c r="R123" s="76" t="str">
        <f t="shared" si="5"/>
        <v>10M10000m</v>
      </c>
      <c r="T123" s="10"/>
    </row>
    <row r="124" spans="1:21" ht="14.4">
      <c r="A124" s="76">
        <v>1</v>
      </c>
      <c r="B124" s="121" t="s">
        <v>479</v>
      </c>
      <c r="C124" s="119" t="s">
        <v>265</v>
      </c>
      <c r="D124" s="76" t="str">
        <f t="shared" si="3"/>
        <v>5000m sp. ėj. m1</v>
      </c>
      <c r="E124" s="115"/>
      <c r="F124" s="112" t="s">
        <v>129</v>
      </c>
      <c r="H124" s="76">
        <v>1</v>
      </c>
      <c r="I124" s="121" t="s">
        <v>421</v>
      </c>
      <c r="K124" s="76" t="str">
        <f t="shared" si="4"/>
        <v xml:space="preserve"> M1</v>
      </c>
      <c r="M124" s="102" t="s">
        <v>324</v>
      </c>
      <c r="O124" s="76">
        <v>1</v>
      </c>
      <c r="P124" s="121" t="s">
        <v>421</v>
      </c>
      <c r="Q124" s="119" t="s">
        <v>167</v>
      </c>
      <c r="R124" s="76" t="str">
        <f t="shared" si="5"/>
        <v>1M3000mkl</v>
      </c>
      <c r="T124" s="112" t="s">
        <v>129</v>
      </c>
    </row>
    <row r="125" spans="1:21" ht="14.4">
      <c r="A125" s="76">
        <v>2</v>
      </c>
      <c r="B125" s="121" t="s">
        <v>479</v>
      </c>
      <c r="C125" s="119" t="s">
        <v>265</v>
      </c>
      <c r="D125" s="76" t="str">
        <f t="shared" si="3"/>
        <v>5000m sp. ėj. m2</v>
      </c>
      <c r="E125" s="115" t="s">
        <v>171</v>
      </c>
      <c r="F125" s="112" t="s">
        <v>597</v>
      </c>
      <c r="H125" s="76">
        <v>2</v>
      </c>
      <c r="I125" s="121" t="s">
        <v>421</v>
      </c>
      <c r="K125" s="76" t="str">
        <f t="shared" si="4"/>
        <v xml:space="preserve"> M2</v>
      </c>
      <c r="M125" s="112" t="s">
        <v>130</v>
      </c>
      <c r="O125" s="76">
        <v>2</v>
      </c>
      <c r="P125" s="121" t="s">
        <v>421</v>
      </c>
      <c r="Q125" s="119" t="s">
        <v>167</v>
      </c>
      <c r="R125" s="76" t="str">
        <f t="shared" si="5"/>
        <v>2M3000mkl</v>
      </c>
      <c r="T125" s="112" t="s">
        <v>597</v>
      </c>
    </row>
    <row r="126" spans="1:21" ht="14.4">
      <c r="A126" s="76">
        <v>3</v>
      </c>
      <c r="B126" s="121" t="s">
        <v>479</v>
      </c>
      <c r="C126" s="119" t="s">
        <v>265</v>
      </c>
      <c r="D126" s="76" t="str">
        <f t="shared" si="3"/>
        <v>5000m sp. ėj. m3</v>
      </c>
      <c r="E126" s="115" t="s">
        <v>189</v>
      </c>
      <c r="F126" s="112" t="s">
        <v>131</v>
      </c>
      <c r="H126" s="76">
        <v>3</v>
      </c>
      <c r="I126" s="121" t="s">
        <v>421</v>
      </c>
      <c r="K126" s="76" t="str">
        <f t="shared" si="4"/>
        <v xml:space="preserve"> M3</v>
      </c>
      <c r="M126" s="112" t="s">
        <v>128</v>
      </c>
      <c r="O126" s="76">
        <v>3</v>
      </c>
      <c r="P126" s="121" t="s">
        <v>421</v>
      </c>
      <c r="Q126" s="119" t="s">
        <v>167</v>
      </c>
      <c r="R126" s="76" t="str">
        <f t="shared" si="5"/>
        <v>3M3000mkl</v>
      </c>
      <c r="T126" s="112" t="s">
        <v>131</v>
      </c>
    </row>
    <row r="127" spans="1:21" ht="14.4">
      <c r="A127" s="76">
        <v>4</v>
      </c>
      <c r="B127" s="121" t="s">
        <v>479</v>
      </c>
      <c r="C127" s="119" t="s">
        <v>265</v>
      </c>
      <c r="D127" s="76" t="str">
        <f t="shared" si="3"/>
        <v>5000m sp. ėj. m4</v>
      </c>
      <c r="E127" s="115" t="s">
        <v>22</v>
      </c>
      <c r="F127" s="112" t="s">
        <v>132</v>
      </c>
      <c r="H127" s="76">
        <v>4</v>
      </c>
      <c r="I127" s="121" t="s">
        <v>421</v>
      </c>
      <c r="K127" s="76" t="str">
        <f t="shared" si="4"/>
        <v xml:space="preserve"> M4</v>
      </c>
      <c r="M127" s="112" t="s">
        <v>124</v>
      </c>
      <c r="O127" s="76">
        <v>4</v>
      </c>
      <c r="P127" s="121" t="s">
        <v>421</v>
      </c>
      <c r="Q127" s="119" t="s">
        <v>167</v>
      </c>
      <c r="R127" s="76" t="str">
        <f t="shared" si="5"/>
        <v>4M3000mkl</v>
      </c>
      <c r="T127" s="112" t="s">
        <v>132</v>
      </c>
    </row>
    <row r="128" spans="1:21" ht="14.4">
      <c r="A128" s="76">
        <v>5</v>
      </c>
      <c r="B128" s="121" t="s">
        <v>479</v>
      </c>
      <c r="C128" s="119" t="s">
        <v>265</v>
      </c>
      <c r="D128" s="76" t="str">
        <f t="shared" si="3"/>
        <v>5000m sp. ėj. m5</v>
      </c>
      <c r="E128" s="115" t="s">
        <v>208</v>
      </c>
      <c r="F128" s="112" t="s">
        <v>133</v>
      </c>
      <c r="H128" s="76">
        <v>5</v>
      </c>
      <c r="I128" s="121" t="s">
        <v>421</v>
      </c>
      <c r="K128" s="76" t="str">
        <f t="shared" si="4"/>
        <v xml:space="preserve"> M5</v>
      </c>
      <c r="M128" s="112" t="s">
        <v>135</v>
      </c>
      <c r="O128" s="76">
        <v>5</v>
      </c>
      <c r="P128" s="121" t="s">
        <v>421</v>
      </c>
      <c r="Q128" s="119" t="s">
        <v>167</v>
      </c>
      <c r="R128" s="76" t="str">
        <f t="shared" si="5"/>
        <v>5M3000mkl</v>
      </c>
      <c r="T128" s="112" t="s">
        <v>133</v>
      </c>
    </row>
    <row r="129" spans="1:22" ht="14.4">
      <c r="A129" s="76">
        <v>6</v>
      </c>
      <c r="B129" s="121" t="s">
        <v>479</v>
      </c>
      <c r="C129" s="119" t="s">
        <v>265</v>
      </c>
      <c r="D129" s="76" t="str">
        <f t="shared" si="3"/>
        <v>5000m sp. ėj. m6</v>
      </c>
      <c r="E129" s="115" t="s">
        <v>51</v>
      </c>
      <c r="F129" s="112" t="s">
        <v>135</v>
      </c>
      <c r="H129" s="76">
        <v>6</v>
      </c>
      <c r="I129" s="121" t="s">
        <v>421</v>
      </c>
      <c r="K129" s="76" t="str">
        <f t="shared" si="4"/>
        <v xml:space="preserve"> M6</v>
      </c>
      <c r="M129" s="112" t="s">
        <v>133</v>
      </c>
      <c r="O129" s="76">
        <v>6</v>
      </c>
      <c r="P129" s="121" t="s">
        <v>421</v>
      </c>
      <c r="Q129" s="119" t="s">
        <v>167</v>
      </c>
      <c r="R129" s="76" t="str">
        <f t="shared" si="5"/>
        <v>6M3000mkl</v>
      </c>
      <c r="T129" s="112" t="s">
        <v>135</v>
      </c>
    </row>
    <row r="130" spans="1:22" ht="14.4">
      <c r="A130" s="76">
        <v>7</v>
      </c>
      <c r="B130" s="121" t="s">
        <v>479</v>
      </c>
      <c r="C130" s="119" t="s">
        <v>265</v>
      </c>
      <c r="D130" s="76" t="str">
        <f t="shared" si="3"/>
        <v>5000m sp. ėj. m7</v>
      </c>
      <c r="E130" s="115" t="s">
        <v>57</v>
      </c>
      <c r="F130" s="112" t="s">
        <v>124</v>
      </c>
      <c r="H130" s="76">
        <v>7</v>
      </c>
      <c r="I130" s="121" t="s">
        <v>421</v>
      </c>
      <c r="K130" s="76" t="str">
        <f t="shared" si="4"/>
        <v xml:space="preserve"> M7</v>
      </c>
      <c r="M130" s="112" t="s">
        <v>132</v>
      </c>
      <c r="O130" s="76">
        <v>7</v>
      </c>
      <c r="P130" s="121" t="s">
        <v>421</v>
      </c>
      <c r="Q130" s="119" t="s">
        <v>167</v>
      </c>
      <c r="R130" s="76" t="str">
        <f t="shared" si="5"/>
        <v>7M3000mkl</v>
      </c>
      <c r="T130" s="112" t="s">
        <v>124</v>
      </c>
    </row>
    <row r="131" spans="1:22" ht="14.4">
      <c r="A131" s="76">
        <v>8</v>
      </c>
      <c r="B131" s="121" t="s">
        <v>479</v>
      </c>
      <c r="C131" s="119" t="s">
        <v>265</v>
      </c>
      <c r="D131" s="76" t="str">
        <f t="shared" si="3"/>
        <v>5000m sp. ėj. m8</v>
      </c>
      <c r="E131" s="115" t="s">
        <v>62</v>
      </c>
      <c r="F131" s="112" t="s">
        <v>128</v>
      </c>
      <c r="H131" s="76">
        <v>8</v>
      </c>
      <c r="I131" s="121" t="s">
        <v>421</v>
      </c>
      <c r="K131" s="76" t="str">
        <f t="shared" si="4"/>
        <v xml:space="preserve"> M8</v>
      </c>
      <c r="M131" s="112" t="s">
        <v>131</v>
      </c>
      <c r="O131" s="76">
        <v>8</v>
      </c>
      <c r="P131" s="121" t="s">
        <v>421</v>
      </c>
      <c r="Q131" s="119" t="s">
        <v>167</v>
      </c>
      <c r="R131" s="76" t="str">
        <f t="shared" si="5"/>
        <v>8M3000mkl</v>
      </c>
      <c r="T131" s="112" t="s">
        <v>128</v>
      </c>
    </row>
    <row r="132" spans="1:22" ht="14.4">
      <c r="A132" s="76">
        <v>9</v>
      </c>
      <c r="B132" s="121" t="s">
        <v>479</v>
      </c>
      <c r="C132" s="119" t="s">
        <v>265</v>
      </c>
      <c r="D132" s="76" t="str">
        <f t="shared" ref="D132:D195" si="6">CONCATENATE(C132," ",B132,A132)</f>
        <v>5000m sp. ėj. m9</v>
      </c>
      <c r="E132" s="115" t="s">
        <v>166</v>
      </c>
      <c r="F132" s="112" t="s">
        <v>130</v>
      </c>
      <c r="H132" s="76">
        <v>9</v>
      </c>
      <c r="I132" s="121" t="s">
        <v>421</v>
      </c>
      <c r="K132" s="76" t="str">
        <f t="shared" ref="K132:K195" si="7">CONCATENATE(J132," ",I132,H132)</f>
        <v xml:space="preserve"> M9</v>
      </c>
      <c r="M132" s="112" t="s">
        <v>597</v>
      </c>
      <c r="O132" s="76">
        <v>9</v>
      </c>
      <c r="P132" s="121" t="s">
        <v>421</v>
      </c>
      <c r="Q132" s="119" t="s">
        <v>167</v>
      </c>
      <c r="R132" s="76" t="str">
        <f t="shared" ref="R132:R195" si="8">CONCATENATE(O132,P132,Q132)</f>
        <v>9M3000mkl</v>
      </c>
      <c r="T132" s="112" t="s">
        <v>130</v>
      </c>
    </row>
    <row r="133" spans="1:22" ht="14.4">
      <c r="A133" s="76">
        <v>10</v>
      </c>
      <c r="B133" s="121" t="s">
        <v>479</v>
      </c>
      <c r="C133" s="119" t="s">
        <v>265</v>
      </c>
      <c r="D133" s="76" t="str">
        <f t="shared" si="6"/>
        <v>5000m sp. ėj. m10</v>
      </c>
      <c r="E133" s="115" t="s">
        <v>185</v>
      </c>
      <c r="F133" s="102" t="s">
        <v>324</v>
      </c>
      <c r="H133" s="76">
        <v>10</v>
      </c>
      <c r="I133" s="121" t="s">
        <v>421</v>
      </c>
      <c r="K133" s="76" t="str">
        <f t="shared" si="7"/>
        <v xml:space="preserve"> M10</v>
      </c>
      <c r="M133" s="112" t="s">
        <v>129</v>
      </c>
      <c r="O133" s="76">
        <v>10</v>
      </c>
      <c r="P133" s="121" t="s">
        <v>421</v>
      </c>
      <c r="Q133" s="119" t="s">
        <v>167</v>
      </c>
      <c r="R133" s="76" t="str">
        <f t="shared" si="8"/>
        <v>10M3000mkl</v>
      </c>
      <c r="T133" s="10"/>
    </row>
    <row r="134" spans="1:22" ht="14.4">
      <c r="A134" s="76">
        <v>1</v>
      </c>
      <c r="B134" s="121" t="s">
        <v>601</v>
      </c>
      <c r="C134" s="119" t="s">
        <v>434</v>
      </c>
      <c r="D134" s="76" t="str">
        <f t="shared" si="6"/>
        <v>60m bb.76 v1</v>
      </c>
      <c r="E134" s="115"/>
      <c r="F134" s="112" t="s">
        <v>129</v>
      </c>
      <c r="H134" s="76">
        <v>1</v>
      </c>
      <c r="I134" s="121" t="s">
        <v>424</v>
      </c>
      <c r="J134" s="76" t="s">
        <v>438</v>
      </c>
      <c r="K134" s="76" t="str">
        <f t="shared" si="7"/>
        <v>tolis V1</v>
      </c>
      <c r="L134" s="106">
        <v>2</v>
      </c>
      <c r="M134" s="102" t="s">
        <v>324</v>
      </c>
      <c r="O134" s="76">
        <v>1</v>
      </c>
      <c r="P134" s="121" t="s">
        <v>424</v>
      </c>
      <c r="Q134" s="119" t="s">
        <v>178</v>
      </c>
      <c r="R134" s="76" t="str">
        <f t="shared" si="8"/>
        <v>1V100m</v>
      </c>
      <c r="T134" s="112" t="s">
        <v>129</v>
      </c>
    </row>
    <row r="135" spans="1:22" ht="14.4">
      <c r="A135" s="76">
        <v>2</v>
      </c>
      <c r="B135" s="121" t="s">
        <v>601</v>
      </c>
      <c r="C135" s="119" t="s">
        <v>434</v>
      </c>
      <c r="D135" s="76" t="str">
        <f t="shared" si="6"/>
        <v>60m bb.76 v2</v>
      </c>
      <c r="E135" s="115"/>
      <c r="F135" s="112" t="s">
        <v>597</v>
      </c>
      <c r="H135" s="76">
        <v>2</v>
      </c>
      <c r="I135" s="121" t="s">
        <v>424</v>
      </c>
      <c r="J135" s="76" t="s">
        <v>438</v>
      </c>
      <c r="K135" s="76" t="str">
        <f t="shared" si="7"/>
        <v>tolis V2</v>
      </c>
      <c r="L135" s="105">
        <v>4</v>
      </c>
      <c r="M135" s="112" t="s">
        <v>130</v>
      </c>
      <c r="O135" s="76">
        <v>2</v>
      </c>
      <c r="P135" s="121" t="s">
        <v>424</v>
      </c>
      <c r="Q135" s="119" t="s">
        <v>178</v>
      </c>
      <c r="R135" s="76" t="str">
        <f t="shared" si="8"/>
        <v>2V100m</v>
      </c>
      <c r="S135" s="105">
        <v>10.29</v>
      </c>
      <c r="T135" s="112" t="s">
        <v>597</v>
      </c>
      <c r="V135" s="10"/>
    </row>
    <row r="136" spans="1:22" ht="14.4">
      <c r="A136" s="76">
        <v>3</v>
      </c>
      <c r="B136" s="121" t="s">
        <v>601</v>
      </c>
      <c r="C136" s="119" t="s">
        <v>434</v>
      </c>
      <c r="D136" s="76" t="str">
        <f t="shared" si="6"/>
        <v>60m bb.76 v3</v>
      </c>
      <c r="E136" s="115"/>
      <c r="F136" s="112" t="s">
        <v>131</v>
      </c>
      <c r="H136" s="76">
        <v>3</v>
      </c>
      <c r="I136" s="121" t="s">
        <v>424</v>
      </c>
      <c r="J136" s="76" t="s">
        <v>438</v>
      </c>
      <c r="K136" s="76" t="str">
        <f t="shared" si="7"/>
        <v>tolis V3</v>
      </c>
      <c r="L136" s="105">
        <v>4.45</v>
      </c>
      <c r="M136" s="112" t="s">
        <v>128</v>
      </c>
      <c r="O136" s="76">
        <v>3</v>
      </c>
      <c r="P136" s="121" t="s">
        <v>424</v>
      </c>
      <c r="Q136" s="119" t="s">
        <v>178</v>
      </c>
      <c r="R136" s="76" t="str">
        <f t="shared" si="8"/>
        <v>3V100m</v>
      </c>
      <c r="S136" s="105">
        <v>10.66</v>
      </c>
      <c r="T136" s="112" t="s">
        <v>131</v>
      </c>
      <c r="V136" s="10"/>
    </row>
    <row r="137" spans="1:22" ht="14.4">
      <c r="A137" s="76">
        <v>4</v>
      </c>
      <c r="B137" s="121" t="s">
        <v>601</v>
      </c>
      <c r="C137" s="119" t="s">
        <v>434</v>
      </c>
      <c r="D137" s="76" t="str">
        <f t="shared" si="6"/>
        <v>60m bb.76 v4</v>
      </c>
      <c r="E137" s="115"/>
      <c r="F137" s="112" t="s">
        <v>132</v>
      </c>
      <c r="H137" s="76">
        <v>4</v>
      </c>
      <c r="I137" s="121" t="s">
        <v>424</v>
      </c>
      <c r="J137" s="76" t="s">
        <v>438</v>
      </c>
      <c r="K137" s="76" t="str">
        <f t="shared" si="7"/>
        <v>tolis V4</v>
      </c>
      <c r="L137" s="105">
        <v>5</v>
      </c>
      <c r="M137" s="112" t="s">
        <v>124</v>
      </c>
      <c r="O137" s="76">
        <v>4</v>
      </c>
      <c r="P137" s="121" t="s">
        <v>424</v>
      </c>
      <c r="Q137" s="119" t="s">
        <v>178</v>
      </c>
      <c r="R137" s="76" t="str">
        <f t="shared" si="8"/>
        <v>4V100m</v>
      </c>
      <c r="S137" s="105">
        <v>10.95</v>
      </c>
      <c r="T137" s="112" t="s">
        <v>132</v>
      </c>
      <c r="V137" s="10"/>
    </row>
    <row r="138" spans="1:22" ht="14.4">
      <c r="A138" s="76">
        <v>5</v>
      </c>
      <c r="B138" s="121" t="s">
        <v>601</v>
      </c>
      <c r="C138" s="119" t="s">
        <v>434</v>
      </c>
      <c r="D138" s="76" t="str">
        <f t="shared" si="6"/>
        <v>60m bb.76 v5</v>
      </c>
      <c r="E138" s="115"/>
      <c r="F138" s="112" t="s">
        <v>133</v>
      </c>
      <c r="H138" s="76">
        <v>5</v>
      </c>
      <c r="I138" s="121" t="s">
        <v>424</v>
      </c>
      <c r="J138" s="76" t="s">
        <v>438</v>
      </c>
      <c r="K138" s="76" t="str">
        <f t="shared" si="7"/>
        <v>tolis V5</v>
      </c>
      <c r="L138" s="105">
        <v>5.6</v>
      </c>
      <c r="M138" s="112" t="s">
        <v>135</v>
      </c>
      <c r="O138" s="76">
        <v>5</v>
      </c>
      <c r="P138" s="121" t="s">
        <v>424</v>
      </c>
      <c r="Q138" s="119" t="s">
        <v>178</v>
      </c>
      <c r="R138" s="76" t="str">
        <f t="shared" si="8"/>
        <v>5V100m</v>
      </c>
      <c r="S138" s="105">
        <v>11.35</v>
      </c>
      <c r="T138" s="112" t="s">
        <v>133</v>
      </c>
      <c r="V138" s="10"/>
    </row>
    <row r="139" spans="1:22" ht="14.4">
      <c r="A139" s="76">
        <v>6</v>
      </c>
      <c r="B139" s="121" t="s">
        <v>601</v>
      </c>
      <c r="C139" s="119" t="s">
        <v>434</v>
      </c>
      <c r="D139" s="76" t="str">
        <f t="shared" si="6"/>
        <v>60m bb.76 v6</v>
      </c>
      <c r="E139" s="115"/>
      <c r="F139" s="112" t="s">
        <v>135</v>
      </c>
      <c r="H139" s="76">
        <v>6</v>
      </c>
      <c r="I139" s="121" t="s">
        <v>424</v>
      </c>
      <c r="J139" s="76" t="s">
        <v>438</v>
      </c>
      <c r="K139" s="76" t="str">
        <f t="shared" si="7"/>
        <v>tolis V6</v>
      </c>
      <c r="L139" s="105">
        <v>6.2</v>
      </c>
      <c r="M139" s="112" t="s">
        <v>133</v>
      </c>
      <c r="O139" s="76">
        <v>6</v>
      </c>
      <c r="P139" s="121" t="s">
        <v>424</v>
      </c>
      <c r="Q139" s="119" t="s">
        <v>178</v>
      </c>
      <c r="R139" s="76" t="str">
        <f t="shared" si="8"/>
        <v>6V100m</v>
      </c>
      <c r="S139" s="105">
        <v>11.95</v>
      </c>
      <c r="T139" s="112" t="s">
        <v>135</v>
      </c>
      <c r="V139" s="10"/>
    </row>
    <row r="140" spans="1:22" ht="14.4">
      <c r="A140" s="76">
        <v>7</v>
      </c>
      <c r="B140" s="121" t="s">
        <v>601</v>
      </c>
      <c r="C140" s="119" t="s">
        <v>434</v>
      </c>
      <c r="D140" s="76" t="str">
        <f t="shared" si="6"/>
        <v>60m bb.76 v7</v>
      </c>
      <c r="E140" s="115">
        <v>9</v>
      </c>
      <c r="F140" s="112" t="s">
        <v>124</v>
      </c>
      <c r="H140" s="76">
        <v>7</v>
      </c>
      <c r="I140" s="121" t="s">
        <v>424</v>
      </c>
      <c r="J140" s="76" t="s">
        <v>438</v>
      </c>
      <c r="K140" s="76" t="str">
        <f t="shared" si="7"/>
        <v>tolis V7</v>
      </c>
      <c r="L140" s="105">
        <v>6.7</v>
      </c>
      <c r="M140" s="112" t="s">
        <v>132</v>
      </c>
      <c r="O140" s="76">
        <v>7</v>
      </c>
      <c r="P140" s="121" t="s">
        <v>424</v>
      </c>
      <c r="Q140" s="119" t="s">
        <v>178</v>
      </c>
      <c r="R140" s="76" t="str">
        <f t="shared" si="8"/>
        <v>7V100m</v>
      </c>
      <c r="S140" s="105">
        <v>12.67</v>
      </c>
      <c r="T140" s="112" t="s">
        <v>124</v>
      </c>
      <c r="V140" s="10"/>
    </row>
    <row r="141" spans="1:22" ht="14.4">
      <c r="A141" s="76">
        <v>8</v>
      </c>
      <c r="B141" s="121" t="s">
        <v>601</v>
      </c>
      <c r="C141" s="119" t="s">
        <v>434</v>
      </c>
      <c r="D141" s="76" t="str">
        <f t="shared" si="6"/>
        <v>60m bb.76 v8</v>
      </c>
      <c r="E141" s="115">
        <v>10.25</v>
      </c>
      <c r="F141" s="112" t="s">
        <v>128</v>
      </c>
      <c r="H141" s="76">
        <v>8</v>
      </c>
      <c r="I141" s="121" t="s">
        <v>424</v>
      </c>
      <c r="J141" s="76" t="s">
        <v>438</v>
      </c>
      <c r="K141" s="76" t="str">
        <f t="shared" si="7"/>
        <v>tolis V8</v>
      </c>
      <c r="L141" s="105">
        <v>7.2</v>
      </c>
      <c r="M141" s="112" t="s">
        <v>131</v>
      </c>
      <c r="O141" s="76">
        <v>8</v>
      </c>
      <c r="P141" s="121" t="s">
        <v>424</v>
      </c>
      <c r="Q141" s="119" t="s">
        <v>178</v>
      </c>
      <c r="R141" s="76" t="str">
        <f t="shared" si="8"/>
        <v>8V100m</v>
      </c>
      <c r="S141" s="105">
        <v>13.25</v>
      </c>
      <c r="T141" s="112" t="s">
        <v>128</v>
      </c>
      <c r="V141" s="10"/>
    </row>
    <row r="142" spans="1:22" ht="14.4">
      <c r="A142" s="76">
        <v>9</v>
      </c>
      <c r="B142" s="121" t="s">
        <v>601</v>
      </c>
      <c r="C142" s="119" t="s">
        <v>434</v>
      </c>
      <c r="D142" s="76" t="str">
        <f t="shared" si="6"/>
        <v>60m bb.76 v9</v>
      </c>
      <c r="E142" s="115">
        <v>11.05</v>
      </c>
      <c r="F142" s="112" t="s">
        <v>130</v>
      </c>
      <c r="H142" s="76">
        <v>9</v>
      </c>
      <c r="I142" s="121" t="s">
        <v>424</v>
      </c>
      <c r="J142" s="76" t="s">
        <v>438</v>
      </c>
      <c r="K142" s="76" t="str">
        <f t="shared" si="7"/>
        <v>tolis V9</v>
      </c>
      <c r="L142" s="105">
        <v>7.65</v>
      </c>
      <c r="M142" s="112" t="s">
        <v>597</v>
      </c>
      <c r="O142" s="76">
        <v>9</v>
      </c>
      <c r="P142" s="121" t="s">
        <v>424</v>
      </c>
      <c r="Q142" s="119" t="s">
        <v>178</v>
      </c>
      <c r="R142" s="76" t="str">
        <f t="shared" si="8"/>
        <v>9V100m</v>
      </c>
      <c r="S142" s="105">
        <v>13.85</v>
      </c>
      <c r="T142" s="112" t="s">
        <v>130</v>
      </c>
      <c r="V142" s="10"/>
    </row>
    <row r="143" spans="1:22" ht="14.4">
      <c r="A143" s="76">
        <v>10</v>
      </c>
      <c r="B143" s="121" t="s">
        <v>601</v>
      </c>
      <c r="C143" s="119" t="s">
        <v>434</v>
      </c>
      <c r="D143" s="76" t="str">
        <f t="shared" si="6"/>
        <v>60m bb.76 v10</v>
      </c>
      <c r="E143" s="115">
        <v>12.05</v>
      </c>
      <c r="F143" s="102" t="s">
        <v>324</v>
      </c>
      <c r="H143" s="76">
        <v>10</v>
      </c>
      <c r="I143" s="121" t="s">
        <v>424</v>
      </c>
      <c r="J143" s="76" t="s">
        <v>438</v>
      </c>
      <c r="K143" s="76" t="str">
        <f t="shared" si="7"/>
        <v>tolis V10</v>
      </c>
      <c r="L143" s="114">
        <v>8.0500000000000007</v>
      </c>
      <c r="M143" s="112" t="s">
        <v>129</v>
      </c>
      <c r="O143" s="76">
        <v>10</v>
      </c>
      <c r="P143" s="121" t="s">
        <v>424</v>
      </c>
      <c r="Q143" s="119" t="s">
        <v>178</v>
      </c>
      <c r="R143" s="76" t="str">
        <f t="shared" si="8"/>
        <v>10V100m</v>
      </c>
      <c r="S143" s="105">
        <v>14.45</v>
      </c>
      <c r="T143" s="10"/>
      <c r="V143" s="10"/>
    </row>
    <row r="144" spans="1:22" ht="14.4">
      <c r="A144" s="76">
        <v>1</v>
      </c>
      <c r="B144" s="121" t="s">
        <v>479</v>
      </c>
      <c r="C144" s="119" t="s">
        <v>174</v>
      </c>
      <c r="D144" s="76" t="str">
        <f t="shared" si="6"/>
        <v>3000m sp. ėj. m1</v>
      </c>
      <c r="E144" s="115"/>
      <c r="F144" s="112" t="s">
        <v>129</v>
      </c>
      <c r="H144" s="76">
        <v>1</v>
      </c>
      <c r="I144" s="121" t="s">
        <v>424</v>
      </c>
      <c r="J144" s="76" t="s">
        <v>437</v>
      </c>
      <c r="K144" s="76" t="str">
        <f t="shared" si="7"/>
        <v>aukštis V1</v>
      </c>
      <c r="L144" s="106">
        <v>1</v>
      </c>
      <c r="M144" s="102" t="s">
        <v>324</v>
      </c>
      <c r="O144" s="76">
        <v>1</v>
      </c>
      <c r="P144" s="121" t="s">
        <v>424</v>
      </c>
      <c r="Q144" s="119" t="s">
        <v>428</v>
      </c>
      <c r="R144" s="76" t="str">
        <f t="shared" si="8"/>
        <v>1V200m</v>
      </c>
      <c r="T144" s="112" t="s">
        <v>129</v>
      </c>
    </row>
    <row r="145" spans="1:22" ht="14.4">
      <c r="A145" s="76">
        <v>2</v>
      </c>
      <c r="B145" s="121" t="s">
        <v>479</v>
      </c>
      <c r="C145" s="119" t="s">
        <v>174</v>
      </c>
      <c r="D145" s="76" t="str">
        <f t="shared" si="6"/>
        <v>3000m sp. ėj. m2</v>
      </c>
      <c r="E145" s="115"/>
      <c r="F145" s="112" t="s">
        <v>597</v>
      </c>
      <c r="H145" s="76">
        <v>2</v>
      </c>
      <c r="I145" s="121" t="s">
        <v>424</v>
      </c>
      <c r="J145" s="76" t="s">
        <v>437</v>
      </c>
      <c r="K145" s="76" t="str">
        <f t="shared" si="7"/>
        <v>aukštis V2</v>
      </c>
      <c r="L145" s="105">
        <v>1.25</v>
      </c>
      <c r="M145" s="112" t="s">
        <v>130</v>
      </c>
      <c r="O145" s="76">
        <v>2</v>
      </c>
      <c r="P145" s="121" t="s">
        <v>424</v>
      </c>
      <c r="Q145" s="119" t="s">
        <v>428</v>
      </c>
      <c r="R145" s="76" t="str">
        <f t="shared" si="8"/>
        <v>2V200m</v>
      </c>
      <c r="T145" s="112" t="s">
        <v>597</v>
      </c>
      <c r="U145" s="76" t="s">
        <v>60</v>
      </c>
      <c r="V145" s="10"/>
    </row>
    <row r="146" spans="1:22" ht="14.4">
      <c r="A146" s="76">
        <v>3</v>
      </c>
      <c r="B146" s="121" t="s">
        <v>479</v>
      </c>
      <c r="C146" s="119" t="s">
        <v>174</v>
      </c>
      <c r="D146" s="76" t="str">
        <f t="shared" si="6"/>
        <v>3000m sp. ėj. m3</v>
      </c>
      <c r="E146" s="115"/>
      <c r="F146" s="112" t="s">
        <v>131</v>
      </c>
      <c r="H146" s="76">
        <v>3</v>
      </c>
      <c r="I146" s="121" t="s">
        <v>424</v>
      </c>
      <c r="J146" s="76" t="s">
        <v>437</v>
      </c>
      <c r="K146" s="76" t="str">
        <f t="shared" si="7"/>
        <v>aukštis V3</v>
      </c>
      <c r="L146" s="105">
        <v>1.35</v>
      </c>
      <c r="M146" s="112" t="s">
        <v>128</v>
      </c>
      <c r="O146" s="76">
        <v>3</v>
      </c>
      <c r="P146" s="121" t="s">
        <v>424</v>
      </c>
      <c r="Q146" s="119" t="s">
        <v>428</v>
      </c>
      <c r="R146" s="76" t="str">
        <f t="shared" si="8"/>
        <v>3V200m</v>
      </c>
      <c r="T146" s="112" t="s">
        <v>131</v>
      </c>
      <c r="V146" s="10"/>
    </row>
    <row r="147" spans="1:22" ht="14.4">
      <c r="A147" s="76">
        <v>4</v>
      </c>
      <c r="B147" s="121" t="s">
        <v>479</v>
      </c>
      <c r="C147" s="119" t="s">
        <v>174</v>
      </c>
      <c r="D147" s="76" t="str">
        <f t="shared" si="6"/>
        <v>3000m sp. ėj. m4</v>
      </c>
      <c r="E147" s="115"/>
      <c r="F147" s="112" t="s">
        <v>132</v>
      </c>
      <c r="H147" s="76">
        <v>4</v>
      </c>
      <c r="I147" s="121" t="s">
        <v>424</v>
      </c>
      <c r="J147" s="76" t="s">
        <v>437</v>
      </c>
      <c r="K147" s="76" t="str">
        <f t="shared" si="7"/>
        <v>aukštis V4</v>
      </c>
      <c r="L147" s="105">
        <v>1.47</v>
      </c>
      <c r="M147" s="112" t="s">
        <v>124</v>
      </c>
      <c r="O147" s="76">
        <v>4</v>
      </c>
      <c r="P147" s="121" t="s">
        <v>424</v>
      </c>
      <c r="Q147" s="119" t="s">
        <v>428</v>
      </c>
      <c r="R147" s="76" t="str">
        <f t="shared" si="8"/>
        <v>4V200m</v>
      </c>
      <c r="T147" s="112" t="s">
        <v>132</v>
      </c>
      <c r="V147" s="10"/>
    </row>
    <row r="148" spans="1:22" ht="14.4">
      <c r="A148" s="76">
        <v>5</v>
      </c>
      <c r="B148" s="121" t="s">
        <v>479</v>
      </c>
      <c r="C148" s="119" t="s">
        <v>174</v>
      </c>
      <c r="D148" s="76" t="str">
        <f t="shared" si="6"/>
        <v>3000m sp. ėj. m5</v>
      </c>
      <c r="E148" s="115"/>
      <c r="F148" s="112" t="s">
        <v>133</v>
      </c>
      <c r="H148" s="76">
        <v>5</v>
      </c>
      <c r="I148" s="121" t="s">
        <v>424</v>
      </c>
      <c r="J148" s="76" t="s">
        <v>437</v>
      </c>
      <c r="K148" s="76" t="str">
        <f t="shared" si="7"/>
        <v>aukštis V5</v>
      </c>
      <c r="L148" s="105">
        <v>1.6</v>
      </c>
      <c r="M148" s="112" t="s">
        <v>135</v>
      </c>
      <c r="O148" s="76">
        <v>5</v>
      </c>
      <c r="P148" s="121" t="s">
        <v>424</v>
      </c>
      <c r="Q148" s="119" t="s">
        <v>428</v>
      </c>
      <c r="R148" s="76" t="str">
        <f t="shared" si="8"/>
        <v>5V200m</v>
      </c>
      <c r="T148" s="112" t="s">
        <v>133</v>
      </c>
      <c r="V148" s="10"/>
    </row>
    <row r="149" spans="1:22" ht="14.4">
      <c r="A149" s="76">
        <v>6</v>
      </c>
      <c r="B149" s="121" t="s">
        <v>479</v>
      </c>
      <c r="C149" s="119" t="s">
        <v>174</v>
      </c>
      <c r="D149" s="76" t="str">
        <f t="shared" si="6"/>
        <v>3000m sp. ėj. m6</v>
      </c>
      <c r="E149" s="115"/>
      <c r="F149" s="112" t="s">
        <v>135</v>
      </c>
      <c r="H149" s="76">
        <v>6</v>
      </c>
      <c r="I149" s="121" t="s">
        <v>424</v>
      </c>
      <c r="J149" s="76" t="s">
        <v>437</v>
      </c>
      <c r="K149" s="76" t="str">
        <f t="shared" si="7"/>
        <v>aukštis V6</v>
      </c>
      <c r="L149" s="105">
        <v>1.75</v>
      </c>
      <c r="M149" s="112" t="s">
        <v>133</v>
      </c>
      <c r="O149" s="76">
        <v>6</v>
      </c>
      <c r="P149" s="121" t="s">
        <v>424</v>
      </c>
      <c r="Q149" s="119" t="s">
        <v>428</v>
      </c>
      <c r="R149" s="76" t="str">
        <f t="shared" si="8"/>
        <v>6V200m</v>
      </c>
      <c r="T149" s="112" t="s">
        <v>135</v>
      </c>
      <c r="V149" s="10"/>
    </row>
    <row r="150" spans="1:22" ht="14.4">
      <c r="A150" s="76">
        <v>7</v>
      </c>
      <c r="B150" s="121" t="s">
        <v>479</v>
      </c>
      <c r="C150" s="119" t="s">
        <v>174</v>
      </c>
      <c r="D150" s="76" t="str">
        <f t="shared" si="6"/>
        <v>3000m sp. ėj. m7</v>
      </c>
      <c r="E150" s="115"/>
      <c r="F150" s="112" t="s">
        <v>124</v>
      </c>
      <c r="H150" s="76">
        <v>7</v>
      </c>
      <c r="I150" s="121" t="s">
        <v>424</v>
      </c>
      <c r="J150" s="76" t="s">
        <v>437</v>
      </c>
      <c r="K150" s="76" t="str">
        <f t="shared" si="7"/>
        <v>aukštis V7</v>
      </c>
      <c r="L150" s="105">
        <v>1.9</v>
      </c>
      <c r="M150" s="112" t="s">
        <v>132</v>
      </c>
      <c r="O150" s="76">
        <v>7</v>
      </c>
      <c r="P150" s="121" t="s">
        <v>424</v>
      </c>
      <c r="Q150" s="119" t="s">
        <v>428</v>
      </c>
      <c r="R150" s="76" t="str">
        <f t="shared" si="8"/>
        <v>7V200m</v>
      </c>
      <c r="T150" s="112" t="s">
        <v>124</v>
      </c>
      <c r="V150" s="10"/>
    </row>
    <row r="151" spans="1:22" ht="14.4">
      <c r="A151" s="76">
        <v>8</v>
      </c>
      <c r="B151" s="121" t="s">
        <v>479</v>
      </c>
      <c r="C151" s="119" t="s">
        <v>174</v>
      </c>
      <c r="D151" s="76" t="str">
        <f t="shared" si="6"/>
        <v>3000m sp. ėj. m8</v>
      </c>
      <c r="E151" s="115"/>
      <c r="F151" s="112" t="s">
        <v>128</v>
      </c>
      <c r="H151" s="76">
        <v>8</v>
      </c>
      <c r="I151" s="121" t="s">
        <v>424</v>
      </c>
      <c r="J151" s="76" t="s">
        <v>437</v>
      </c>
      <c r="K151" s="76" t="str">
        <f t="shared" si="7"/>
        <v>aukštis V8</v>
      </c>
      <c r="L151" s="105">
        <v>2.0299999999999998</v>
      </c>
      <c r="M151" s="112" t="s">
        <v>131</v>
      </c>
      <c r="O151" s="76">
        <v>8</v>
      </c>
      <c r="P151" s="121" t="s">
        <v>424</v>
      </c>
      <c r="Q151" s="119" t="s">
        <v>428</v>
      </c>
      <c r="R151" s="76" t="str">
        <f t="shared" si="8"/>
        <v>8V200m</v>
      </c>
      <c r="T151" s="112" t="s">
        <v>128</v>
      </c>
      <c r="V151" s="10"/>
    </row>
    <row r="152" spans="1:22" ht="14.4">
      <c r="A152" s="76">
        <v>9</v>
      </c>
      <c r="B152" s="121" t="s">
        <v>479</v>
      </c>
      <c r="C152" s="119" t="s">
        <v>174</v>
      </c>
      <c r="D152" s="76" t="str">
        <f t="shared" si="6"/>
        <v>3000m sp. ėj. m9</v>
      </c>
      <c r="E152" s="115"/>
      <c r="F152" s="112" t="s">
        <v>130</v>
      </c>
      <c r="H152" s="76">
        <v>9</v>
      </c>
      <c r="I152" s="121" t="s">
        <v>424</v>
      </c>
      <c r="J152" s="76" t="s">
        <v>437</v>
      </c>
      <c r="K152" s="76" t="str">
        <f t="shared" si="7"/>
        <v>aukštis V9</v>
      </c>
      <c r="L152" s="105">
        <v>2.15</v>
      </c>
      <c r="M152" s="112" t="s">
        <v>597</v>
      </c>
      <c r="O152" s="76">
        <v>9</v>
      </c>
      <c r="P152" s="121" t="s">
        <v>424</v>
      </c>
      <c r="Q152" s="119" t="s">
        <v>428</v>
      </c>
      <c r="R152" s="76" t="str">
        <f t="shared" si="8"/>
        <v>9V200m</v>
      </c>
      <c r="T152" s="112" t="s">
        <v>130</v>
      </c>
      <c r="V152" s="10"/>
    </row>
    <row r="153" spans="1:22" ht="14.4">
      <c r="A153" s="76">
        <v>10</v>
      </c>
      <c r="B153" s="121" t="s">
        <v>479</v>
      </c>
      <c r="C153" s="119" t="s">
        <v>174</v>
      </c>
      <c r="D153" s="76" t="str">
        <f t="shared" si="6"/>
        <v>3000m sp. ėj. m10</v>
      </c>
      <c r="E153" s="115"/>
      <c r="F153" s="102" t="s">
        <v>324</v>
      </c>
      <c r="H153" s="76">
        <v>10</v>
      </c>
      <c r="I153" s="121" t="s">
        <v>424</v>
      </c>
      <c r="J153" s="76" t="s">
        <v>437</v>
      </c>
      <c r="K153" s="76" t="str">
        <f t="shared" si="7"/>
        <v>aukštis V10</v>
      </c>
      <c r="L153" s="114">
        <v>2.2799999999999998</v>
      </c>
      <c r="M153" s="112" t="s">
        <v>129</v>
      </c>
      <c r="O153" s="76">
        <v>10</v>
      </c>
      <c r="P153" s="121" t="s">
        <v>424</v>
      </c>
      <c r="Q153" s="119" t="s">
        <v>428</v>
      </c>
      <c r="R153" s="76" t="str">
        <f t="shared" si="8"/>
        <v>10V200m</v>
      </c>
      <c r="T153" s="10"/>
      <c r="V153" s="10"/>
    </row>
    <row r="154" spans="1:22" ht="14.4">
      <c r="A154" s="76">
        <v>1</v>
      </c>
      <c r="B154" s="121" t="s">
        <v>601</v>
      </c>
      <c r="C154" s="119" t="s">
        <v>265</v>
      </c>
      <c r="D154" s="76" t="str">
        <f t="shared" si="6"/>
        <v>5000m sp. ėj. v1</v>
      </c>
      <c r="E154" s="122"/>
      <c r="F154" s="112" t="s">
        <v>129</v>
      </c>
      <c r="H154" s="76">
        <v>1</v>
      </c>
      <c r="I154" s="121" t="s">
        <v>424</v>
      </c>
      <c r="J154" s="76" t="s">
        <v>435</v>
      </c>
      <c r="K154" s="76" t="str">
        <f t="shared" si="7"/>
        <v>kartis V1</v>
      </c>
      <c r="L154" s="106">
        <v>1</v>
      </c>
      <c r="M154" s="102" t="s">
        <v>324</v>
      </c>
      <c r="O154" s="76">
        <v>1</v>
      </c>
      <c r="P154" s="121" t="s">
        <v>424</v>
      </c>
      <c r="Q154" s="119" t="s">
        <v>425</v>
      </c>
      <c r="R154" s="76" t="str">
        <f t="shared" si="8"/>
        <v>1V300m</v>
      </c>
      <c r="T154" s="112" t="s">
        <v>129</v>
      </c>
      <c r="U154" s="76" t="s">
        <v>170</v>
      </c>
    </row>
    <row r="155" spans="1:22" ht="14.4">
      <c r="A155" s="76">
        <v>2</v>
      </c>
      <c r="B155" s="121" t="s">
        <v>601</v>
      </c>
      <c r="C155" s="119" t="s">
        <v>265</v>
      </c>
      <c r="D155" s="76" t="str">
        <f t="shared" si="6"/>
        <v>5000m sp. ėj. v2</v>
      </c>
      <c r="E155" s="122"/>
      <c r="F155" s="112" t="s">
        <v>597</v>
      </c>
      <c r="H155" s="76">
        <v>2</v>
      </c>
      <c r="I155" s="121" t="s">
        <v>424</v>
      </c>
      <c r="J155" s="76" t="s">
        <v>435</v>
      </c>
      <c r="K155" s="76" t="str">
        <f t="shared" si="7"/>
        <v>kartis V2</v>
      </c>
      <c r="L155" s="105">
        <v>1.9</v>
      </c>
      <c r="M155" s="112" t="s">
        <v>130</v>
      </c>
      <c r="O155" s="76">
        <v>2</v>
      </c>
      <c r="P155" s="121" t="s">
        <v>424</v>
      </c>
      <c r="Q155" s="119" t="s">
        <v>425</v>
      </c>
      <c r="R155" s="76" t="str">
        <f t="shared" si="8"/>
        <v>2V300m</v>
      </c>
      <c r="T155" s="112" t="s">
        <v>597</v>
      </c>
      <c r="V155" s="10"/>
    </row>
    <row r="156" spans="1:22" ht="14.4">
      <c r="A156" s="76">
        <v>3</v>
      </c>
      <c r="B156" s="121" t="s">
        <v>601</v>
      </c>
      <c r="C156" s="119" t="s">
        <v>265</v>
      </c>
      <c r="D156" s="76" t="str">
        <f t="shared" si="6"/>
        <v>5000m sp. ėj. v3</v>
      </c>
      <c r="E156" s="122">
        <v>1.2500000000000001E-2</v>
      </c>
      <c r="F156" s="112" t="s">
        <v>131</v>
      </c>
      <c r="H156" s="76">
        <v>3</v>
      </c>
      <c r="I156" s="121" t="s">
        <v>424</v>
      </c>
      <c r="J156" s="76" t="s">
        <v>435</v>
      </c>
      <c r="K156" s="76" t="str">
        <f t="shared" si="7"/>
        <v>kartis V3</v>
      </c>
      <c r="L156" s="105">
        <v>2.2000000000000002</v>
      </c>
      <c r="M156" s="112" t="s">
        <v>128</v>
      </c>
      <c r="O156" s="76">
        <v>3</v>
      </c>
      <c r="P156" s="121" t="s">
        <v>424</v>
      </c>
      <c r="Q156" s="119" t="s">
        <v>425</v>
      </c>
      <c r="R156" s="76" t="str">
        <f t="shared" si="8"/>
        <v>3V300m</v>
      </c>
      <c r="T156" s="112" t="s">
        <v>131</v>
      </c>
      <c r="V156" s="10"/>
    </row>
    <row r="157" spans="1:22" ht="14.4">
      <c r="A157" s="76">
        <v>4</v>
      </c>
      <c r="B157" s="121" t="s">
        <v>601</v>
      </c>
      <c r="C157" s="119" t="s">
        <v>265</v>
      </c>
      <c r="D157" s="76" t="str">
        <f t="shared" si="6"/>
        <v>5000m sp. ėj. v4</v>
      </c>
      <c r="E157" s="122">
        <v>1.49306712962963E-2</v>
      </c>
      <c r="F157" s="112" t="s">
        <v>132</v>
      </c>
      <c r="H157" s="76">
        <v>4</v>
      </c>
      <c r="I157" s="121" t="s">
        <v>424</v>
      </c>
      <c r="J157" s="76" t="s">
        <v>435</v>
      </c>
      <c r="K157" s="76" t="str">
        <f t="shared" si="7"/>
        <v>kartis V4</v>
      </c>
      <c r="L157" s="105">
        <v>2.6</v>
      </c>
      <c r="M157" s="112" t="s">
        <v>124</v>
      </c>
      <c r="O157" s="76">
        <v>4</v>
      </c>
      <c r="P157" s="121" t="s">
        <v>424</v>
      </c>
      <c r="Q157" s="119" t="s">
        <v>425</v>
      </c>
      <c r="R157" s="76" t="str">
        <f t="shared" si="8"/>
        <v>4V300m</v>
      </c>
      <c r="T157" s="112" t="s">
        <v>132</v>
      </c>
      <c r="V157" s="10"/>
    </row>
    <row r="158" spans="1:22" ht="14.4">
      <c r="A158" s="76">
        <v>5</v>
      </c>
      <c r="B158" s="121" t="s">
        <v>601</v>
      </c>
      <c r="C158" s="119" t="s">
        <v>265</v>
      </c>
      <c r="D158" s="76" t="str">
        <f t="shared" si="6"/>
        <v>5000m sp. ėj. v5</v>
      </c>
      <c r="E158" s="122">
        <v>1.5856597222222199E-2</v>
      </c>
      <c r="F158" s="112" t="s">
        <v>133</v>
      </c>
      <c r="H158" s="76">
        <v>5</v>
      </c>
      <c r="I158" s="121" t="s">
        <v>424</v>
      </c>
      <c r="J158" s="76" t="s">
        <v>435</v>
      </c>
      <c r="K158" s="76" t="str">
        <f t="shared" si="7"/>
        <v>kartis V5</v>
      </c>
      <c r="L158" s="105">
        <v>3.05</v>
      </c>
      <c r="M158" s="112" t="s">
        <v>135</v>
      </c>
      <c r="O158" s="76">
        <v>5</v>
      </c>
      <c r="P158" s="121" t="s">
        <v>424</v>
      </c>
      <c r="Q158" s="119" t="s">
        <v>425</v>
      </c>
      <c r="R158" s="76" t="str">
        <f t="shared" si="8"/>
        <v>5V300m</v>
      </c>
      <c r="T158" s="112" t="s">
        <v>133</v>
      </c>
      <c r="V158" s="10"/>
    </row>
    <row r="159" spans="1:22" ht="14.4">
      <c r="A159" s="76">
        <v>6</v>
      </c>
      <c r="B159" s="121" t="s">
        <v>601</v>
      </c>
      <c r="C159" s="119" t="s">
        <v>265</v>
      </c>
      <c r="D159" s="76" t="str">
        <f t="shared" si="6"/>
        <v>5000m sp. ėj. v6</v>
      </c>
      <c r="E159" s="122">
        <v>1.72454861111111E-2</v>
      </c>
      <c r="F159" s="112" t="s">
        <v>135</v>
      </c>
      <c r="H159" s="76">
        <v>6</v>
      </c>
      <c r="I159" s="121" t="s">
        <v>424</v>
      </c>
      <c r="J159" s="76" t="s">
        <v>435</v>
      </c>
      <c r="K159" s="76" t="str">
        <f t="shared" si="7"/>
        <v>kartis V6</v>
      </c>
      <c r="L159" s="105">
        <v>3.5</v>
      </c>
      <c r="M159" s="112" t="s">
        <v>133</v>
      </c>
      <c r="O159" s="76">
        <v>6</v>
      </c>
      <c r="P159" s="121" t="s">
        <v>424</v>
      </c>
      <c r="Q159" s="119" t="s">
        <v>425</v>
      </c>
      <c r="R159" s="76" t="str">
        <f t="shared" si="8"/>
        <v>6V300m</v>
      </c>
      <c r="T159" s="112" t="s">
        <v>135</v>
      </c>
      <c r="V159" s="10"/>
    </row>
    <row r="160" spans="1:22" ht="14.4">
      <c r="A160" s="76">
        <v>7</v>
      </c>
      <c r="B160" s="121" t="s">
        <v>601</v>
      </c>
      <c r="C160" s="119" t="s">
        <v>265</v>
      </c>
      <c r="D160" s="76" t="str">
        <f t="shared" si="6"/>
        <v>5000m sp. ėj. v7</v>
      </c>
      <c r="E160" s="122">
        <v>1.9097337962963E-2</v>
      </c>
      <c r="F160" s="112" t="s">
        <v>124</v>
      </c>
      <c r="H160" s="76">
        <v>7</v>
      </c>
      <c r="I160" s="121" t="s">
        <v>424</v>
      </c>
      <c r="J160" s="76" t="s">
        <v>435</v>
      </c>
      <c r="K160" s="76" t="str">
        <f t="shared" si="7"/>
        <v>kartis V7</v>
      </c>
      <c r="L160" s="105">
        <v>4.0999999999999996</v>
      </c>
      <c r="M160" s="112" t="s">
        <v>132</v>
      </c>
      <c r="O160" s="76">
        <v>7</v>
      </c>
      <c r="P160" s="121" t="s">
        <v>424</v>
      </c>
      <c r="Q160" s="119" t="s">
        <v>425</v>
      </c>
      <c r="R160" s="76" t="str">
        <f t="shared" si="8"/>
        <v>7V300m</v>
      </c>
      <c r="T160" s="112" t="s">
        <v>124</v>
      </c>
      <c r="V160" s="10"/>
    </row>
    <row r="161" spans="1:22" ht="14.4">
      <c r="A161" s="76">
        <v>8</v>
      </c>
      <c r="B161" s="121" t="s">
        <v>601</v>
      </c>
      <c r="C161" s="119" t="s">
        <v>265</v>
      </c>
      <c r="D161" s="76" t="str">
        <f t="shared" si="6"/>
        <v>5000m sp. ėj. v8</v>
      </c>
      <c r="E161" s="122">
        <v>2.01390046296296E-2</v>
      </c>
      <c r="F161" s="112" t="s">
        <v>128</v>
      </c>
      <c r="H161" s="76">
        <v>8</v>
      </c>
      <c r="I161" s="121" t="s">
        <v>424</v>
      </c>
      <c r="J161" s="76" t="s">
        <v>435</v>
      </c>
      <c r="K161" s="76" t="str">
        <f t="shared" si="7"/>
        <v>kartis V8</v>
      </c>
      <c r="L161" s="105">
        <v>4.5999999999999996</v>
      </c>
      <c r="M161" s="112" t="s">
        <v>131</v>
      </c>
      <c r="O161" s="76">
        <v>8</v>
      </c>
      <c r="P161" s="121" t="s">
        <v>424</v>
      </c>
      <c r="Q161" s="119" t="s">
        <v>425</v>
      </c>
      <c r="R161" s="76" t="str">
        <f t="shared" si="8"/>
        <v>8V300m</v>
      </c>
      <c r="T161" s="112" t="s">
        <v>128</v>
      </c>
      <c r="V161" s="10"/>
    </row>
    <row r="162" spans="1:22" ht="14.4">
      <c r="A162" s="76">
        <v>9</v>
      </c>
      <c r="B162" s="121" t="s">
        <v>601</v>
      </c>
      <c r="C162" s="119" t="s">
        <v>265</v>
      </c>
      <c r="D162" s="76" t="str">
        <f t="shared" si="6"/>
        <v>5000m sp. ėj. v9</v>
      </c>
      <c r="E162" s="122">
        <v>2.1875115740740698E-2</v>
      </c>
      <c r="F162" s="112" t="s">
        <v>130</v>
      </c>
      <c r="H162" s="76">
        <v>9</v>
      </c>
      <c r="I162" s="121" t="s">
        <v>424</v>
      </c>
      <c r="J162" s="76" t="s">
        <v>435</v>
      </c>
      <c r="K162" s="76" t="str">
        <f t="shared" si="7"/>
        <v>kartis V9</v>
      </c>
      <c r="L162" s="105">
        <v>5.0999999999999996</v>
      </c>
      <c r="M162" s="112" t="s">
        <v>597</v>
      </c>
      <c r="O162" s="76">
        <v>9</v>
      </c>
      <c r="P162" s="121" t="s">
        <v>424</v>
      </c>
      <c r="Q162" s="119" t="s">
        <v>425</v>
      </c>
      <c r="R162" s="76" t="str">
        <f t="shared" si="8"/>
        <v>9V300m</v>
      </c>
      <c r="T162" s="112" t="s">
        <v>130</v>
      </c>
      <c r="V162" s="10"/>
    </row>
    <row r="163" spans="1:22" ht="14.4">
      <c r="A163" s="76">
        <v>10</v>
      </c>
      <c r="B163" s="121" t="s">
        <v>601</v>
      </c>
      <c r="C163" s="119" t="s">
        <v>265</v>
      </c>
      <c r="D163" s="76" t="str">
        <f t="shared" si="6"/>
        <v>5000m sp. ėj. v10</v>
      </c>
      <c r="E163" s="122">
        <v>2.29167824074074E-2</v>
      </c>
      <c r="F163" s="102" t="s">
        <v>324</v>
      </c>
      <c r="H163" s="76">
        <v>10</v>
      </c>
      <c r="I163" s="121" t="s">
        <v>424</v>
      </c>
      <c r="J163" s="76" t="s">
        <v>435</v>
      </c>
      <c r="K163" s="76" t="str">
        <f t="shared" si="7"/>
        <v>kartis V10</v>
      </c>
      <c r="L163" s="114">
        <v>5.55</v>
      </c>
      <c r="M163" s="112" t="s">
        <v>129</v>
      </c>
      <c r="O163" s="76">
        <v>10</v>
      </c>
      <c r="P163" s="121" t="s">
        <v>424</v>
      </c>
      <c r="Q163" s="119" t="s">
        <v>425</v>
      </c>
      <c r="R163" s="76" t="str">
        <f t="shared" si="8"/>
        <v>10V300m</v>
      </c>
      <c r="T163" s="10"/>
      <c r="V163" s="10"/>
    </row>
    <row r="164" spans="1:22" ht="14.4">
      <c r="A164" s="76">
        <v>1</v>
      </c>
      <c r="B164" s="121" t="s">
        <v>601</v>
      </c>
      <c r="C164" s="119" t="s">
        <v>426</v>
      </c>
      <c r="D164" s="76" t="str">
        <f t="shared" si="6"/>
        <v>60m v1</v>
      </c>
      <c r="E164" s="105">
        <v>6.5</v>
      </c>
      <c r="F164" s="112" t="s">
        <v>129</v>
      </c>
      <c r="H164" s="76">
        <v>1</v>
      </c>
      <c r="I164" s="121" t="s">
        <v>424</v>
      </c>
      <c r="J164" s="76" t="s">
        <v>422</v>
      </c>
      <c r="K164" s="76" t="str">
        <f t="shared" si="7"/>
        <v>triš V1</v>
      </c>
      <c r="L164" s="106">
        <v>6</v>
      </c>
      <c r="M164" s="102" t="s">
        <v>324</v>
      </c>
      <c r="O164" s="76">
        <v>1</v>
      </c>
      <c r="P164" s="121" t="s">
        <v>424</v>
      </c>
      <c r="Q164" s="119" t="s">
        <v>464</v>
      </c>
      <c r="R164" s="76" t="str">
        <f t="shared" si="8"/>
        <v>1V400m</v>
      </c>
      <c r="T164" s="112" t="s">
        <v>129</v>
      </c>
      <c r="U164" s="76" t="s">
        <v>24</v>
      </c>
    </row>
    <row r="165" spans="1:22" ht="14.4">
      <c r="A165" s="76">
        <v>2</v>
      </c>
      <c r="B165" s="121" t="s">
        <v>601</v>
      </c>
      <c r="C165" s="119" t="s">
        <v>426</v>
      </c>
      <c r="D165" s="76" t="str">
        <f t="shared" si="6"/>
        <v>60m v2</v>
      </c>
      <c r="E165" s="105">
        <v>6.7</v>
      </c>
      <c r="F165" s="112" t="s">
        <v>597</v>
      </c>
      <c r="G165" s="76">
        <v>6.71</v>
      </c>
      <c r="H165" s="76">
        <v>2</v>
      </c>
      <c r="I165" s="121" t="s">
        <v>424</v>
      </c>
      <c r="J165" s="76" t="s">
        <v>422</v>
      </c>
      <c r="K165" s="76" t="str">
        <f t="shared" si="7"/>
        <v>triš V2</v>
      </c>
      <c r="L165" s="105">
        <v>10</v>
      </c>
      <c r="M165" s="112" t="s">
        <v>130</v>
      </c>
      <c r="O165" s="76">
        <v>2</v>
      </c>
      <c r="P165" s="121" t="s">
        <v>424</v>
      </c>
      <c r="Q165" s="119" t="s">
        <v>464</v>
      </c>
      <c r="R165" s="76" t="str">
        <f t="shared" si="8"/>
        <v>2V400m</v>
      </c>
      <c r="T165" s="112" t="s">
        <v>597</v>
      </c>
      <c r="V165" s="10"/>
    </row>
    <row r="166" spans="1:22" ht="14.4">
      <c r="A166" s="76">
        <v>3</v>
      </c>
      <c r="B166" s="121" t="s">
        <v>601</v>
      </c>
      <c r="C166" s="119" t="s">
        <v>426</v>
      </c>
      <c r="D166" s="76" t="str">
        <f t="shared" si="6"/>
        <v>60m v3</v>
      </c>
      <c r="E166" s="105">
        <v>6.85</v>
      </c>
      <c r="F166" s="112" t="s">
        <v>131</v>
      </c>
      <c r="G166" s="76">
        <v>6.81</v>
      </c>
      <c r="H166" s="76">
        <v>3</v>
      </c>
      <c r="I166" s="121" t="s">
        <v>424</v>
      </c>
      <c r="J166" s="76" t="s">
        <v>422</v>
      </c>
      <c r="K166" s="76" t="str">
        <f t="shared" si="7"/>
        <v>triš V3</v>
      </c>
      <c r="L166" s="105">
        <v>10.75</v>
      </c>
      <c r="M166" s="112" t="s">
        <v>128</v>
      </c>
      <c r="O166" s="76">
        <v>3</v>
      </c>
      <c r="P166" s="121" t="s">
        <v>424</v>
      </c>
      <c r="Q166" s="119" t="s">
        <v>464</v>
      </c>
      <c r="R166" s="76" t="str">
        <f t="shared" si="8"/>
        <v>3V400m</v>
      </c>
      <c r="T166" s="112" t="s">
        <v>131</v>
      </c>
      <c r="V166" s="10"/>
    </row>
    <row r="167" spans="1:22" ht="14.4">
      <c r="A167" s="76">
        <v>4</v>
      </c>
      <c r="B167" s="121" t="s">
        <v>601</v>
      </c>
      <c r="C167" s="119" t="s">
        <v>426</v>
      </c>
      <c r="D167" s="76" t="str">
        <f t="shared" si="6"/>
        <v>60m v4</v>
      </c>
      <c r="E167" s="105">
        <v>7.01</v>
      </c>
      <c r="F167" s="112" t="s">
        <v>132</v>
      </c>
      <c r="G167" s="76">
        <v>6.99</v>
      </c>
      <c r="H167" s="76">
        <v>4</v>
      </c>
      <c r="I167" s="121" t="s">
        <v>424</v>
      </c>
      <c r="J167" s="76" t="s">
        <v>422</v>
      </c>
      <c r="K167" s="76" t="str">
        <f t="shared" si="7"/>
        <v>triš V4</v>
      </c>
      <c r="L167" s="105">
        <v>11.6</v>
      </c>
      <c r="M167" s="112" t="s">
        <v>124</v>
      </c>
      <c r="O167" s="76">
        <v>4</v>
      </c>
      <c r="P167" s="121" t="s">
        <v>424</v>
      </c>
      <c r="Q167" s="119" t="s">
        <v>464</v>
      </c>
      <c r="R167" s="76" t="str">
        <f t="shared" si="8"/>
        <v>4V400m</v>
      </c>
      <c r="T167" s="112" t="s">
        <v>132</v>
      </c>
      <c r="V167" s="10"/>
    </row>
    <row r="168" spans="1:22" ht="14.4">
      <c r="A168" s="76">
        <v>5</v>
      </c>
      <c r="B168" s="121" t="s">
        <v>601</v>
      </c>
      <c r="C168" s="119" t="s">
        <v>426</v>
      </c>
      <c r="D168" s="76" t="str">
        <f t="shared" si="6"/>
        <v>60m v5</v>
      </c>
      <c r="E168" s="105">
        <v>7.25</v>
      </c>
      <c r="F168" s="112" t="s">
        <v>133</v>
      </c>
      <c r="G168" s="76">
        <v>7.21</v>
      </c>
      <c r="H168" s="76">
        <v>5</v>
      </c>
      <c r="I168" s="121" t="s">
        <v>424</v>
      </c>
      <c r="J168" s="76" t="s">
        <v>422</v>
      </c>
      <c r="K168" s="76" t="str">
        <f t="shared" si="7"/>
        <v>triš V5</v>
      </c>
      <c r="L168" s="105">
        <v>12.1</v>
      </c>
      <c r="M168" s="112" t="s">
        <v>135</v>
      </c>
      <c r="O168" s="76">
        <v>5</v>
      </c>
      <c r="P168" s="121" t="s">
        <v>424</v>
      </c>
      <c r="Q168" s="119" t="s">
        <v>464</v>
      </c>
      <c r="R168" s="76" t="str">
        <f t="shared" si="8"/>
        <v>5V400m</v>
      </c>
      <c r="T168" s="112" t="s">
        <v>133</v>
      </c>
      <c r="V168" s="10"/>
    </row>
    <row r="169" spans="1:22" ht="14.4">
      <c r="A169" s="76">
        <v>6</v>
      </c>
      <c r="B169" s="121" t="s">
        <v>601</v>
      </c>
      <c r="C169" s="119" t="s">
        <v>426</v>
      </c>
      <c r="D169" s="76" t="str">
        <f t="shared" si="6"/>
        <v>60m v6</v>
      </c>
      <c r="E169" s="105">
        <v>7.55</v>
      </c>
      <c r="F169" s="112" t="s">
        <v>135</v>
      </c>
      <c r="G169" s="76">
        <v>7.55</v>
      </c>
      <c r="H169" s="76">
        <v>6</v>
      </c>
      <c r="I169" s="121" t="s">
        <v>424</v>
      </c>
      <c r="J169" s="76" t="s">
        <v>422</v>
      </c>
      <c r="K169" s="76" t="str">
        <f t="shared" si="7"/>
        <v>triš V6</v>
      </c>
      <c r="L169" s="105">
        <v>13.25</v>
      </c>
      <c r="M169" s="112" t="s">
        <v>133</v>
      </c>
      <c r="O169" s="76">
        <v>6</v>
      </c>
      <c r="P169" s="121" t="s">
        <v>424</v>
      </c>
      <c r="Q169" s="119" t="s">
        <v>464</v>
      </c>
      <c r="R169" s="76" t="str">
        <f t="shared" si="8"/>
        <v>6V400m</v>
      </c>
      <c r="T169" s="112" t="s">
        <v>135</v>
      </c>
      <c r="V169" s="10"/>
    </row>
    <row r="170" spans="1:22" ht="14.4">
      <c r="A170" s="76">
        <v>7</v>
      </c>
      <c r="B170" s="121" t="s">
        <v>601</v>
      </c>
      <c r="C170" s="119" t="s">
        <v>426</v>
      </c>
      <c r="D170" s="76" t="str">
        <f t="shared" si="6"/>
        <v>60m v7</v>
      </c>
      <c r="E170" s="105">
        <v>7.95</v>
      </c>
      <c r="F170" s="112" t="s">
        <v>124</v>
      </c>
      <c r="G170" s="76">
        <v>8.0500000000000007</v>
      </c>
      <c r="H170" s="76">
        <v>7</v>
      </c>
      <c r="I170" s="121" t="s">
        <v>424</v>
      </c>
      <c r="J170" s="76" t="s">
        <v>422</v>
      </c>
      <c r="K170" s="76" t="str">
        <f t="shared" si="7"/>
        <v>triš V7</v>
      </c>
      <c r="L170" s="105">
        <v>14.25</v>
      </c>
      <c r="M170" s="112" t="s">
        <v>132</v>
      </c>
      <c r="O170" s="76">
        <v>7</v>
      </c>
      <c r="P170" s="121" t="s">
        <v>424</v>
      </c>
      <c r="Q170" s="119" t="s">
        <v>464</v>
      </c>
      <c r="R170" s="76" t="str">
        <f t="shared" si="8"/>
        <v>7V400m</v>
      </c>
      <c r="T170" s="112" t="s">
        <v>124</v>
      </c>
      <c r="V170" s="10"/>
    </row>
    <row r="171" spans="1:22" ht="14.4">
      <c r="A171" s="76">
        <v>8</v>
      </c>
      <c r="B171" s="121" t="s">
        <v>601</v>
      </c>
      <c r="C171" s="119" t="s">
        <v>426</v>
      </c>
      <c r="D171" s="76" t="str">
        <f t="shared" si="6"/>
        <v>60m v8</v>
      </c>
      <c r="E171" s="105">
        <v>8.4499999999999993</v>
      </c>
      <c r="F171" s="112" t="s">
        <v>128</v>
      </c>
      <c r="G171" s="76">
        <v>8.5500000000000007</v>
      </c>
      <c r="H171" s="76">
        <v>8</v>
      </c>
      <c r="I171" s="121" t="s">
        <v>424</v>
      </c>
      <c r="J171" s="76" t="s">
        <v>422</v>
      </c>
      <c r="K171" s="76" t="str">
        <f t="shared" si="7"/>
        <v>triš V8</v>
      </c>
      <c r="L171" s="105">
        <v>15.2</v>
      </c>
      <c r="M171" s="112" t="s">
        <v>131</v>
      </c>
      <c r="O171" s="76">
        <v>8</v>
      </c>
      <c r="P171" s="121" t="s">
        <v>424</v>
      </c>
      <c r="Q171" s="119" t="s">
        <v>464</v>
      </c>
      <c r="R171" s="76" t="str">
        <f t="shared" si="8"/>
        <v>8V400m</v>
      </c>
      <c r="T171" s="112" t="s">
        <v>128</v>
      </c>
      <c r="V171" s="10"/>
    </row>
    <row r="172" spans="1:22" ht="14.4">
      <c r="A172" s="76">
        <v>9</v>
      </c>
      <c r="B172" s="121" t="s">
        <v>601</v>
      </c>
      <c r="C172" s="119" t="s">
        <v>426</v>
      </c>
      <c r="D172" s="76" t="str">
        <f t="shared" si="6"/>
        <v>60m v9</v>
      </c>
      <c r="E172" s="105">
        <v>8.85</v>
      </c>
      <c r="F172" s="112" t="s">
        <v>130</v>
      </c>
      <c r="G172" s="76">
        <v>8.85</v>
      </c>
      <c r="H172" s="76">
        <v>9</v>
      </c>
      <c r="I172" s="121" t="s">
        <v>424</v>
      </c>
      <c r="J172" s="76" t="s">
        <v>422</v>
      </c>
      <c r="K172" s="76" t="str">
        <f t="shared" si="7"/>
        <v>triš V9</v>
      </c>
      <c r="L172" s="105">
        <v>16.2</v>
      </c>
      <c r="M172" s="112" t="s">
        <v>597</v>
      </c>
      <c r="O172" s="76">
        <v>9</v>
      </c>
      <c r="P172" s="121" t="s">
        <v>424</v>
      </c>
      <c r="Q172" s="119" t="s">
        <v>464</v>
      </c>
      <c r="R172" s="76" t="str">
        <f t="shared" si="8"/>
        <v>9V400m</v>
      </c>
      <c r="T172" s="112" t="s">
        <v>130</v>
      </c>
      <c r="V172" s="10"/>
    </row>
    <row r="173" spans="1:22" ht="14.4">
      <c r="A173" s="76">
        <v>10</v>
      </c>
      <c r="B173" s="121" t="s">
        <v>601</v>
      </c>
      <c r="C173" s="119" t="s">
        <v>426</v>
      </c>
      <c r="D173" s="76" t="str">
        <f t="shared" si="6"/>
        <v>60m v10</v>
      </c>
      <c r="E173" s="105">
        <v>9.15</v>
      </c>
      <c r="F173" s="102" t="s">
        <v>324</v>
      </c>
      <c r="G173" s="76">
        <v>9.15</v>
      </c>
      <c r="H173" s="76">
        <v>10</v>
      </c>
      <c r="I173" s="121" t="s">
        <v>424</v>
      </c>
      <c r="J173" s="76" t="s">
        <v>422</v>
      </c>
      <c r="K173" s="76" t="str">
        <f t="shared" si="7"/>
        <v>triš V10</v>
      </c>
      <c r="L173" s="114">
        <v>16.7</v>
      </c>
      <c r="M173" s="112" t="s">
        <v>129</v>
      </c>
      <c r="O173" s="76">
        <v>10</v>
      </c>
      <c r="P173" s="121" t="s">
        <v>424</v>
      </c>
      <c r="Q173" s="119" t="s">
        <v>464</v>
      </c>
      <c r="R173" s="76" t="str">
        <f t="shared" si="8"/>
        <v>10V400m</v>
      </c>
      <c r="T173" s="10"/>
      <c r="V173" s="10"/>
    </row>
    <row r="174" spans="1:22" ht="14.4">
      <c r="A174" s="76">
        <v>1</v>
      </c>
      <c r="B174" s="121" t="s">
        <v>601</v>
      </c>
      <c r="C174" s="119" t="s">
        <v>428</v>
      </c>
      <c r="D174" s="76" t="str">
        <f t="shared" si="6"/>
        <v>200m v1</v>
      </c>
      <c r="E174" s="102">
        <v>12</v>
      </c>
      <c r="F174" s="112" t="s">
        <v>129</v>
      </c>
      <c r="H174" s="76">
        <v>1</v>
      </c>
      <c r="I174" s="121" t="s">
        <v>424</v>
      </c>
      <c r="J174" s="76" t="s">
        <v>221</v>
      </c>
      <c r="K174" s="76" t="str">
        <f t="shared" si="7"/>
        <v>rut V1</v>
      </c>
      <c r="L174" s="106">
        <v>3</v>
      </c>
      <c r="M174" s="102" t="s">
        <v>324</v>
      </c>
      <c r="O174" s="76">
        <v>1</v>
      </c>
      <c r="P174" s="121" t="s">
        <v>424</v>
      </c>
      <c r="Q174" s="119" t="s">
        <v>439</v>
      </c>
      <c r="R174" s="76" t="str">
        <f t="shared" si="8"/>
        <v>1V600m</v>
      </c>
      <c r="T174" s="112" t="s">
        <v>129</v>
      </c>
      <c r="U174" s="76" t="s">
        <v>58</v>
      </c>
    </row>
    <row r="175" spans="1:22" ht="14.4">
      <c r="A175" s="76">
        <v>2</v>
      </c>
      <c r="B175" s="121" t="s">
        <v>601</v>
      </c>
      <c r="C175" s="119" t="s">
        <v>428</v>
      </c>
      <c r="D175" s="76" t="str">
        <f t="shared" si="6"/>
        <v>200m v2</v>
      </c>
      <c r="E175" s="102">
        <v>15</v>
      </c>
      <c r="F175" s="112" t="s">
        <v>597</v>
      </c>
      <c r="H175" s="76">
        <v>2</v>
      </c>
      <c r="I175" s="121" t="s">
        <v>424</v>
      </c>
      <c r="J175" s="76" t="s">
        <v>221</v>
      </c>
      <c r="K175" s="76" t="str">
        <f t="shared" si="7"/>
        <v>rut V2</v>
      </c>
      <c r="L175" s="105">
        <v>7</v>
      </c>
      <c r="M175" s="112" t="s">
        <v>130</v>
      </c>
      <c r="O175" s="76">
        <v>2</v>
      </c>
      <c r="P175" s="121" t="s">
        <v>424</v>
      </c>
      <c r="Q175" s="119" t="s">
        <v>439</v>
      </c>
      <c r="R175" s="76" t="str">
        <f t="shared" si="8"/>
        <v>2V600m</v>
      </c>
      <c r="T175" s="112" t="s">
        <v>597</v>
      </c>
      <c r="U175" s="76" t="s">
        <v>66</v>
      </c>
      <c r="V175" s="10"/>
    </row>
    <row r="176" spans="1:22" ht="14.4">
      <c r="A176" s="76">
        <v>3</v>
      </c>
      <c r="B176" s="121" t="s">
        <v>601</v>
      </c>
      <c r="C176" s="119" t="s">
        <v>428</v>
      </c>
      <c r="D176" s="76" t="str">
        <f t="shared" si="6"/>
        <v>200m v3</v>
      </c>
      <c r="E176" s="46">
        <v>20</v>
      </c>
      <c r="F176" s="112" t="s">
        <v>131</v>
      </c>
      <c r="H176" s="76">
        <v>3</v>
      </c>
      <c r="I176" s="121" t="s">
        <v>424</v>
      </c>
      <c r="J176" s="76" t="s">
        <v>221</v>
      </c>
      <c r="K176" s="76" t="str">
        <f t="shared" si="7"/>
        <v>rut V3</v>
      </c>
      <c r="L176" s="105">
        <v>8</v>
      </c>
      <c r="M176" s="112" t="s">
        <v>128</v>
      </c>
      <c r="O176" s="76">
        <v>3</v>
      </c>
      <c r="P176" s="121" t="s">
        <v>424</v>
      </c>
      <c r="Q176" s="119" t="s">
        <v>439</v>
      </c>
      <c r="R176" s="76" t="str">
        <f t="shared" si="8"/>
        <v>3V600m</v>
      </c>
      <c r="T176" s="112" t="s">
        <v>131</v>
      </c>
      <c r="V176" s="10"/>
    </row>
    <row r="177" spans="1:22" ht="14.4">
      <c r="A177" s="76">
        <v>4</v>
      </c>
      <c r="B177" s="121" t="s">
        <v>601</v>
      </c>
      <c r="C177" s="119" t="s">
        <v>428</v>
      </c>
      <c r="D177" s="76" t="str">
        <f t="shared" si="6"/>
        <v>200m v4</v>
      </c>
      <c r="E177" s="46">
        <v>22.85</v>
      </c>
      <c r="F177" s="112" t="s">
        <v>132</v>
      </c>
      <c r="H177" s="76">
        <v>4</v>
      </c>
      <c r="I177" s="121" t="s">
        <v>424</v>
      </c>
      <c r="J177" s="76" t="s">
        <v>221</v>
      </c>
      <c r="K177" s="76" t="str">
        <f t="shared" si="7"/>
        <v>rut V4</v>
      </c>
      <c r="L177" s="105">
        <v>9</v>
      </c>
      <c r="M177" s="112" t="s">
        <v>124</v>
      </c>
      <c r="O177" s="76">
        <v>4</v>
      </c>
      <c r="P177" s="121" t="s">
        <v>424</v>
      </c>
      <c r="Q177" s="119" t="s">
        <v>439</v>
      </c>
      <c r="R177" s="76" t="str">
        <f t="shared" si="8"/>
        <v>4V600m</v>
      </c>
      <c r="T177" s="112" t="s">
        <v>132</v>
      </c>
      <c r="V177" s="10"/>
    </row>
    <row r="178" spans="1:22" ht="14.4">
      <c r="A178" s="76">
        <v>5</v>
      </c>
      <c r="B178" s="121" t="s">
        <v>601</v>
      </c>
      <c r="C178" s="119" t="s">
        <v>428</v>
      </c>
      <c r="D178" s="76" t="str">
        <f t="shared" si="6"/>
        <v>200m v5</v>
      </c>
      <c r="E178" s="46">
        <v>23.85</v>
      </c>
      <c r="F178" s="112" t="s">
        <v>133</v>
      </c>
      <c r="H178" s="76">
        <v>5</v>
      </c>
      <c r="I178" s="121" t="s">
        <v>424</v>
      </c>
      <c r="J178" s="76" t="s">
        <v>221</v>
      </c>
      <c r="K178" s="76" t="str">
        <f t="shared" si="7"/>
        <v>rut V5</v>
      </c>
      <c r="L178" s="105">
        <v>10</v>
      </c>
      <c r="M178" s="112" t="s">
        <v>135</v>
      </c>
      <c r="O178" s="76">
        <v>5</v>
      </c>
      <c r="P178" s="121" t="s">
        <v>424</v>
      </c>
      <c r="Q178" s="119" t="s">
        <v>439</v>
      </c>
      <c r="R178" s="76" t="str">
        <f t="shared" si="8"/>
        <v>5V600m</v>
      </c>
      <c r="T178" s="112" t="s">
        <v>133</v>
      </c>
      <c r="V178" s="10"/>
    </row>
    <row r="179" spans="1:22" ht="14.4">
      <c r="A179" s="76">
        <v>6</v>
      </c>
      <c r="B179" s="121" t="s">
        <v>601</v>
      </c>
      <c r="C179" s="119" t="s">
        <v>428</v>
      </c>
      <c r="D179" s="76" t="str">
        <f t="shared" si="6"/>
        <v>200m v6</v>
      </c>
      <c r="E179" s="46">
        <v>24.85</v>
      </c>
      <c r="F179" s="112" t="s">
        <v>135</v>
      </c>
      <c r="H179" s="76">
        <v>6</v>
      </c>
      <c r="I179" s="121" t="s">
        <v>424</v>
      </c>
      <c r="J179" s="76" t="s">
        <v>221</v>
      </c>
      <c r="K179" s="76" t="str">
        <f t="shared" si="7"/>
        <v>rut V6</v>
      </c>
      <c r="L179" s="105">
        <v>12</v>
      </c>
      <c r="M179" s="112" t="s">
        <v>133</v>
      </c>
      <c r="O179" s="76">
        <v>6</v>
      </c>
      <c r="P179" s="121" t="s">
        <v>424</v>
      </c>
      <c r="Q179" s="119" t="s">
        <v>439</v>
      </c>
      <c r="R179" s="76" t="str">
        <f t="shared" si="8"/>
        <v>6V600m</v>
      </c>
      <c r="T179" s="112" t="s">
        <v>135</v>
      </c>
      <c r="V179" s="10"/>
    </row>
    <row r="180" spans="1:22" ht="14.4">
      <c r="A180" s="76">
        <v>7</v>
      </c>
      <c r="B180" s="121" t="s">
        <v>601</v>
      </c>
      <c r="C180" s="119" t="s">
        <v>428</v>
      </c>
      <c r="D180" s="76" t="str">
        <f t="shared" si="6"/>
        <v>200m v7</v>
      </c>
      <c r="E180" s="46">
        <v>26.85</v>
      </c>
      <c r="F180" s="112" t="s">
        <v>124</v>
      </c>
      <c r="H180" s="76">
        <v>7</v>
      </c>
      <c r="I180" s="121" t="s">
        <v>424</v>
      </c>
      <c r="J180" s="76" t="s">
        <v>221</v>
      </c>
      <c r="K180" s="76" t="str">
        <f t="shared" si="7"/>
        <v>rut V7</v>
      </c>
      <c r="L180" s="105">
        <v>14</v>
      </c>
      <c r="M180" s="112" t="s">
        <v>132</v>
      </c>
      <c r="O180" s="76">
        <v>7</v>
      </c>
      <c r="P180" s="121" t="s">
        <v>424</v>
      </c>
      <c r="Q180" s="119" t="s">
        <v>439</v>
      </c>
      <c r="R180" s="76" t="str">
        <f t="shared" si="8"/>
        <v>7V600m</v>
      </c>
      <c r="T180" s="112" t="s">
        <v>124</v>
      </c>
      <c r="V180" s="10"/>
    </row>
    <row r="181" spans="1:22" ht="14.4">
      <c r="A181" s="76">
        <v>8</v>
      </c>
      <c r="B181" s="121" t="s">
        <v>601</v>
      </c>
      <c r="C181" s="119" t="s">
        <v>428</v>
      </c>
      <c r="D181" s="76" t="str">
        <f t="shared" si="6"/>
        <v>200m v8</v>
      </c>
      <c r="E181" s="46">
        <v>27.85</v>
      </c>
      <c r="F181" s="112" t="s">
        <v>128</v>
      </c>
      <c r="H181" s="76">
        <v>8</v>
      </c>
      <c r="I181" s="121" t="s">
        <v>424</v>
      </c>
      <c r="J181" s="76" t="s">
        <v>221</v>
      </c>
      <c r="K181" s="76" t="str">
        <f t="shared" si="7"/>
        <v>rut V8</v>
      </c>
      <c r="L181" s="105">
        <v>15.6</v>
      </c>
      <c r="M181" s="112" t="s">
        <v>131</v>
      </c>
      <c r="O181" s="76">
        <v>8</v>
      </c>
      <c r="P181" s="121" t="s">
        <v>424</v>
      </c>
      <c r="Q181" s="119" t="s">
        <v>439</v>
      </c>
      <c r="R181" s="76" t="str">
        <f t="shared" si="8"/>
        <v>8V600m</v>
      </c>
      <c r="T181" s="112" t="s">
        <v>128</v>
      </c>
      <c r="V181" s="10"/>
    </row>
    <row r="182" spans="1:22" ht="14.4">
      <c r="A182" s="76">
        <v>9</v>
      </c>
      <c r="B182" s="121" t="s">
        <v>601</v>
      </c>
      <c r="C182" s="119" t="s">
        <v>428</v>
      </c>
      <c r="D182" s="76" t="str">
        <f t="shared" si="6"/>
        <v>200m v9</v>
      </c>
      <c r="E182" s="46">
        <v>28.65</v>
      </c>
      <c r="F182" s="112" t="s">
        <v>130</v>
      </c>
      <c r="H182" s="76">
        <v>9</v>
      </c>
      <c r="I182" s="121" t="s">
        <v>424</v>
      </c>
      <c r="J182" s="76" t="s">
        <v>221</v>
      </c>
      <c r="K182" s="76" t="str">
        <f t="shared" si="7"/>
        <v>rut V9</v>
      </c>
      <c r="L182" s="105">
        <v>17.5</v>
      </c>
      <c r="M182" s="112" t="s">
        <v>597</v>
      </c>
      <c r="O182" s="76">
        <v>9</v>
      </c>
      <c r="P182" s="121" t="s">
        <v>424</v>
      </c>
      <c r="Q182" s="119" t="s">
        <v>439</v>
      </c>
      <c r="R182" s="76" t="str">
        <f t="shared" si="8"/>
        <v>9V600m</v>
      </c>
      <c r="T182" s="112" t="s">
        <v>130</v>
      </c>
      <c r="V182" s="10"/>
    </row>
    <row r="183" spans="1:22" ht="14.4">
      <c r="A183" s="76">
        <v>10</v>
      </c>
      <c r="B183" s="121" t="s">
        <v>601</v>
      </c>
      <c r="C183" s="119" t="s">
        <v>428</v>
      </c>
      <c r="D183" s="76" t="str">
        <f t="shared" si="6"/>
        <v>200m v10</v>
      </c>
      <c r="E183" s="46">
        <v>30.25</v>
      </c>
      <c r="F183" s="102" t="s">
        <v>324</v>
      </c>
      <c r="H183" s="76">
        <v>10</v>
      </c>
      <c r="I183" s="121" t="s">
        <v>424</v>
      </c>
      <c r="J183" s="76" t="s">
        <v>221</v>
      </c>
      <c r="K183" s="76" t="str">
        <f t="shared" si="7"/>
        <v>rut V10</v>
      </c>
      <c r="L183" s="114">
        <v>19.7</v>
      </c>
      <c r="M183" s="112" t="s">
        <v>129</v>
      </c>
      <c r="O183" s="76">
        <v>10</v>
      </c>
      <c r="P183" s="121" t="s">
        <v>424</v>
      </c>
      <c r="Q183" s="119" t="s">
        <v>439</v>
      </c>
      <c r="R183" s="76" t="str">
        <f t="shared" si="8"/>
        <v>10V600m</v>
      </c>
      <c r="T183" s="10"/>
      <c r="V183" s="10"/>
    </row>
    <row r="184" spans="1:22" ht="14.4">
      <c r="A184" s="76">
        <v>1</v>
      </c>
      <c r="B184" s="121" t="s">
        <v>601</v>
      </c>
      <c r="C184" s="119" t="s">
        <v>425</v>
      </c>
      <c r="D184" s="76" t="str">
        <f t="shared" si="6"/>
        <v>300m v1</v>
      </c>
      <c r="E184" s="102">
        <v>12</v>
      </c>
      <c r="F184" s="112" t="s">
        <v>129</v>
      </c>
      <c r="H184" s="76">
        <v>1</v>
      </c>
      <c r="I184" s="121" t="s">
        <v>424</v>
      </c>
      <c r="J184" s="76" t="s">
        <v>440</v>
      </c>
      <c r="K184" s="76" t="str">
        <f t="shared" si="7"/>
        <v>rut6kg V1</v>
      </c>
      <c r="L184" s="106">
        <v>3</v>
      </c>
      <c r="M184" s="102" t="s">
        <v>324</v>
      </c>
      <c r="O184" s="76">
        <v>1</v>
      </c>
      <c r="P184" s="121" t="s">
        <v>424</v>
      </c>
      <c r="Q184" s="119" t="s">
        <v>436</v>
      </c>
      <c r="R184" s="76" t="str">
        <f t="shared" si="8"/>
        <v>1V800m</v>
      </c>
      <c r="T184" s="112" t="s">
        <v>129</v>
      </c>
    </row>
    <row r="185" spans="1:22" ht="14.4">
      <c r="A185" s="76">
        <v>2</v>
      </c>
      <c r="B185" s="121" t="s">
        <v>601</v>
      </c>
      <c r="C185" s="119" t="s">
        <v>425</v>
      </c>
      <c r="D185" s="76" t="str">
        <f t="shared" si="6"/>
        <v>300m v2</v>
      </c>
      <c r="E185" s="102">
        <v>15</v>
      </c>
      <c r="F185" s="112" t="s">
        <v>597</v>
      </c>
      <c r="H185" s="76">
        <v>2</v>
      </c>
      <c r="I185" s="121" t="s">
        <v>424</v>
      </c>
      <c r="J185" s="76" t="s">
        <v>440</v>
      </c>
      <c r="K185" s="76" t="str">
        <f t="shared" si="7"/>
        <v>rut6kg V2</v>
      </c>
      <c r="L185" s="105">
        <v>8</v>
      </c>
      <c r="M185" s="112" t="s">
        <v>130</v>
      </c>
      <c r="O185" s="76">
        <v>2</v>
      </c>
      <c r="P185" s="121" t="s">
        <v>424</v>
      </c>
      <c r="Q185" s="119" t="s">
        <v>436</v>
      </c>
      <c r="R185" s="76" t="str">
        <f t="shared" si="8"/>
        <v>2V800m</v>
      </c>
      <c r="T185" s="112" t="s">
        <v>597</v>
      </c>
      <c r="V185" s="10"/>
    </row>
    <row r="186" spans="1:22" ht="14.4">
      <c r="A186" s="76">
        <v>3</v>
      </c>
      <c r="B186" s="121" t="s">
        <v>601</v>
      </c>
      <c r="C186" s="119" t="s">
        <v>425</v>
      </c>
      <c r="D186" s="76" t="str">
        <f t="shared" si="6"/>
        <v>300m v3</v>
      </c>
      <c r="E186" s="46">
        <v>20</v>
      </c>
      <c r="F186" s="112" t="s">
        <v>131</v>
      </c>
      <c r="H186" s="76">
        <v>3</v>
      </c>
      <c r="I186" s="121" t="s">
        <v>424</v>
      </c>
      <c r="J186" s="76" t="s">
        <v>440</v>
      </c>
      <c r="K186" s="76" t="str">
        <f t="shared" si="7"/>
        <v>rut6kg V3</v>
      </c>
      <c r="L186" s="105">
        <v>9</v>
      </c>
      <c r="M186" s="112" t="s">
        <v>128</v>
      </c>
      <c r="O186" s="76">
        <v>3</v>
      </c>
      <c r="P186" s="121" t="s">
        <v>424</v>
      </c>
      <c r="Q186" s="119" t="s">
        <v>436</v>
      </c>
      <c r="R186" s="76" t="str">
        <f t="shared" si="8"/>
        <v>3V800m</v>
      </c>
      <c r="T186" s="112" t="s">
        <v>131</v>
      </c>
      <c r="U186" s="76" t="s">
        <v>207</v>
      </c>
      <c r="V186" s="10"/>
    </row>
    <row r="187" spans="1:22" ht="14.4">
      <c r="A187" s="76">
        <v>4</v>
      </c>
      <c r="B187" s="121" t="s">
        <v>601</v>
      </c>
      <c r="C187" s="119" t="s">
        <v>425</v>
      </c>
      <c r="D187" s="76" t="str">
        <f t="shared" si="6"/>
        <v>300m v4</v>
      </c>
      <c r="E187" s="46">
        <v>34.75</v>
      </c>
      <c r="F187" s="112" t="s">
        <v>132</v>
      </c>
      <c r="H187" s="76">
        <v>4</v>
      </c>
      <c r="I187" s="121" t="s">
        <v>424</v>
      </c>
      <c r="J187" s="76" t="s">
        <v>440</v>
      </c>
      <c r="K187" s="76" t="str">
        <f t="shared" si="7"/>
        <v>rut6kg V4</v>
      </c>
      <c r="L187" s="105">
        <v>10</v>
      </c>
      <c r="M187" s="112" t="s">
        <v>124</v>
      </c>
      <c r="O187" s="76">
        <v>4</v>
      </c>
      <c r="P187" s="121" t="s">
        <v>424</v>
      </c>
      <c r="Q187" s="119" t="s">
        <v>436</v>
      </c>
      <c r="R187" s="76" t="str">
        <f t="shared" si="8"/>
        <v>4V800m</v>
      </c>
      <c r="T187" s="112" t="s">
        <v>132</v>
      </c>
      <c r="V187" s="10"/>
    </row>
    <row r="188" spans="1:22" ht="14.4">
      <c r="A188" s="76">
        <v>5</v>
      </c>
      <c r="B188" s="121" t="s">
        <v>601</v>
      </c>
      <c r="C188" s="119" t="s">
        <v>425</v>
      </c>
      <c r="D188" s="76" t="str">
        <f t="shared" si="6"/>
        <v>300m v5</v>
      </c>
      <c r="E188" s="46">
        <v>36.25</v>
      </c>
      <c r="F188" s="112" t="s">
        <v>133</v>
      </c>
      <c r="H188" s="76">
        <v>5</v>
      </c>
      <c r="I188" s="121" t="s">
        <v>424</v>
      </c>
      <c r="J188" s="76" t="s">
        <v>440</v>
      </c>
      <c r="K188" s="76" t="str">
        <f t="shared" si="7"/>
        <v>rut6kg V5</v>
      </c>
      <c r="L188" s="105">
        <v>11</v>
      </c>
      <c r="M188" s="112" t="s">
        <v>135</v>
      </c>
      <c r="O188" s="76">
        <v>5</v>
      </c>
      <c r="P188" s="121" t="s">
        <v>424</v>
      </c>
      <c r="Q188" s="119" t="s">
        <v>436</v>
      </c>
      <c r="R188" s="76" t="str">
        <f t="shared" si="8"/>
        <v>5V800m</v>
      </c>
      <c r="T188" s="112" t="s">
        <v>133</v>
      </c>
      <c r="V188" s="10"/>
    </row>
    <row r="189" spans="1:22" ht="14.4">
      <c r="A189" s="76">
        <v>6</v>
      </c>
      <c r="B189" s="121" t="s">
        <v>601</v>
      </c>
      <c r="C189" s="119" t="s">
        <v>425</v>
      </c>
      <c r="D189" s="76" t="str">
        <f t="shared" si="6"/>
        <v>300m v6</v>
      </c>
      <c r="E189" s="46">
        <v>38.25</v>
      </c>
      <c r="F189" s="112" t="s">
        <v>135</v>
      </c>
      <c r="H189" s="76">
        <v>6</v>
      </c>
      <c r="I189" s="121" t="s">
        <v>424</v>
      </c>
      <c r="J189" s="76" t="s">
        <v>440</v>
      </c>
      <c r="K189" s="76" t="str">
        <f t="shared" si="7"/>
        <v>rut6kg V6</v>
      </c>
      <c r="L189" s="105">
        <v>13.2</v>
      </c>
      <c r="M189" s="112" t="s">
        <v>133</v>
      </c>
      <c r="O189" s="76">
        <v>6</v>
      </c>
      <c r="P189" s="121" t="s">
        <v>424</v>
      </c>
      <c r="Q189" s="119" t="s">
        <v>436</v>
      </c>
      <c r="R189" s="76" t="str">
        <f t="shared" si="8"/>
        <v>6V800m</v>
      </c>
      <c r="T189" s="112" t="s">
        <v>135</v>
      </c>
      <c r="V189" s="10"/>
    </row>
    <row r="190" spans="1:22" ht="14.4">
      <c r="A190" s="76">
        <v>7</v>
      </c>
      <c r="B190" s="121" t="s">
        <v>601</v>
      </c>
      <c r="C190" s="119" t="s">
        <v>425</v>
      </c>
      <c r="D190" s="76" t="str">
        <f t="shared" si="6"/>
        <v>300m v7</v>
      </c>
      <c r="E190" s="46">
        <v>40.85</v>
      </c>
      <c r="F190" s="112" t="s">
        <v>124</v>
      </c>
      <c r="H190" s="76">
        <v>7</v>
      </c>
      <c r="I190" s="121" t="s">
        <v>424</v>
      </c>
      <c r="J190" s="76" t="s">
        <v>440</v>
      </c>
      <c r="K190" s="76" t="str">
        <f t="shared" si="7"/>
        <v>rut6kg V7</v>
      </c>
      <c r="L190" s="105">
        <v>15.2</v>
      </c>
      <c r="M190" s="112" t="s">
        <v>132</v>
      </c>
      <c r="O190" s="76">
        <v>7</v>
      </c>
      <c r="P190" s="121" t="s">
        <v>424</v>
      </c>
      <c r="Q190" s="119" t="s">
        <v>436</v>
      </c>
      <c r="R190" s="76" t="str">
        <f t="shared" si="8"/>
        <v>7V800m</v>
      </c>
      <c r="T190" s="112" t="s">
        <v>124</v>
      </c>
      <c r="V190" s="10"/>
    </row>
    <row r="191" spans="1:22" ht="14.4">
      <c r="A191" s="76">
        <v>8</v>
      </c>
      <c r="B191" s="121" t="s">
        <v>601</v>
      </c>
      <c r="C191" s="119" t="s">
        <v>425</v>
      </c>
      <c r="D191" s="76" t="str">
        <f t="shared" si="6"/>
        <v>300m v8</v>
      </c>
      <c r="E191" s="46">
        <v>44.65</v>
      </c>
      <c r="F191" s="112" t="s">
        <v>128</v>
      </c>
      <c r="H191" s="76">
        <v>8</v>
      </c>
      <c r="I191" s="121" t="s">
        <v>424</v>
      </c>
      <c r="J191" s="76" t="s">
        <v>440</v>
      </c>
      <c r="K191" s="76" t="str">
        <f t="shared" si="7"/>
        <v>rut6kg V8</v>
      </c>
      <c r="L191" s="105">
        <v>16.8</v>
      </c>
      <c r="M191" s="112" t="s">
        <v>131</v>
      </c>
      <c r="O191" s="76">
        <v>8</v>
      </c>
      <c r="P191" s="121" t="s">
        <v>424</v>
      </c>
      <c r="Q191" s="119" t="s">
        <v>436</v>
      </c>
      <c r="R191" s="76" t="str">
        <f t="shared" si="8"/>
        <v>8V800m</v>
      </c>
      <c r="T191" s="112" t="s">
        <v>128</v>
      </c>
      <c r="V191" s="10"/>
    </row>
    <row r="192" spans="1:22" ht="14.4">
      <c r="A192" s="76">
        <v>9</v>
      </c>
      <c r="B192" s="121" t="s">
        <v>601</v>
      </c>
      <c r="C192" s="119" t="s">
        <v>425</v>
      </c>
      <c r="D192" s="76" t="str">
        <f t="shared" si="6"/>
        <v>300m v9</v>
      </c>
      <c r="E192" s="46">
        <v>48.15</v>
      </c>
      <c r="F192" s="112" t="s">
        <v>130</v>
      </c>
      <c r="H192" s="76">
        <v>9</v>
      </c>
      <c r="I192" s="121" t="s">
        <v>424</v>
      </c>
      <c r="K192" s="76" t="str">
        <f t="shared" si="7"/>
        <v xml:space="preserve"> V9</v>
      </c>
      <c r="M192" s="112"/>
      <c r="O192" s="76">
        <v>9</v>
      </c>
      <c r="P192" s="121" t="s">
        <v>424</v>
      </c>
      <c r="Q192" s="119" t="s">
        <v>436</v>
      </c>
      <c r="R192" s="76" t="str">
        <f t="shared" si="8"/>
        <v>9V800m</v>
      </c>
      <c r="T192" s="112" t="s">
        <v>130</v>
      </c>
      <c r="V192" s="10"/>
    </row>
    <row r="193" spans="1:22" ht="14.4">
      <c r="A193" s="76">
        <v>10</v>
      </c>
      <c r="B193" s="121" t="s">
        <v>601</v>
      </c>
      <c r="C193" s="119" t="s">
        <v>425</v>
      </c>
      <c r="D193" s="76" t="str">
        <f t="shared" si="6"/>
        <v>300m v10</v>
      </c>
      <c r="E193" s="46">
        <v>50.15</v>
      </c>
      <c r="F193" s="102" t="s">
        <v>324</v>
      </c>
      <c r="H193" s="76">
        <v>10</v>
      </c>
      <c r="I193" s="121" t="s">
        <v>424</v>
      </c>
      <c r="K193" s="76" t="str">
        <f t="shared" si="7"/>
        <v xml:space="preserve"> V10</v>
      </c>
      <c r="M193" s="112"/>
      <c r="O193" s="76">
        <v>10</v>
      </c>
      <c r="P193" s="121" t="s">
        <v>424</v>
      </c>
      <c r="Q193" s="119" t="s">
        <v>436</v>
      </c>
      <c r="R193" s="76" t="str">
        <f t="shared" si="8"/>
        <v>10V800m</v>
      </c>
      <c r="T193" s="10"/>
      <c r="V193" s="10"/>
    </row>
    <row r="194" spans="1:22" ht="14.4">
      <c r="A194" s="76">
        <v>1</v>
      </c>
      <c r="B194" s="121" t="s">
        <v>601</v>
      </c>
      <c r="C194" s="119" t="s">
        <v>464</v>
      </c>
      <c r="D194" s="76" t="str">
        <f t="shared" si="6"/>
        <v>400m v1</v>
      </c>
      <c r="E194" s="103">
        <v>5.20833333333333E-4</v>
      </c>
      <c r="F194" s="112" t="s">
        <v>129</v>
      </c>
      <c r="H194" s="76">
        <v>1</v>
      </c>
      <c r="I194" s="121" t="s">
        <v>424</v>
      </c>
      <c r="J194" s="76" t="s">
        <v>451</v>
      </c>
      <c r="K194" s="76" t="str">
        <f t="shared" si="7"/>
        <v>rut5kg V1</v>
      </c>
      <c r="L194" s="106">
        <v>3</v>
      </c>
      <c r="M194" s="102" t="s">
        <v>324</v>
      </c>
      <c r="O194" s="76">
        <v>1</v>
      </c>
      <c r="P194" s="121" t="s">
        <v>424</v>
      </c>
      <c r="Q194" s="119" t="s">
        <v>442</v>
      </c>
      <c r="R194" s="76" t="str">
        <f t="shared" si="8"/>
        <v>1V1000m</v>
      </c>
      <c r="T194" s="112" t="s">
        <v>129</v>
      </c>
      <c r="U194" s="76" t="s">
        <v>210</v>
      </c>
    </row>
    <row r="195" spans="1:22" ht="14.4">
      <c r="A195" s="76">
        <v>2</v>
      </c>
      <c r="B195" s="121" t="s">
        <v>601</v>
      </c>
      <c r="C195" s="119" t="s">
        <v>464</v>
      </c>
      <c r="D195" s="76" t="str">
        <f t="shared" si="6"/>
        <v>400m v2</v>
      </c>
      <c r="E195" s="103">
        <v>5.4178240740740695E-4</v>
      </c>
      <c r="F195" s="112" t="s">
        <v>597</v>
      </c>
      <c r="H195" s="76">
        <v>2</v>
      </c>
      <c r="I195" s="121" t="s">
        <v>424</v>
      </c>
      <c r="J195" s="76" t="s">
        <v>451</v>
      </c>
      <c r="K195" s="76" t="str">
        <f t="shared" si="7"/>
        <v>rut5kg V2</v>
      </c>
      <c r="L195" s="105">
        <v>8</v>
      </c>
      <c r="M195" s="112" t="s">
        <v>130</v>
      </c>
      <c r="O195" s="76">
        <v>2</v>
      </c>
      <c r="P195" s="121" t="s">
        <v>424</v>
      </c>
      <c r="Q195" s="119" t="s">
        <v>442</v>
      </c>
      <c r="R195" s="76" t="str">
        <f t="shared" si="8"/>
        <v>2V1000m</v>
      </c>
      <c r="T195" s="112" t="s">
        <v>597</v>
      </c>
      <c r="U195" s="76" t="s">
        <v>55</v>
      </c>
      <c r="V195" s="10"/>
    </row>
    <row r="196" spans="1:22" ht="14.4">
      <c r="A196" s="76">
        <v>3</v>
      </c>
      <c r="B196" s="121" t="s">
        <v>601</v>
      </c>
      <c r="C196" s="119" t="s">
        <v>464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131</v>
      </c>
      <c r="H196" s="76">
        <v>3</v>
      </c>
      <c r="I196" s="121" t="s">
        <v>424</v>
      </c>
      <c r="J196" s="76" t="s">
        <v>451</v>
      </c>
      <c r="K196" s="76" t="str">
        <f t="shared" ref="K196:K259" si="10">CONCATENATE(J196," ",I196,H196)</f>
        <v>rut5kg V3</v>
      </c>
      <c r="L196" s="105">
        <v>9</v>
      </c>
      <c r="M196" s="112" t="s">
        <v>128</v>
      </c>
      <c r="O196" s="76">
        <v>3</v>
      </c>
      <c r="P196" s="121" t="s">
        <v>424</v>
      </c>
      <c r="Q196" s="119" t="s">
        <v>442</v>
      </c>
      <c r="R196" s="76" t="str">
        <f t="shared" ref="R196:R259" si="11">CONCATENATE(O196,P196,Q196)</f>
        <v>3V1000m</v>
      </c>
      <c r="T196" s="112" t="s">
        <v>131</v>
      </c>
      <c r="V196" s="10"/>
    </row>
    <row r="197" spans="1:22" ht="14.4">
      <c r="A197" s="76">
        <v>4</v>
      </c>
      <c r="B197" s="121" t="s">
        <v>601</v>
      </c>
      <c r="C197" s="119" t="s">
        <v>464</v>
      </c>
      <c r="D197" s="76" t="str">
        <f t="shared" si="9"/>
        <v>400m v4</v>
      </c>
      <c r="E197" s="103">
        <v>5.9085648148148105E-4</v>
      </c>
      <c r="F197" s="112" t="s">
        <v>132</v>
      </c>
      <c r="H197" s="76">
        <v>4</v>
      </c>
      <c r="I197" s="121" t="s">
        <v>424</v>
      </c>
      <c r="J197" s="76" t="s">
        <v>451</v>
      </c>
      <c r="K197" s="76" t="str">
        <f t="shared" si="10"/>
        <v>rut5kg V4</v>
      </c>
      <c r="L197" s="105">
        <v>10</v>
      </c>
      <c r="M197" s="112" t="s">
        <v>124</v>
      </c>
      <c r="O197" s="76">
        <v>4</v>
      </c>
      <c r="P197" s="121" t="s">
        <v>424</v>
      </c>
      <c r="Q197" s="119" t="s">
        <v>442</v>
      </c>
      <c r="R197" s="76" t="str">
        <f t="shared" si="11"/>
        <v>4V1000m</v>
      </c>
      <c r="T197" s="112" t="s">
        <v>132</v>
      </c>
      <c r="V197" s="10"/>
    </row>
    <row r="198" spans="1:22" ht="14.4">
      <c r="A198" s="76">
        <v>5</v>
      </c>
      <c r="B198" s="121" t="s">
        <v>601</v>
      </c>
      <c r="C198" s="119" t="s">
        <v>464</v>
      </c>
      <c r="D198" s="76" t="str">
        <f t="shared" si="9"/>
        <v>400m v5</v>
      </c>
      <c r="E198" s="103">
        <v>6.1053240740740697E-4</v>
      </c>
      <c r="F198" s="112" t="s">
        <v>133</v>
      </c>
      <c r="H198" s="76">
        <v>5</v>
      </c>
      <c r="I198" s="121" t="s">
        <v>424</v>
      </c>
      <c r="J198" s="76" t="s">
        <v>451</v>
      </c>
      <c r="K198" s="76" t="str">
        <f t="shared" si="10"/>
        <v>rut5kg V5</v>
      </c>
      <c r="L198" s="105">
        <v>13</v>
      </c>
      <c r="M198" s="112" t="s">
        <v>135</v>
      </c>
      <c r="O198" s="76">
        <v>5</v>
      </c>
      <c r="P198" s="121" t="s">
        <v>424</v>
      </c>
      <c r="Q198" s="119" t="s">
        <v>442</v>
      </c>
      <c r="R198" s="76" t="str">
        <f t="shared" si="11"/>
        <v>5V1000m</v>
      </c>
      <c r="T198" s="112" t="s">
        <v>133</v>
      </c>
      <c r="V198" s="10"/>
    </row>
    <row r="199" spans="1:22" ht="14.4">
      <c r="A199" s="76">
        <v>6</v>
      </c>
      <c r="B199" s="121" t="s">
        <v>601</v>
      </c>
      <c r="C199" s="119" t="s">
        <v>464</v>
      </c>
      <c r="D199" s="76" t="str">
        <f t="shared" si="9"/>
        <v>400m v6</v>
      </c>
      <c r="E199" s="103">
        <v>6.3946759259259295E-4</v>
      </c>
      <c r="F199" s="112" t="s">
        <v>135</v>
      </c>
      <c r="H199" s="76">
        <v>6</v>
      </c>
      <c r="I199" s="121" t="s">
        <v>424</v>
      </c>
      <c r="J199" s="76" t="s">
        <v>451</v>
      </c>
      <c r="K199" s="76" t="str">
        <f t="shared" si="10"/>
        <v>rut5kg V6</v>
      </c>
      <c r="L199" s="105">
        <v>15</v>
      </c>
      <c r="M199" s="112" t="s">
        <v>133</v>
      </c>
      <c r="O199" s="76">
        <v>6</v>
      </c>
      <c r="P199" s="121" t="s">
        <v>424</v>
      </c>
      <c r="Q199" s="119" t="s">
        <v>442</v>
      </c>
      <c r="R199" s="76" t="str">
        <f t="shared" si="11"/>
        <v>6V1000m</v>
      </c>
      <c r="T199" s="112" t="s">
        <v>135</v>
      </c>
      <c r="V199" s="10"/>
    </row>
    <row r="200" spans="1:22" ht="14.4">
      <c r="A200" s="76">
        <v>7</v>
      </c>
      <c r="B200" s="121" t="s">
        <v>601</v>
      </c>
      <c r="C200" s="119" t="s">
        <v>464</v>
      </c>
      <c r="D200" s="76" t="str">
        <f t="shared" si="9"/>
        <v>400m v7</v>
      </c>
      <c r="E200" s="103">
        <v>6.8576388888888897E-4</v>
      </c>
      <c r="F200" s="112" t="s">
        <v>124</v>
      </c>
      <c r="H200" s="76">
        <v>7</v>
      </c>
      <c r="I200" s="121" t="s">
        <v>424</v>
      </c>
      <c r="J200" s="76" t="s">
        <v>451</v>
      </c>
      <c r="K200" s="76" t="str">
        <f t="shared" si="10"/>
        <v>rut5kg V7</v>
      </c>
      <c r="L200" s="105">
        <v>16.5</v>
      </c>
      <c r="M200" s="112" t="s">
        <v>132</v>
      </c>
      <c r="O200" s="76">
        <v>7</v>
      </c>
      <c r="P200" s="121" t="s">
        <v>424</v>
      </c>
      <c r="Q200" s="119" t="s">
        <v>442</v>
      </c>
      <c r="R200" s="76" t="str">
        <f t="shared" si="11"/>
        <v>7V1000m</v>
      </c>
      <c r="T200" s="112" t="s">
        <v>124</v>
      </c>
      <c r="V200" s="10"/>
    </row>
    <row r="201" spans="1:22" ht="14.4">
      <c r="A201" s="76">
        <v>8</v>
      </c>
      <c r="B201" s="121" t="s">
        <v>601</v>
      </c>
      <c r="C201" s="119" t="s">
        <v>464</v>
      </c>
      <c r="D201" s="76" t="str">
        <f t="shared" si="9"/>
        <v>400m v8</v>
      </c>
      <c r="E201" s="103">
        <v>7.2048611111111098E-4</v>
      </c>
      <c r="F201" s="112" t="s">
        <v>128</v>
      </c>
      <c r="H201" s="76">
        <v>8</v>
      </c>
      <c r="I201" s="121" t="s">
        <v>424</v>
      </c>
      <c r="J201" s="76" t="s">
        <v>451</v>
      </c>
      <c r="K201" s="76" t="str">
        <f t="shared" si="10"/>
        <v>rut5kg V8</v>
      </c>
      <c r="L201" s="105">
        <v>17.5</v>
      </c>
      <c r="M201" s="112" t="s">
        <v>131</v>
      </c>
      <c r="O201" s="76">
        <v>8</v>
      </c>
      <c r="P201" s="121" t="s">
        <v>424</v>
      </c>
      <c r="Q201" s="119" t="s">
        <v>442</v>
      </c>
      <c r="R201" s="76" t="str">
        <f t="shared" si="11"/>
        <v>8V1000m</v>
      </c>
      <c r="T201" s="112" t="s">
        <v>128</v>
      </c>
      <c r="V201" s="10"/>
    </row>
    <row r="202" spans="1:22" ht="14.4">
      <c r="A202" s="76">
        <v>9</v>
      </c>
      <c r="B202" s="121" t="s">
        <v>601</v>
      </c>
      <c r="C202" s="119" t="s">
        <v>464</v>
      </c>
      <c r="D202" s="76" t="str">
        <f t="shared" si="9"/>
        <v>400m v9</v>
      </c>
      <c r="E202" s="103">
        <v>7.5520833333333299E-4</v>
      </c>
      <c r="F202" s="112" t="s">
        <v>130</v>
      </c>
      <c r="H202" s="76">
        <v>9</v>
      </c>
      <c r="I202" s="121" t="s">
        <v>424</v>
      </c>
      <c r="K202" s="76" t="str">
        <f t="shared" si="10"/>
        <v xml:space="preserve"> V9</v>
      </c>
      <c r="M202" s="112"/>
      <c r="O202" s="76">
        <v>9</v>
      </c>
      <c r="P202" s="121" t="s">
        <v>424</v>
      </c>
      <c r="Q202" s="119" t="s">
        <v>442</v>
      </c>
      <c r="R202" s="76" t="str">
        <f t="shared" si="11"/>
        <v>9V1000m</v>
      </c>
      <c r="T202" s="112" t="s">
        <v>130</v>
      </c>
      <c r="V202" s="10"/>
    </row>
    <row r="203" spans="1:22" ht="14.4">
      <c r="A203" s="76">
        <v>10</v>
      </c>
      <c r="B203" s="121" t="s">
        <v>601</v>
      </c>
      <c r="C203" s="119" t="s">
        <v>464</v>
      </c>
      <c r="D203" s="76" t="str">
        <f t="shared" si="9"/>
        <v>400m v10</v>
      </c>
      <c r="E203" s="103">
        <v>7.8993055555555598E-4</v>
      </c>
      <c r="F203" s="102" t="s">
        <v>324</v>
      </c>
      <c r="H203" s="76">
        <v>10</v>
      </c>
      <c r="I203" s="121" t="s">
        <v>424</v>
      </c>
      <c r="K203" s="76" t="str">
        <f t="shared" si="10"/>
        <v xml:space="preserve"> V10</v>
      </c>
      <c r="M203" s="112"/>
      <c r="O203" s="76">
        <v>10</v>
      </c>
      <c r="P203" s="121" t="s">
        <v>424</v>
      </c>
      <c r="Q203" s="119" t="s">
        <v>442</v>
      </c>
      <c r="R203" s="76" t="str">
        <f t="shared" si="11"/>
        <v>10V1000m</v>
      </c>
      <c r="T203" s="10"/>
      <c r="V203" s="10"/>
    </row>
    <row r="204" spans="1:22" ht="14.4">
      <c r="A204" s="76">
        <v>1</v>
      </c>
      <c r="B204" s="121" t="s">
        <v>601</v>
      </c>
      <c r="C204" s="119" t="s">
        <v>439</v>
      </c>
      <c r="D204" s="76" t="str">
        <f t="shared" si="9"/>
        <v>600m v1</v>
      </c>
      <c r="E204" s="103"/>
      <c r="F204" s="112" t="s">
        <v>129</v>
      </c>
      <c r="H204" s="76">
        <v>1</v>
      </c>
      <c r="I204" s="121" t="s">
        <v>424</v>
      </c>
      <c r="J204" s="76" t="s">
        <v>260</v>
      </c>
      <c r="K204" s="76" t="str">
        <f t="shared" si="10"/>
        <v>rut4kg V1</v>
      </c>
      <c r="L204" s="106">
        <v>3</v>
      </c>
      <c r="M204" s="102" t="s">
        <v>324</v>
      </c>
      <c r="O204" s="76">
        <v>1</v>
      </c>
      <c r="P204" s="121" t="s">
        <v>424</v>
      </c>
      <c r="Q204" s="119" t="s">
        <v>445</v>
      </c>
      <c r="R204" s="76" t="str">
        <f t="shared" si="11"/>
        <v>1V1500m</v>
      </c>
      <c r="T204" s="112" t="s">
        <v>129</v>
      </c>
    </row>
    <row r="205" spans="1:22" ht="14.4">
      <c r="A205" s="76">
        <v>2</v>
      </c>
      <c r="B205" s="121" t="s">
        <v>601</v>
      </c>
      <c r="C205" s="119" t="s">
        <v>439</v>
      </c>
      <c r="D205" s="76" t="str">
        <f t="shared" si="9"/>
        <v>600m v2</v>
      </c>
      <c r="E205" s="103"/>
      <c r="F205" s="112" t="s">
        <v>597</v>
      </c>
      <c r="H205" s="76">
        <v>2</v>
      </c>
      <c r="I205" s="121" t="s">
        <v>424</v>
      </c>
      <c r="J205" s="76" t="s">
        <v>260</v>
      </c>
      <c r="K205" s="76" t="str">
        <f t="shared" si="10"/>
        <v>rut4kg V2</v>
      </c>
      <c r="L205" s="105">
        <v>9</v>
      </c>
      <c r="M205" s="112" t="s">
        <v>130</v>
      </c>
      <c r="O205" s="76">
        <v>2</v>
      </c>
      <c r="P205" s="121" t="s">
        <v>424</v>
      </c>
      <c r="Q205" s="119" t="s">
        <v>445</v>
      </c>
      <c r="R205" s="76" t="str">
        <f t="shared" si="11"/>
        <v>2V1500m</v>
      </c>
      <c r="T205" s="112" t="s">
        <v>597</v>
      </c>
      <c r="V205" s="10"/>
    </row>
    <row r="206" spans="1:22" ht="14.4">
      <c r="A206" s="76">
        <v>3</v>
      </c>
      <c r="B206" s="121" t="s">
        <v>601</v>
      </c>
      <c r="C206" s="119" t="s">
        <v>439</v>
      </c>
      <c r="D206" s="76" t="str">
        <f t="shared" si="9"/>
        <v>600m v3</v>
      </c>
      <c r="E206" s="103">
        <v>9.0451388888888905E-4</v>
      </c>
      <c r="F206" s="112" t="s">
        <v>131</v>
      </c>
      <c r="H206" s="76">
        <v>3</v>
      </c>
      <c r="I206" s="121" t="s">
        <v>424</v>
      </c>
      <c r="J206" s="76" t="s">
        <v>260</v>
      </c>
      <c r="K206" s="76" t="str">
        <f t="shared" si="10"/>
        <v>rut4kg V3</v>
      </c>
      <c r="L206" s="105">
        <v>10</v>
      </c>
      <c r="M206" s="112" t="s">
        <v>128</v>
      </c>
      <c r="O206" s="76">
        <v>3</v>
      </c>
      <c r="P206" s="121" t="s">
        <v>424</v>
      </c>
      <c r="Q206" s="119" t="s">
        <v>445</v>
      </c>
      <c r="R206" s="76" t="str">
        <f t="shared" si="11"/>
        <v>3V1500m</v>
      </c>
      <c r="T206" s="112" t="s">
        <v>131</v>
      </c>
      <c r="U206" s="76" t="s">
        <v>190</v>
      </c>
      <c r="V206" s="10"/>
    </row>
    <row r="207" spans="1:22" ht="14.4">
      <c r="A207" s="76">
        <v>4</v>
      </c>
      <c r="B207" s="121" t="s">
        <v>601</v>
      </c>
      <c r="C207" s="119" t="s">
        <v>439</v>
      </c>
      <c r="D207" s="76" t="str">
        <f t="shared" si="9"/>
        <v>600m v4</v>
      </c>
      <c r="E207" s="103">
        <v>9.5775462962963001E-4</v>
      </c>
      <c r="F207" s="112" t="s">
        <v>132</v>
      </c>
      <c r="H207" s="76">
        <v>4</v>
      </c>
      <c r="I207" s="121" t="s">
        <v>424</v>
      </c>
      <c r="J207" s="76" t="s">
        <v>260</v>
      </c>
      <c r="K207" s="76" t="str">
        <f t="shared" si="10"/>
        <v>rut4kg V4</v>
      </c>
      <c r="L207" s="105">
        <v>11.5</v>
      </c>
      <c r="M207" s="112" t="s">
        <v>124</v>
      </c>
      <c r="O207" s="76">
        <v>4</v>
      </c>
      <c r="P207" s="121" t="s">
        <v>424</v>
      </c>
      <c r="Q207" s="119" t="s">
        <v>445</v>
      </c>
      <c r="R207" s="76" t="str">
        <f t="shared" si="11"/>
        <v>4V1500m</v>
      </c>
      <c r="T207" s="112" t="s">
        <v>132</v>
      </c>
      <c r="V207" s="10"/>
    </row>
    <row r="208" spans="1:22" ht="14.4">
      <c r="A208" s="76">
        <v>5</v>
      </c>
      <c r="B208" s="121" t="s">
        <v>601</v>
      </c>
      <c r="C208" s="119" t="s">
        <v>439</v>
      </c>
      <c r="D208" s="76" t="str">
        <f t="shared" si="9"/>
        <v>600m v5</v>
      </c>
      <c r="E208" s="103">
        <v>1.0040509259259299E-3</v>
      </c>
      <c r="F208" s="112" t="s">
        <v>133</v>
      </c>
      <c r="H208" s="76">
        <v>5</v>
      </c>
      <c r="I208" s="121" t="s">
        <v>424</v>
      </c>
      <c r="J208" s="76" t="s">
        <v>260</v>
      </c>
      <c r="K208" s="76" t="str">
        <f t="shared" si="10"/>
        <v>rut4kg V5</v>
      </c>
      <c r="L208" s="105">
        <v>13.5</v>
      </c>
      <c r="M208" s="112" t="s">
        <v>135</v>
      </c>
      <c r="O208" s="76">
        <v>5</v>
      </c>
      <c r="P208" s="121" t="s">
        <v>424</v>
      </c>
      <c r="Q208" s="119" t="s">
        <v>445</v>
      </c>
      <c r="R208" s="76" t="str">
        <f t="shared" si="11"/>
        <v>5V1500m</v>
      </c>
      <c r="T208" s="112" t="s">
        <v>133</v>
      </c>
      <c r="V208" s="10"/>
    </row>
    <row r="209" spans="1:22" ht="14.4">
      <c r="A209" s="76">
        <v>6</v>
      </c>
      <c r="B209" s="121" t="s">
        <v>601</v>
      </c>
      <c r="C209" s="119" t="s">
        <v>439</v>
      </c>
      <c r="D209" s="76" t="str">
        <f t="shared" si="9"/>
        <v>600m v6</v>
      </c>
      <c r="E209" s="103">
        <v>1.0560185185185199E-3</v>
      </c>
      <c r="F209" s="112" t="s">
        <v>135</v>
      </c>
      <c r="H209" s="76">
        <v>6</v>
      </c>
      <c r="I209" s="121" t="s">
        <v>424</v>
      </c>
      <c r="J209" s="76" t="s">
        <v>260</v>
      </c>
      <c r="K209" s="76" t="str">
        <f t="shared" si="10"/>
        <v>rut4kg V6</v>
      </c>
      <c r="L209" s="105">
        <v>15.5</v>
      </c>
      <c r="M209" s="112" t="s">
        <v>133</v>
      </c>
      <c r="O209" s="76">
        <v>6</v>
      </c>
      <c r="P209" s="121" t="s">
        <v>424</v>
      </c>
      <c r="Q209" s="119" t="s">
        <v>445</v>
      </c>
      <c r="R209" s="76" t="str">
        <f t="shared" si="11"/>
        <v>6V1500m</v>
      </c>
      <c r="T209" s="112" t="s">
        <v>135</v>
      </c>
      <c r="V209" s="10"/>
    </row>
    <row r="210" spans="1:22" ht="14.4">
      <c r="A210" s="76">
        <v>7</v>
      </c>
      <c r="B210" s="121" t="s">
        <v>601</v>
      </c>
      <c r="C210" s="119" t="s">
        <v>439</v>
      </c>
      <c r="D210" s="76" t="str">
        <f t="shared" si="9"/>
        <v>600m v7</v>
      </c>
      <c r="E210" s="103">
        <v>1.1255787037037E-3</v>
      </c>
      <c r="F210" s="112" t="s">
        <v>124</v>
      </c>
      <c r="H210" s="76">
        <v>7</v>
      </c>
      <c r="I210" s="121" t="s">
        <v>424</v>
      </c>
      <c r="J210" s="76" t="s">
        <v>260</v>
      </c>
      <c r="K210" s="76" t="str">
        <f t="shared" si="10"/>
        <v>rut4kg V7</v>
      </c>
      <c r="L210" s="105">
        <v>17.5</v>
      </c>
      <c r="M210" s="112" t="s">
        <v>132</v>
      </c>
      <c r="O210" s="76">
        <v>7</v>
      </c>
      <c r="P210" s="121" t="s">
        <v>424</v>
      </c>
      <c r="Q210" s="119" t="s">
        <v>445</v>
      </c>
      <c r="R210" s="76" t="str">
        <f t="shared" si="11"/>
        <v>7V1500m</v>
      </c>
      <c r="T210" s="112" t="s">
        <v>124</v>
      </c>
      <c r="V210" s="10"/>
    </row>
    <row r="211" spans="1:22" ht="14.4">
      <c r="A211" s="76">
        <v>8</v>
      </c>
      <c r="B211" s="121" t="s">
        <v>601</v>
      </c>
      <c r="C211" s="119" t="s">
        <v>439</v>
      </c>
      <c r="D211" s="76" t="str">
        <f t="shared" si="9"/>
        <v>600m v8</v>
      </c>
      <c r="E211" s="103">
        <v>1.1833333333333301E-3</v>
      </c>
      <c r="F211" s="112" t="s">
        <v>128</v>
      </c>
      <c r="H211" s="76">
        <v>8</v>
      </c>
      <c r="I211" s="121" t="s">
        <v>424</v>
      </c>
      <c r="K211" s="76" t="str">
        <f t="shared" si="10"/>
        <v xml:space="preserve"> V8</v>
      </c>
      <c r="L211" s="105"/>
      <c r="M211" s="112" t="s">
        <v>131</v>
      </c>
      <c r="O211" s="76">
        <v>8</v>
      </c>
      <c r="P211" s="121" t="s">
        <v>424</v>
      </c>
      <c r="Q211" s="119" t="s">
        <v>445</v>
      </c>
      <c r="R211" s="76" t="str">
        <f t="shared" si="11"/>
        <v>8V1500m</v>
      </c>
      <c r="T211" s="112" t="s">
        <v>128</v>
      </c>
      <c r="V211" s="10"/>
    </row>
    <row r="212" spans="1:22" ht="14.4">
      <c r="A212" s="76">
        <v>9</v>
      </c>
      <c r="B212" s="121" t="s">
        <v>601</v>
      </c>
      <c r="C212" s="119" t="s">
        <v>439</v>
      </c>
      <c r="D212" s="76" t="str">
        <f t="shared" si="9"/>
        <v>600m v9</v>
      </c>
      <c r="E212" s="103">
        <v>1.2413194444444401E-3</v>
      </c>
      <c r="F212" s="112" t="s">
        <v>130</v>
      </c>
      <c r="H212" s="76">
        <v>9</v>
      </c>
      <c r="I212" s="121" t="s">
        <v>424</v>
      </c>
      <c r="K212" s="76" t="str">
        <f t="shared" si="10"/>
        <v xml:space="preserve"> V9</v>
      </c>
      <c r="M212" s="112" t="s">
        <v>597</v>
      </c>
      <c r="O212" s="76">
        <v>9</v>
      </c>
      <c r="P212" s="121" t="s">
        <v>424</v>
      </c>
      <c r="Q212" s="119" t="s">
        <v>445</v>
      </c>
      <c r="R212" s="76" t="str">
        <f t="shared" si="11"/>
        <v>9V1500m</v>
      </c>
      <c r="T212" s="112" t="s">
        <v>130</v>
      </c>
      <c r="V212" s="10"/>
    </row>
    <row r="213" spans="1:22" ht="14.4">
      <c r="A213" s="76">
        <v>10</v>
      </c>
      <c r="B213" s="121" t="s">
        <v>601</v>
      </c>
      <c r="C213" s="119" t="s">
        <v>439</v>
      </c>
      <c r="D213" s="76" t="str">
        <f t="shared" si="9"/>
        <v>600m v10</v>
      </c>
      <c r="E213" s="103">
        <v>1.2991898148148101E-3</v>
      </c>
      <c r="F213" s="102" t="s">
        <v>324</v>
      </c>
      <c r="H213" s="76">
        <v>10</v>
      </c>
      <c r="I213" s="121" t="s">
        <v>424</v>
      </c>
      <c r="K213" s="76" t="str">
        <f t="shared" si="10"/>
        <v xml:space="preserve"> V10</v>
      </c>
      <c r="M213" s="112" t="s">
        <v>129</v>
      </c>
      <c r="O213" s="76">
        <v>10</v>
      </c>
      <c r="P213" s="121" t="s">
        <v>424</v>
      </c>
      <c r="Q213" s="119" t="s">
        <v>445</v>
      </c>
      <c r="R213" s="76" t="str">
        <f t="shared" si="11"/>
        <v>10V1500m</v>
      </c>
      <c r="T213" s="10"/>
      <c r="V213" s="10"/>
    </row>
    <row r="214" spans="1:22" ht="14.4">
      <c r="A214" s="76">
        <v>1</v>
      </c>
      <c r="B214" s="121" t="s">
        <v>601</v>
      </c>
      <c r="C214" s="119" t="s">
        <v>436</v>
      </c>
      <c r="D214" s="76" t="str">
        <f t="shared" si="9"/>
        <v>800m v1</v>
      </c>
      <c r="E214" s="103">
        <v>1.21527777777778E-3</v>
      </c>
      <c r="F214" s="112" t="s">
        <v>129</v>
      </c>
      <c r="H214" s="76">
        <v>1</v>
      </c>
      <c r="I214" s="121" t="s">
        <v>424</v>
      </c>
      <c r="J214" s="76" t="s">
        <v>441</v>
      </c>
      <c r="K214" s="76" t="str">
        <f t="shared" si="10"/>
        <v>rut3kg V1</v>
      </c>
      <c r="L214" s="106">
        <v>3</v>
      </c>
      <c r="M214" s="102" t="s">
        <v>324</v>
      </c>
      <c r="O214" s="76">
        <v>1</v>
      </c>
      <c r="P214" s="121" t="s">
        <v>424</v>
      </c>
      <c r="Q214" s="119" t="s">
        <v>241</v>
      </c>
      <c r="R214" s="76" t="str">
        <f t="shared" si="11"/>
        <v>1V2000m</v>
      </c>
      <c r="T214" s="112" t="s">
        <v>129</v>
      </c>
      <c r="U214" s="76" t="s">
        <v>19</v>
      </c>
    </row>
    <row r="215" spans="1:22" ht="14.4">
      <c r="A215" s="76">
        <v>2</v>
      </c>
      <c r="B215" s="121" t="s">
        <v>601</v>
      </c>
      <c r="C215" s="119" t="s">
        <v>436</v>
      </c>
      <c r="D215" s="76" t="str">
        <f t="shared" si="9"/>
        <v>800m v2</v>
      </c>
      <c r="E215" s="103">
        <v>1.25590277777778E-3</v>
      </c>
      <c r="F215" s="112" t="s">
        <v>597</v>
      </c>
      <c r="H215" s="76">
        <v>2</v>
      </c>
      <c r="I215" s="121" t="s">
        <v>424</v>
      </c>
      <c r="J215" s="76" t="s">
        <v>441</v>
      </c>
      <c r="K215" s="76" t="str">
        <f t="shared" si="10"/>
        <v>rut3kg V2</v>
      </c>
      <c r="L215" s="105">
        <v>9.5</v>
      </c>
      <c r="M215" s="112" t="s">
        <v>130</v>
      </c>
      <c r="O215" s="76">
        <v>2</v>
      </c>
      <c r="P215" s="121" t="s">
        <v>424</v>
      </c>
      <c r="Q215" s="119" t="s">
        <v>241</v>
      </c>
      <c r="R215" s="76" t="str">
        <f t="shared" si="11"/>
        <v>2V2000m</v>
      </c>
      <c r="T215" s="112" t="s">
        <v>597</v>
      </c>
      <c r="U215" s="76" t="s">
        <v>206</v>
      </c>
      <c r="V215" s="10"/>
    </row>
    <row r="216" spans="1:22" ht="14.4">
      <c r="A216" s="76">
        <v>3</v>
      </c>
      <c r="B216" s="121" t="s">
        <v>601</v>
      </c>
      <c r="C216" s="119" t="s">
        <v>436</v>
      </c>
      <c r="D216" s="76" t="str">
        <f t="shared" si="9"/>
        <v>800m v3</v>
      </c>
      <c r="E216" s="103">
        <v>1.28761574074074E-3</v>
      </c>
      <c r="F216" s="112" t="s">
        <v>131</v>
      </c>
      <c r="H216" s="76">
        <v>3</v>
      </c>
      <c r="I216" s="121" t="s">
        <v>424</v>
      </c>
      <c r="J216" s="76" t="s">
        <v>441</v>
      </c>
      <c r="K216" s="76" t="str">
        <f t="shared" si="10"/>
        <v>rut3kg V3</v>
      </c>
      <c r="L216" s="105">
        <v>10.5</v>
      </c>
      <c r="M216" s="112" t="s">
        <v>128</v>
      </c>
      <c r="O216" s="76">
        <v>3</v>
      </c>
      <c r="P216" s="121" t="s">
        <v>424</v>
      </c>
      <c r="Q216" s="119" t="s">
        <v>241</v>
      </c>
      <c r="R216" s="76" t="str">
        <f t="shared" si="11"/>
        <v>3V2000m</v>
      </c>
      <c r="T216" s="112" t="s">
        <v>131</v>
      </c>
      <c r="V216" s="10"/>
    </row>
    <row r="217" spans="1:22" ht="14.4">
      <c r="A217" s="76">
        <v>4</v>
      </c>
      <c r="B217" s="121" t="s">
        <v>601</v>
      </c>
      <c r="C217" s="119" t="s">
        <v>436</v>
      </c>
      <c r="D217" s="76" t="str">
        <f t="shared" si="9"/>
        <v>800m v4</v>
      </c>
      <c r="E217" s="103">
        <v>1.3512731481481501E-3</v>
      </c>
      <c r="F217" s="112" t="s">
        <v>132</v>
      </c>
      <c r="H217" s="76">
        <v>4</v>
      </c>
      <c r="I217" s="121" t="s">
        <v>424</v>
      </c>
      <c r="J217" s="76" t="s">
        <v>441</v>
      </c>
      <c r="K217" s="76" t="str">
        <f t="shared" si="10"/>
        <v>rut3kg V4</v>
      </c>
      <c r="L217" s="105">
        <v>12.2</v>
      </c>
      <c r="M217" s="112" t="s">
        <v>124</v>
      </c>
      <c r="O217" s="76">
        <v>4</v>
      </c>
      <c r="P217" s="121" t="s">
        <v>424</v>
      </c>
      <c r="Q217" s="119" t="s">
        <v>241</v>
      </c>
      <c r="R217" s="76" t="str">
        <f t="shared" si="11"/>
        <v>4V2000m</v>
      </c>
      <c r="T217" s="112" t="s">
        <v>132</v>
      </c>
      <c r="V217" s="10"/>
    </row>
    <row r="218" spans="1:22" ht="14.4">
      <c r="A218" s="76">
        <v>5</v>
      </c>
      <c r="B218" s="121" t="s">
        <v>601</v>
      </c>
      <c r="C218" s="119" t="s">
        <v>436</v>
      </c>
      <c r="D218" s="76" t="str">
        <f t="shared" si="9"/>
        <v>800m v5</v>
      </c>
      <c r="E218" s="103">
        <v>1.4149305555555599E-3</v>
      </c>
      <c r="F218" s="112" t="s">
        <v>133</v>
      </c>
      <c r="H218" s="76">
        <v>5</v>
      </c>
      <c r="I218" s="121" t="s">
        <v>424</v>
      </c>
      <c r="J218" s="76" t="s">
        <v>441</v>
      </c>
      <c r="K218" s="76" t="str">
        <f t="shared" si="10"/>
        <v>rut3kg V5</v>
      </c>
      <c r="L218" s="105">
        <v>14.3</v>
      </c>
      <c r="M218" s="112" t="s">
        <v>135</v>
      </c>
      <c r="O218" s="76">
        <v>5</v>
      </c>
      <c r="P218" s="121" t="s">
        <v>424</v>
      </c>
      <c r="Q218" s="119" t="s">
        <v>241</v>
      </c>
      <c r="R218" s="76" t="str">
        <f t="shared" si="11"/>
        <v>5V2000m</v>
      </c>
      <c r="T218" s="112" t="s">
        <v>133</v>
      </c>
      <c r="V218" s="10"/>
    </row>
    <row r="219" spans="1:22" ht="14.4">
      <c r="A219" s="76">
        <v>6</v>
      </c>
      <c r="B219" s="121" t="s">
        <v>601</v>
      </c>
      <c r="C219" s="119" t="s">
        <v>436</v>
      </c>
      <c r="D219" s="76" t="str">
        <f t="shared" si="9"/>
        <v>800m v6</v>
      </c>
      <c r="E219" s="103">
        <v>1.5190972222222201E-3</v>
      </c>
      <c r="F219" s="112" t="s">
        <v>135</v>
      </c>
      <c r="H219" s="76">
        <v>6</v>
      </c>
      <c r="I219" s="121" t="s">
        <v>424</v>
      </c>
      <c r="J219" s="76" t="s">
        <v>441</v>
      </c>
      <c r="K219" s="76" t="str">
        <f t="shared" si="10"/>
        <v>rut3kg V6</v>
      </c>
      <c r="L219" s="105"/>
      <c r="M219" s="112" t="s">
        <v>133</v>
      </c>
      <c r="O219" s="76">
        <v>6</v>
      </c>
      <c r="P219" s="121" t="s">
        <v>424</v>
      </c>
      <c r="Q219" s="119" t="s">
        <v>241</v>
      </c>
      <c r="R219" s="76" t="str">
        <f t="shared" si="11"/>
        <v>6V2000m</v>
      </c>
      <c r="T219" s="112" t="s">
        <v>135</v>
      </c>
      <c r="V219" s="10"/>
    </row>
    <row r="220" spans="1:22" ht="14.4">
      <c r="A220" s="76">
        <v>7</v>
      </c>
      <c r="B220" s="121" t="s">
        <v>601</v>
      </c>
      <c r="C220" s="119" t="s">
        <v>436</v>
      </c>
      <c r="D220" s="76" t="str">
        <f t="shared" si="9"/>
        <v>800m v7</v>
      </c>
      <c r="E220" s="103">
        <v>1.64641203703704E-3</v>
      </c>
      <c r="F220" s="112" t="s">
        <v>124</v>
      </c>
      <c r="H220" s="76">
        <v>7</v>
      </c>
      <c r="I220" s="121" t="s">
        <v>424</v>
      </c>
      <c r="J220" s="76" t="s">
        <v>441</v>
      </c>
      <c r="K220" s="76" t="str">
        <f t="shared" si="10"/>
        <v>rut3kg V7</v>
      </c>
      <c r="L220" s="105"/>
      <c r="M220" s="112" t="s">
        <v>132</v>
      </c>
      <c r="O220" s="76">
        <v>7</v>
      </c>
      <c r="P220" s="121" t="s">
        <v>424</v>
      </c>
      <c r="Q220" s="119" t="s">
        <v>241</v>
      </c>
      <c r="R220" s="76" t="str">
        <f t="shared" si="11"/>
        <v>7V2000m</v>
      </c>
      <c r="T220" s="112" t="s">
        <v>124</v>
      </c>
      <c r="V220" s="10"/>
    </row>
    <row r="221" spans="1:22" ht="14.4">
      <c r="A221" s="76">
        <v>8</v>
      </c>
      <c r="B221" s="121" t="s">
        <v>601</v>
      </c>
      <c r="C221" s="119" t="s">
        <v>436</v>
      </c>
      <c r="D221" s="76" t="str">
        <f t="shared" si="9"/>
        <v>800m v8</v>
      </c>
      <c r="E221" s="103">
        <v>1.7390046296296301E-3</v>
      </c>
      <c r="F221" s="112" t="s">
        <v>128</v>
      </c>
      <c r="H221" s="76">
        <v>8</v>
      </c>
      <c r="I221" s="121" t="s">
        <v>424</v>
      </c>
      <c r="J221" s="76" t="s">
        <v>441</v>
      </c>
      <c r="K221" s="76" t="str">
        <f t="shared" si="10"/>
        <v>rut3kg V8</v>
      </c>
      <c r="L221" s="105"/>
      <c r="M221" s="112" t="s">
        <v>131</v>
      </c>
      <c r="O221" s="76">
        <v>8</v>
      </c>
      <c r="P221" s="121" t="s">
        <v>424</v>
      </c>
      <c r="Q221" s="119" t="s">
        <v>241</v>
      </c>
      <c r="R221" s="76" t="str">
        <f t="shared" si="11"/>
        <v>8V2000m</v>
      </c>
      <c r="T221" s="112" t="s">
        <v>128</v>
      </c>
      <c r="V221" s="10"/>
    </row>
    <row r="222" spans="1:22" ht="14.4">
      <c r="A222" s="76">
        <v>9</v>
      </c>
      <c r="B222" s="121" t="s">
        <v>601</v>
      </c>
      <c r="C222" s="119" t="s">
        <v>436</v>
      </c>
      <c r="D222" s="76" t="str">
        <f t="shared" si="9"/>
        <v>800m v9</v>
      </c>
      <c r="E222" s="103">
        <v>1.8547453703703701E-3</v>
      </c>
      <c r="F222" s="112" t="s">
        <v>130</v>
      </c>
      <c r="H222" s="76">
        <v>9</v>
      </c>
      <c r="I222" s="121" t="s">
        <v>424</v>
      </c>
      <c r="J222" s="76" t="s">
        <v>441</v>
      </c>
      <c r="K222" s="76" t="str">
        <f t="shared" si="10"/>
        <v>rut3kg V9</v>
      </c>
      <c r="M222" s="112" t="s">
        <v>597</v>
      </c>
      <c r="O222" s="76">
        <v>9</v>
      </c>
      <c r="P222" s="121" t="s">
        <v>424</v>
      </c>
      <c r="Q222" s="119" t="s">
        <v>241</v>
      </c>
      <c r="R222" s="76" t="str">
        <f t="shared" si="11"/>
        <v>9V2000m</v>
      </c>
      <c r="T222" s="112" t="s">
        <v>130</v>
      </c>
      <c r="V222" s="10"/>
    </row>
    <row r="223" spans="1:22" ht="14.4">
      <c r="A223" s="76">
        <v>10</v>
      </c>
      <c r="B223" s="121" t="s">
        <v>601</v>
      </c>
      <c r="C223" s="119" t="s">
        <v>436</v>
      </c>
      <c r="D223" s="76" t="str">
        <f t="shared" si="9"/>
        <v>800m v10</v>
      </c>
      <c r="E223" s="103">
        <v>2.0283564814814799E-3</v>
      </c>
      <c r="F223" s="102" t="s">
        <v>324</v>
      </c>
      <c r="H223" s="76">
        <v>10</v>
      </c>
      <c r="I223" s="121" t="s">
        <v>424</v>
      </c>
      <c r="J223" s="76" t="s">
        <v>441</v>
      </c>
      <c r="K223" s="76" t="str">
        <f t="shared" si="10"/>
        <v>rut3kg V10</v>
      </c>
      <c r="M223" s="112" t="s">
        <v>129</v>
      </c>
      <c r="O223" s="76">
        <v>10</v>
      </c>
      <c r="P223" s="121" t="s">
        <v>424</v>
      </c>
      <c r="Q223" s="119" t="s">
        <v>241</v>
      </c>
      <c r="R223" s="76" t="str">
        <f t="shared" si="11"/>
        <v>10V2000m</v>
      </c>
      <c r="T223" s="10"/>
      <c r="V223" s="10"/>
    </row>
    <row r="224" spans="1:22" ht="14.4">
      <c r="A224" s="76">
        <v>1</v>
      </c>
      <c r="B224" s="121" t="s">
        <v>601</v>
      </c>
      <c r="C224" s="119" t="s">
        <v>442</v>
      </c>
      <c r="D224" s="76" t="str">
        <f t="shared" si="9"/>
        <v>1000m v1</v>
      </c>
      <c r="E224" s="103">
        <v>1.5625000000000001E-3</v>
      </c>
      <c r="F224" s="112" t="s">
        <v>129</v>
      </c>
      <c r="H224" s="76">
        <v>1</v>
      </c>
      <c r="I224" s="121" t="s">
        <v>424</v>
      </c>
      <c r="K224" s="76" t="str">
        <f t="shared" si="10"/>
        <v xml:space="preserve"> V1</v>
      </c>
      <c r="M224" s="102" t="s">
        <v>324</v>
      </c>
      <c r="O224" s="76">
        <v>1</v>
      </c>
      <c r="P224" s="121" t="s">
        <v>424</v>
      </c>
      <c r="Q224" s="119" t="s">
        <v>443</v>
      </c>
      <c r="R224" s="76" t="str">
        <f t="shared" si="11"/>
        <v>1V3000m</v>
      </c>
      <c r="T224" s="112" t="s">
        <v>129</v>
      </c>
    </row>
    <row r="225" spans="1:22" ht="14.4">
      <c r="A225" s="76">
        <v>2</v>
      </c>
      <c r="B225" s="121" t="s">
        <v>601</v>
      </c>
      <c r="C225" s="119" t="s">
        <v>442</v>
      </c>
      <c r="D225" s="76" t="str">
        <f t="shared" si="9"/>
        <v>1000m v2</v>
      </c>
      <c r="E225" s="103" t="s">
        <v>59</v>
      </c>
      <c r="F225" s="112" t="s">
        <v>597</v>
      </c>
      <c r="H225" s="76">
        <v>2</v>
      </c>
      <c r="I225" s="121" t="s">
        <v>424</v>
      </c>
      <c r="K225" s="76" t="str">
        <f t="shared" si="10"/>
        <v xml:space="preserve"> V2</v>
      </c>
      <c r="M225" s="112" t="s">
        <v>129</v>
      </c>
      <c r="O225" s="76">
        <v>2</v>
      </c>
      <c r="P225" s="121" t="s">
        <v>424</v>
      </c>
      <c r="Q225" s="119" t="s">
        <v>443</v>
      </c>
      <c r="R225" s="76" t="str">
        <f t="shared" si="11"/>
        <v>2V3000m</v>
      </c>
      <c r="T225" s="112" t="s">
        <v>597</v>
      </c>
      <c r="V225" s="10"/>
    </row>
    <row r="226" spans="1:22" ht="14.4">
      <c r="A226" s="76">
        <v>3</v>
      </c>
      <c r="B226" s="121" t="s">
        <v>601</v>
      </c>
      <c r="C226" s="119" t="s">
        <v>442</v>
      </c>
      <c r="D226" s="76" t="str">
        <f t="shared" si="9"/>
        <v>1000m v3</v>
      </c>
      <c r="E226" s="103">
        <v>1.66099537037037E-3</v>
      </c>
      <c r="F226" s="112" t="s">
        <v>131</v>
      </c>
      <c r="H226" s="76">
        <v>3</v>
      </c>
      <c r="I226" s="121" t="s">
        <v>424</v>
      </c>
      <c r="K226" s="76" t="str">
        <f t="shared" si="10"/>
        <v xml:space="preserve"> V3</v>
      </c>
      <c r="M226" s="112" t="s">
        <v>597</v>
      </c>
      <c r="O226" s="76">
        <v>3</v>
      </c>
      <c r="P226" s="121" t="s">
        <v>424</v>
      </c>
      <c r="Q226" s="119" t="s">
        <v>443</v>
      </c>
      <c r="R226" s="76" t="str">
        <f t="shared" si="11"/>
        <v>3V3000m</v>
      </c>
      <c r="T226" s="112" t="s">
        <v>131</v>
      </c>
      <c r="V226" s="10"/>
    </row>
    <row r="227" spans="1:22" ht="14.4">
      <c r="A227" s="76">
        <v>4</v>
      </c>
      <c r="B227" s="121" t="s">
        <v>601</v>
      </c>
      <c r="C227" s="119" t="s">
        <v>442</v>
      </c>
      <c r="D227" s="76" t="str">
        <f t="shared" si="9"/>
        <v>1000m v4</v>
      </c>
      <c r="E227" s="103">
        <v>1.7304398148148101E-3</v>
      </c>
      <c r="F227" s="112" t="s">
        <v>132</v>
      </c>
      <c r="H227" s="76">
        <v>4</v>
      </c>
      <c r="I227" s="121" t="s">
        <v>424</v>
      </c>
      <c r="K227" s="76" t="str">
        <f t="shared" si="10"/>
        <v xml:space="preserve"> V4</v>
      </c>
      <c r="M227" s="112" t="s">
        <v>131</v>
      </c>
      <c r="O227" s="76">
        <v>4</v>
      </c>
      <c r="P227" s="121" t="s">
        <v>424</v>
      </c>
      <c r="Q227" s="119" t="s">
        <v>443</v>
      </c>
      <c r="R227" s="76" t="str">
        <f t="shared" si="11"/>
        <v>4V3000m</v>
      </c>
      <c r="T227" s="112" t="s">
        <v>132</v>
      </c>
      <c r="V227" s="10"/>
    </row>
    <row r="228" spans="1:22" ht="14.4">
      <c r="A228" s="76">
        <v>5</v>
      </c>
      <c r="B228" s="121" t="s">
        <v>601</v>
      </c>
      <c r="C228" s="119" t="s">
        <v>442</v>
      </c>
      <c r="D228" s="76" t="str">
        <f t="shared" si="9"/>
        <v>1000m v5</v>
      </c>
      <c r="E228" s="103">
        <v>1.8230324074074099E-3</v>
      </c>
      <c r="F228" s="112" t="s">
        <v>133</v>
      </c>
      <c r="H228" s="76">
        <v>5</v>
      </c>
      <c r="I228" s="121" t="s">
        <v>424</v>
      </c>
      <c r="K228" s="76" t="str">
        <f t="shared" si="10"/>
        <v xml:space="preserve"> V5</v>
      </c>
      <c r="M228" s="112" t="s">
        <v>132</v>
      </c>
      <c r="O228" s="76">
        <v>5</v>
      </c>
      <c r="P228" s="121" t="s">
        <v>424</v>
      </c>
      <c r="Q228" s="119" t="s">
        <v>443</v>
      </c>
      <c r="R228" s="76" t="str">
        <f t="shared" si="11"/>
        <v>5V3000m</v>
      </c>
      <c r="T228" s="112" t="s">
        <v>133</v>
      </c>
      <c r="V228" s="10"/>
    </row>
    <row r="229" spans="1:22" ht="14.4">
      <c r="A229" s="76">
        <v>6</v>
      </c>
      <c r="B229" s="121" t="s">
        <v>601</v>
      </c>
      <c r="C229" s="119" t="s">
        <v>442</v>
      </c>
      <c r="D229" s="76" t="str">
        <f t="shared" si="9"/>
        <v>1000m v6</v>
      </c>
      <c r="E229" s="103">
        <v>1.9619212962963001E-3</v>
      </c>
      <c r="F229" s="112" t="s">
        <v>135</v>
      </c>
      <c r="H229" s="76">
        <v>6</v>
      </c>
      <c r="I229" s="121" t="s">
        <v>424</v>
      </c>
      <c r="K229" s="76" t="str">
        <f t="shared" si="10"/>
        <v xml:space="preserve"> V6</v>
      </c>
      <c r="M229" s="112" t="s">
        <v>133</v>
      </c>
      <c r="O229" s="76">
        <v>6</v>
      </c>
      <c r="P229" s="121" t="s">
        <v>424</v>
      </c>
      <c r="Q229" s="119" t="s">
        <v>443</v>
      </c>
      <c r="R229" s="76" t="str">
        <f t="shared" si="11"/>
        <v>6V3000m</v>
      </c>
      <c r="T229" s="112" t="s">
        <v>135</v>
      </c>
      <c r="V229" s="10"/>
    </row>
    <row r="230" spans="1:22" ht="14.4">
      <c r="A230" s="76">
        <v>7</v>
      </c>
      <c r="B230" s="121" t="s">
        <v>601</v>
      </c>
      <c r="C230" s="119" t="s">
        <v>442</v>
      </c>
      <c r="D230" s="76" t="str">
        <f t="shared" si="9"/>
        <v>1000m v7</v>
      </c>
      <c r="E230" s="103">
        <v>2.11238425925926E-3</v>
      </c>
      <c r="F230" s="112" t="s">
        <v>124</v>
      </c>
      <c r="H230" s="76">
        <v>7</v>
      </c>
      <c r="I230" s="121" t="s">
        <v>424</v>
      </c>
      <c r="K230" s="76" t="str">
        <f t="shared" si="10"/>
        <v xml:space="preserve"> V7</v>
      </c>
      <c r="M230" s="112" t="s">
        <v>135</v>
      </c>
      <c r="O230" s="76">
        <v>7</v>
      </c>
      <c r="P230" s="121" t="s">
        <v>424</v>
      </c>
      <c r="Q230" s="119" t="s">
        <v>443</v>
      </c>
      <c r="R230" s="76" t="str">
        <f t="shared" si="11"/>
        <v>7V3000m</v>
      </c>
      <c r="T230" s="112" t="s">
        <v>124</v>
      </c>
      <c r="V230" s="10"/>
    </row>
    <row r="231" spans="1:22" ht="14.4">
      <c r="A231" s="76">
        <v>8</v>
      </c>
      <c r="B231" s="121" t="s">
        <v>601</v>
      </c>
      <c r="C231" s="119" t="s">
        <v>442</v>
      </c>
      <c r="D231" s="76" t="str">
        <f t="shared" si="9"/>
        <v>1000m v8</v>
      </c>
      <c r="E231" s="103">
        <v>2.2859953703703701E-3</v>
      </c>
      <c r="F231" s="112" t="s">
        <v>128</v>
      </c>
      <c r="H231" s="76">
        <v>8</v>
      </c>
      <c r="I231" s="121" t="s">
        <v>424</v>
      </c>
      <c r="K231" s="76" t="str">
        <f t="shared" si="10"/>
        <v xml:space="preserve"> V8</v>
      </c>
      <c r="M231" s="112" t="s">
        <v>124</v>
      </c>
      <c r="O231" s="76">
        <v>8</v>
      </c>
      <c r="P231" s="121" t="s">
        <v>424</v>
      </c>
      <c r="Q231" s="119" t="s">
        <v>443</v>
      </c>
      <c r="R231" s="76" t="str">
        <f t="shared" si="11"/>
        <v>8V3000m</v>
      </c>
      <c r="T231" s="112" t="s">
        <v>128</v>
      </c>
      <c r="V231" s="10"/>
    </row>
    <row r="232" spans="1:22" ht="14.4">
      <c r="A232" s="76">
        <v>9</v>
      </c>
      <c r="B232" s="121" t="s">
        <v>601</v>
      </c>
      <c r="C232" s="119" t="s">
        <v>442</v>
      </c>
      <c r="D232" s="76" t="str">
        <f t="shared" si="9"/>
        <v>1000m v9</v>
      </c>
      <c r="E232" s="103">
        <v>2.4596064814814802E-3</v>
      </c>
      <c r="F232" s="112" t="s">
        <v>130</v>
      </c>
      <c r="H232" s="76">
        <v>9</v>
      </c>
      <c r="I232" s="121" t="s">
        <v>424</v>
      </c>
      <c r="K232" s="76" t="str">
        <f t="shared" si="10"/>
        <v xml:space="preserve"> V9</v>
      </c>
      <c r="M232" s="112" t="s">
        <v>128</v>
      </c>
      <c r="O232" s="76">
        <v>9</v>
      </c>
      <c r="P232" s="121" t="s">
        <v>424</v>
      </c>
      <c r="Q232" s="119" t="s">
        <v>443</v>
      </c>
      <c r="R232" s="76" t="str">
        <f t="shared" si="11"/>
        <v>9V3000m</v>
      </c>
      <c r="T232" s="112" t="s">
        <v>130</v>
      </c>
      <c r="V232" s="10"/>
    </row>
    <row r="233" spans="1:22" ht="14.4">
      <c r="A233" s="76">
        <v>10</v>
      </c>
      <c r="B233" s="121" t="s">
        <v>601</v>
      </c>
      <c r="C233" s="119" t="s">
        <v>442</v>
      </c>
      <c r="D233" s="76" t="str">
        <f t="shared" si="9"/>
        <v>1000m v10</v>
      </c>
      <c r="E233" s="103">
        <v>2.5984953703703699E-3</v>
      </c>
      <c r="F233" s="102" t="s">
        <v>324</v>
      </c>
      <c r="H233" s="76">
        <v>10</v>
      </c>
      <c r="I233" s="121" t="s">
        <v>424</v>
      </c>
      <c r="K233" s="76" t="str">
        <f t="shared" si="10"/>
        <v xml:space="preserve"> V10</v>
      </c>
      <c r="M233" s="112" t="s">
        <v>130</v>
      </c>
      <c r="O233" s="76">
        <v>10</v>
      </c>
      <c r="P233" s="121" t="s">
        <v>424</v>
      </c>
      <c r="Q233" s="119" t="s">
        <v>443</v>
      </c>
      <c r="R233" s="76" t="str">
        <f t="shared" si="11"/>
        <v>10V3000m</v>
      </c>
      <c r="T233" s="10"/>
      <c r="V233" s="10"/>
    </row>
    <row r="234" spans="1:22" ht="14.4">
      <c r="A234" s="76">
        <v>1</v>
      </c>
      <c r="B234" s="121" t="s">
        <v>601</v>
      </c>
      <c r="C234" s="119" t="s">
        <v>445</v>
      </c>
      <c r="D234" s="76" t="str">
        <f t="shared" si="9"/>
        <v>1500m v1</v>
      </c>
      <c r="E234" s="103">
        <v>2.48842592592593E-3</v>
      </c>
      <c r="F234" s="112" t="s">
        <v>129</v>
      </c>
      <c r="H234" s="76">
        <v>1</v>
      </c>
      <c r="I234" s="121" t="s">
        <v>424</v>
      </c>
      <c r="K234" s="76" t="str">
        <f t="shared" si="10"/>
        <v xml:space="preserve"> V1</v>
      </c>
      <c r="M234" s="102" t="s">
        <v>324</v>
      </c>
      <c r="O234" s="76">
        <v>1</v>
      </c>
      <c r="P234" s="121" t="s">
        <v>424</v>
      </c>
      <c r="Q234" s="119" t="s">
        <v>228</v>
      </c>
      <c r="R234" s="76" t="str">
        <f t="shared" si="11"/>
        <v>1V5000m</v>
      </c>
      <c r="T234" s="112" t="s">
        <v>129</v>
      </c>
      <c r="U234" s="76" t="s">
        <v>172</v>
      </c>
    </row>
    <row r="235" spans="1:22" ht="14.4">
      <c r="A235" s="76">
        <v>2</v>
      </c>
      <c r="B235" s="121" t="s">
        <v>601</v>
      </c>
      <c r="C235" s="119" t="s">
        <v>445</v>
      </c>
      <c r="D235" s="76" t="str">
        <f t="shared" si="9"/>
        <v>1500m v2</v>
      </c>
      <c r="E235" s="103">
        <v>2.5464120370370402E-3</v>
      </c>
      <c r="F235" s="112" t="s">
        <v>597</v>
      </c>
      <c r="H235" s="76">
        <v>2</v>
      </c>
      <c r="I235" s="121" t="s">
        <v>424</v>
      </c>
      <c r="K235" s="76" t="str">
        <f t="shared" si="10"/>
        <v xml:space="preserve"> V2</v>
      </c>
      <c r="M235" s="112" t="s">
        <v>129</v>
      </c>
      <c r="O235" s="76">
        <v>2</v>
      </c>
      <c r="P235" s="121" t="s">
        <v>424</v>
      </c>
      <c r="Q235" s="119" t="s">
        <v>228</v>
      </c>
      <c r="R235" s="76" t="str">
        <f t="shared" si="11"/>
        <v>2V5000m</v>
      </c>
      <c r="T235" s="112" t="s">
        <v>597</v>
      </c>
      <c r="V235" s="10"/>
    </row>
    <row r="236" spans="1:22" ht="14.4">
      <c r="A236" s="76">
        <v>3</v>
      </c>
      <c r="B236" s="121" t="s">
        <v>601</v>
      </c>
      <c r="C236" s="119" t="s">
        <v>445</v>
      </c>
      <c r="D236" s="76" t="str">
        <f t="shared" si="9"/>
        <v>1500m v3</v>
      </c>
      <c r="E236" s="103">
        <v>2.63900462962963E-3</v>
      </c>
      <c r="F236" s="112" t="s">
        <v>131</v>
      </c>
      <c r="H236" s="76">
        <v>3</v>
      </c>
      <c r="I236" s="121" t="s">
        <v>424</v>
      </c>
      <c r="K236" s="76" t="str">
        <f t="shared" si="10"/>
        <v xml:space="preserve"> V3</v>
      </c>
      <c r="M236" s="112" t="s">
        <v>597</v>
      </c>
      <c r="O236" s="76">
        <v>3</v>
      </c>
      <c r="P236" s="121" t="s">
        <v>424</v>
      </c>
      <c r="Q236" s="119" t="s">
        <v>228</v>
      </c>
      <c r="R236" s="76" t="str">
        <f t="shared" si="11"/>
        <v>3V5000m</v>
      </c>
      <c r="T236" s="112" t="s">
        <v>131</v>
      </c>
      <c r="V236" s="10"/>
    </row>
    <row r="237" spans="1:22" ht="14.4">
      <c r="A237" s="76">
        <v>4</v>
      </c>
      <c r="B237" s="121" t="s">
        <v>601</v>
      </c>
      <c r="C237" s="119" t="s">
        <v>445</v>
      </c>
      <c r="D237" s="76" t="str">
        <f t="shared" si="9"/>
        <v>1500m v4</v>
      </c>
      <c r="E237" s="103">
        <v>2.7431712962963E-3</v>
      </c>
      <c r="F237" s="112" t="s">
        <v>132</v>
      </c>
      <c r="H237" s="76">
        <v>4</v>
      </c>
      <c r="I237" s="121" t="s">
        <v>424</v>
      </c>
      <c r="K237" s="76" t="str">
        <f t="shared" si="10"/>
        <v xml:space="preserve"> V4</v>
      </c>
      <c r="M237" s="112" t="s">
        <v>131</v>
      </c>
      <c r="O237" s="76">
        <v>4</v>
      </c>
      <c r="P237" s="121" t="s">
        <v>424</v>
      </c>
      <c r="Q237" s="119" t="s">
        <v>228</v>
      </c>
      <c r="R237" s="76" t="str">
        <f t="shared" si="11"/>
        <v>4V5000m</v>
      </c>
      <c r="T237" s="112" t="s">
        <v>132</v>
      </c>
      <c r="V237" s="10"/>
    </row>
    <row r="238" spans="1:22" ht="14.4">
      <c r="A238" s="76">
        <v>5</v>
      </c>
      <c r="B238" s="121" t="s">
        <v>601</v>
      </c>
      <c r="C238" s="119" t="s">
        <v>445</v>
      </c>
      <c r="D238" s="76" t="str">
        <f t="shared" si="9"/>
        <v>1500m v5</v>
      </c>
      <c r="E238" s="103">
        <v>2.8936342592592599E-3</v>
      </c>
      <c r="F238" s="112" t="s">
        <v>133</v>
      </c>
      <c r="H238" s="76">
        <v>5</v>
      </c>
      <c r="I238" s="121" t="s">
        <v>424</v>
      </c>
      <c r="K238" s="76" t="str">
        <f t="shared" si="10"/>
        <v xml:space="preserve"> V5</v>
      </c>
      <c r="M238" s="112" t="s">
        <v>132</v>
      </c>
      <c r="O238" s="76">
        <v>5</v>
      </c>
      <c r="P238" s="121" t="s">
        <v>424</v>
      </c>
      <c r="Q238" s="119" t="s">
        <v>228</v>
      </c>
      <c r="R238" s="76" t="str">
        <f t="shared" si="11"/>
        <v>5V5000m</v>
      </c>
      <c r="T238" s="112" t="s">
        <v>133</v>
      </c>
      <c r="V238" s="10"/>
    </row>
    <row r="239" spans="1:22" ht="14.4">
      <c r="A239" s="76">
        <v>6</v>
      </c>
      <c r="B239" s="121" t="s">
        <v>601</v>
      </c>
      <c r="C239" s="119" t="s">
        <v>445</v>
      </c>
      <c r="D239" s="76" t="str">
        <f t="shared" si="9"/>
        <v>1500m v6</v>
      </c>
      <c r="E239" s="103">
        <v>3.1019675925925902E-3</v>
      </c>
      <c r="F239" s="112" t="s">
        <v>135</v>
      </c>
      <c r="H239" s="76">
        <v>6</v>
      </c>
      <c r="I239" s="121" t="s">
        <v>424</v>
      </c>
      <c r="K239" s="76" t="str">
        <f t="shared" si="10"/>
        <v xml:space="preserve"> V6</v>
      </c>
      <c r="M239" s="112" t="s">
        <v>133</v>
      </c>
      <c r="O239" s="76">
        <v>6</v>
      </c>
      <c r="P239" s="121" t="s">
        <v>424</v>
      </c>
      <c r="Q239" s="119" t="s">
        <v>228</v>
      </c>
      <c r="R239" s="76" t="str">
        <f t="shared" si="11"/>
        <v>6V5000m</v>
      </c>
      <c r="T239" s="112" t="s">
        <v>135</v>
      </c>
      <c r="V239" s="10"/>
    </row>
    <row r="240" spans="1:22" ht="14.4">
      <c r="A240" s="76">
        <v>7</v>
      </c>
      <c r="B240" s="121" t="s">
        <v>601</v>
      </c>
      <c r="C240" s="119" t="s">
        <v>445</v>
      </c>
      <c r="D240" s="76" t="str">
        <f t="shared" si="9"/>
        <v>1500m v7</v>
      </c>
      <c r="E240" s="103">
        <v>3.35659722222222E-3</v>
      </c>
      <c r="F240" s="112" t="s">
        <v>124</v>
      </c>
      <c r="H240" s="76">
        <v>7</v>
      </c>
      <c r="I240" s="121" t="s">
        <v>424</v>
      </c>
      <c r="K240" s="76" t="str">
        <f t="shared" si="10"/>
        <v xml:space="preserve"> V7</v>
      </c>
      <c r="M240" s="112" t="s">
        <v>135</v>
      </c>
      <c r="O240" s="76">
        <v>7</v>
      </c>
      <c r="P240" s="121" t="s">
        <v>424</v>
      </c>
      <c r="Q240" s="119" t="s">
        <v>228</v>
      </c>
      <c r="R240" s="76" t="str">
        <f t="shared" si="11"/>
        <v>7V5000m</v>
      </c>
      <c r="T240" s="112" t="s">
        <v>124</v>
      </c>
      <c r="V240" s="10"/>
    </row>
    <row r="241" spans="1:23" ht="14.4">
      <c r="A241" s="76">
        <v>8</v>
      </c>
      <c r="B241" s="121" t="s">
        <v>601</v>
      </c>
      <c r="C241" s="119" t="s">
        <v>445</v>
      </c>
      <c r="D241" s="76" t="str">
        <f t="shared" si="9"/>
        <v>1500m v8</v>
      </c>
      <c r="E241" s="103">
        <v>3.5880787037037001E-3</v>
      </c>
      <c r="F241" s="112" t="s">
        <v>128</v>
      </c>
      <c r="H241" s="76">
        <v>8</v>
      </c>
      <c r="I241" s="121" t="s">
        <v>424</v>
      </c>
      <c r="K241" s="76" t="str">
        <f t="shared" si="10"/>
        <v xml:space="preserve"> V8</v>
      </c>
      <c r="M241" s="112" t="s">
        <v>124</v>
      </c>
      <c r="O241" s="76">
        <v>8</v>
      </c>
      <c r="P241" s="121" t="s">
        <v>424</v>
      </c>
      <c r="Q241" s="119" t="s">
        <v>228</v>
      </c>
      <c r="R241" s="76" t="str">
        <f t="shared" si="11"/>
        <v>8V5000m</v>
      </c>
      <c r="T241" s="112" t="s">
        <v>128</v>
      </c>
      <c r="V241" s="10"/>
    </row>
    <row r="242" spans="1:23" ht="14.4">
      <c r="A242" s="76">
        <v>9</v>
      </c>
      <c r="B242" s="121" t="s">
        <v>601</v>
      </c>
      <c r="C242" s="119" t="s">
        <v>445</v>
      </c>
      <c r="D242" s="76" t="str">
        <f t="shared" si="9"/>
        <v>1500m v9</v>
      </c>
      <c r="E242" s="103">
        <v>3.8195601851851802E-3</v>
      </c>
      <c r="F242" s="112" t="s">
        <v>130</v>
      </c>
      <c r="H242" s="76">
        <v>9</v>
      </c>
      <c r="I242" s="121" t="s">
        <v>424</v>
      </c>
      <c r="K242" s="76" t="str">
        <f t="shared" si="10"/>
        <v xml:space="preserve"> V9</v>
      </c>
      <c r="M242" s="112" t="s">
        <v>128</v>
      </c>
      <c r="O242" s="76">
        <v>9</v>
      </c>
      <c r="P242" s="121" t="s">
        <v>424</v>
      </c>
      <c r="Q242" s="119" t="s">
        <v>228</v>
      </c>
      <c r="R242" s="76" t="str">
        <f t="shared" si="11"/>
        <v>9V5000m</v>
      </c>
      <c r="T242" s="112" t="s">
        <v>130</v>
      </c>
      <c r="V242" s="10"/>
    </row>
    <row r="243" spans="1:23" ht="14.4">
      <c r="A243" s="76">
        <v>10</v>
      </c>
      <c r="B243" s="121" t="s">
        <v>601</v>
      </c>
      <c r="C243" s="119" t="s">
        <v>445</v>
      </c>
      <c r="D243" s="76" t="str">
        <f t="shared" si="9"/>
        <v>1500m v10</v>
      </c>
      <c r="E243" s="103">
        <v>4.0510416666666698E-3</v>
      </c>
      <c r="F243" s="102" t="s">
        <v>324</v>
      </c>
      <c r="H243" s="76">
        <v>10</v>
      </c>
      <c r="I243" s="121" t="s">
        <v>424</v>
      </c>
      <c r="K243" s="76" t="str">
        <f t="shared" si="10"/>
        <v xml:space="preserve"> V10</v>
      </c>
      <c r="M243" s="112" t="s">
        <v>130</v>
      </c>
      <c r="O243" s="76">
        <v>10</v>
      </c>
      <c r="P243" s="121" t="s">
        <v>424</v>
      </c>
      <c r="Q243" s="119" t="s">
        <v>228</v>
      </c>
      <c r="R243" s="76" t="str">
        <f t="shared" si="11"/>
        <v>10V5000m</v>
      </c>
      <c r="T243" s="10"/>
      <c r="V243" s="10"/>
    </row>
    <row r="244" spans="1:23" ht="14.4">
      <c r="A244" s="76">
        <v>1</v>
      </c>
      <c r="B244" s="121" t="s">
        <v>601</v>
      </c>
      <c r="C244" s="119" t="s">
        <v>241</v>
      </c>
      <c r="D244" s="76" t="str">
        <f t="shared" si="9"/>
        <v>2000m v1</v>
      </c>
      <c r="E244" s="103"/>
      <c r="F244" s="112" t="s">
        <v>129</v>
      </c>
      <c r="H244" s="76">
        <v>1</v>
      </c>
      <c r="I244" s="121" t="s">
        <v>424</v>
      </c>
      <c r="K244" s="76" t="str">
        <f t="shared" si="10"/>
        <v xml:space="preserve"> V1</v>
      </c>
      <c r="M244" s="102" t="s">
        <v>324</v>
      </c>
      <c r="O244" s="76">
        <v>1</v>
      </c>
      <c r="P244" s="121" t="s">
        <v>424</v>
      </c>
      <c r="Q244" s="119" t="s">
        <v>177</v>
      </c>
      <c r="R244" s="76" t="str">
        <f t="shared" si="11"/>
        <v>1V10000m</v>
      </c>
      <c r="T244" s="112" t="s">
        <v>129</v>
      </c>
      <c r="U244" s="76" t="s">
        <v>204</v>
      </c>
    </row>
    <row r="245" spans="1:23" ht="14.4">
      <c r="A245" s="76">
        <v>2</v>
      </c>
      <c r="B245" s="121" t="s">
        <v>601</v>
      </c>
      <c r="C245" s="119" t="s">
        <v>241</v>
      </c>
      <c r="D245" s="76" t="str">
        <f t="shared" si="9"/>
        <v>2000m v2</v>
      </c>
      <c r="E245" s="103"/>
      <c r="F245" s="112" t="s">
        <v>597</v>
      </c>
      <c r="H245" s="76">
        <v>2</v>
      </c>
      <c r="I245" s="121" t="s">
        <v>424</v>
      </c>
      <c r="K245" s="76" t="str">
        <f t="shared" si="10"/>
        <v xml:space="preserve"> V2</v>
      </c>
      <c r="M245" s="112" t="s">
        <v>129</v>
      </c>
      <c r="O245" s="76">
        <v>2</v>
      </c>
      <c r="P245" s="121" t="s">
        <v>424</v>
      </c>
      <c r="Q245" s="119" t="s">
        <v>177</v>
      </c>
      <c r="R245" s="76" t="str">
        <f t="shared" si="11"/>
        <v>2V10000m</v>
      </c>
      <c r="T245" s="112" t="s">
        <v>597</v>
      </c>
    </row>
    <row r="246" spans="1:23" ht="14.4">
      <c r="A246" s="76">
        <v>3</v>
      </c>
      <c r="B246" s="121" t="s">
        <v>601</v>
      </c>
      <c r="C246" s="119" t="s">
        <v>241</v>
      </c>
      <c r="D246" s="76" t="str">
        <f t="shared" si="9"/>
        <v>2000m v3</v>
      </c>
      <c r="E246" s="103"/>
      <c r="F246" s="112" t="s">
        <v>131</v>
      </c>
      <c r="H246" s="76">
        <v>3</v>
      </c>
      <c r="I246" s="121" t="s">
        <v>424</v>
      </c>
      <c r="K246" s="76" t="str">
        <f t="shared" si="10"/>
        <v xml:space="preserve"> V3</v>
      </c>
      <c r="M246" s="112" t="s">
        <v>597</v>
      </c>
      <c r="O246" s="76">
        <v>3</v>
      </c>
      <c r="P246" s="121" t="s">
        <v>424</v>
      </c>
      <c r="Q246" s="119" t="s">
        <v>177</v>
      </c>
      <c r="R246" s="76" t="str">
        <f t="shared" si="11"/>
        <v>3V10000m</v>
      </c>
      <c r="T246" s="112" t="s">
        <v>131</v>
      </c>
    </row>
    <row r="247" spans="1:23" ht="14.4">
      <c r="A247" s="76">
        <v>4</v>
      </c>
      <c r="B247" s="121" t="s">
        <v>601</v>
      </c>
      <c r="C247" s="119" t="s">
        <v>241</v>
      </c>
      <c r="D247" s="76" t="str">
        <f t="shared" si="9"/>
        <v>2000m v4</v>
      </c>
      <c r="E247" s="103"/>
      <c r="F247" s="112" t="s">
        <v>132</v>
      </c>
      <c r="H247" s="76">
        <v>4</v>
      </c>
      <c r="I247" s="121" t="s">
        <v>424</v>
      </c>
      <c r="K247" s="76" t="str">
        <f t="shared" si="10"/>
        <v xml:space="preserve"> V4</v>
      </c>
      <c r="M247" s="112" t="s">
        <v>131</v>
      </c>
      <c r="O247" s="76">
        <v>4</v>
      </c>
      <c r="P247" s="121" t="s">
        <v>424</v>
      </c>
      <c r="Q247" s="119" t="s">
        <v>177</v>
      </c>
      <c r="R247" s="76" t="str">
        <f t="shared" si="11"/>
        <v>4V10000m</v>
      </c>
      <c r="T247" s="112" t="s">
        <v>132</v>
      </c>
    </row>
    <row r="248" spans="1:23" ht="14.4">
      <c r="A248" s="76">
        <v>5</v>
      </c>
      <c r="B248" s="121" t="s">
        <v>601</v>
      </c>
      <c r="C248" s="119" t="s">
        <v>241</v>
      </c>
      <c r="D248" s="76" t="str">
        <f t="shared" si="9"/>
        <v>2000m v5</v>
      </c>
      <c r="E248" s="103"/>
      <c r="F248" s="112" t="s">
        <v>133</v>
      </c>
      <c r="H248" s="76">
        <v>5</v>
      </c>
      <c r="I248" s="121" t="s">
        <v>424</v>
      </c>
      <c r="K248" s="76" t="str">
        <f t="shared" si="10"/>
        <v xml:space="preserve"> V5</v>
      </c>
      <c r="M248" s="112" t="s">
        <v>132</v>
      </c>
      <c r="O248" s="76">
        <v>5</v>
      </c>
      <c r="P248" s="121" t="s">
        <v>424</v>
      </c>
      <c r="Q248" s="119" t="s">
        <v>177</v>
      </c>
      <c r="R248" s="76" t="str">
        <f t="shared" si="11"/>
        <v>5V10000m</v>
      </c>
      <c r="T248" s="112" t="s">
        <v>133</v>
      </c>
    </row>
    <row r="249" spans="1:23" ht="14.4">
      <c r="A249" s="76">
        <v>6</v>
      </c>
      <c r="B249" s="121" t="s">
        <v>601</v>
      </c>
      <c r="C249" s="119" t="s">
        <v>241</v>
      </c>
      <c r="D249" s="76" t="str">
        <f t="shared" si="9"/>
        <v>2000m v6</v>
      </c>
      <c r="E249" s="103"/>
      <c r="F249" s="112" t="s">
        <v>135</v>
      </c>
      <c r="H249" s="76">
        <v>6</v>
      </c>
      <c r="I249" s="121" t="s">
        <v>424</v>
      </c>
      <c r="K249" s="76" t="str">
        <f t="shared" si="10"/>
        <v xml:space="preserve"> V6</v>
      </c>
      <c r="M249" s="112" t="s">
        <v>133</v>
      </c>
      <c r="O249" s="76">
        <v>6</v>
      </c>
      <c r="P249" s="121" t="s">
        <v>424</v>
      </c>
      <c r="Q249" s="119" t="s">
        <v>177</v>
      </c>
      <c r="R249" s="76" t="str">
        <f t="shared" si="11"/>
        <v>6V10000m</v>
      </c>
      <c r="T249" s="112" t="s">
        <v>135</v>
      </c>
    </row>
    <row r="250" spans="1:23" ht="14.4">
      <c r="A250" s="76">
        <v>7</v>
      </c>
      <c r="B250" s="121" t="s">
        <v>601</v>
      </c>
      <c r="C250" s="119" t="s">
        <v>241</v>
      </c>
      <c r="D250" s="76" t="str">
        <f t="shared" si="9"/>
        <v>2000m v7</v>
      </c>
      <c r="E250" s="103"/>
      <c r="F250" s="112" t="s">
        <v>124</v>
      </c>
      <c r="H250" s="76">
        <v>7</v>
      </c>
      <c r="I250" s="121" t="s">
        <v>424</v>
      </c>
      <c r="K250" s="76" t="str">
        <f t="shared" si="10"/>
        <v xml:space="preserve"> V7</v>
      </c>
      <c r="M250" s="112" t="s">
        <v>135</v>
      </c>
      <c r="O250" s="76">
        <v>7</v>
      </c>
      <c r="P250" s="121" t="s">
        <v>424</v>
      </c>
      <c r="Q250" s="119" t="s">
        <v>177</v>
      </c>
      <c r="R250" s="76" t="str">
        <f t="shared" si="11"/>
        <v>7V10000m</v>
      </c>
      <c r="T250" s="112" t="s">
        <v>124</v>
      </c>
    </row>
    <row r="251" spans="1:23" ht="14.4">
      <c r="A251" s="76">
        <v>8</v>
      </c>
      <c r="B251" s="121" t="s">
        <v>601</v>
      </c>
      <c r="C251" s="119" t="s">
        <v>241</v>
      </c>
      <c r="D251" s="76" t="str">
        <f t="shared" si="9"/>
        <v>2000m v8</v>
      </c>
      <c r="E251" s="103"/>
      <c r="F251" s="112" t="s">
        <v>128</v>
      </c>
      <c r="H251" s="76">
        <v>8</v>
      </c>
      <c r="I251" s="121" t="s">
        <v>424</v>
      </c>
      <c r="K251" s="76" t="str">
        <f t="shared" si="10"/>
        <v xml:space="preserve"> V8</v>
      </c>
      <c r="M251" s="112" t="s">
        <v>124</v>
      </c>
      <c r="O251" s="76">
        <v>8</v>
      </c>
      <c r="P251" s="121" t="s">
        <v>424</v>
      </c>
      <c r="Q251" s="119" t="s">
        <v>177</v>
      </c>
      <c r="R251" s="76" t="str">
        <f t="shared" si="11"/>
        <v>8V10000m</v>
      </c>
      <c r="T251" s="112" t="s">
        <v>128</v>
      </c>
    </row>
    <row r="252" spans="1:23" ht="14.4">
      <c r="A252" s="76">
        <v>9</v>
      </c>
      <c r="B252" s="121" t="s">
        <v>601</v>
      </c>
      <c r="C252" s="119" t="s">
        <v>241</v>
      </c>
      <c r="D252" s="76" t="str">
        <f t="shared" si="9"/>
        <v>2000m v9</v>
      </c>
      <c r="E252" s="103"/>
      <c r="F252" s="112" t="s">
        <v>130</v>
      </c>
      <c r="H252" s="76">
        <v>9</v>
      </c>
      <c r="I252" s="121" t="s">
        <v>424</v>
      </c>
      <c r="K252" s="76" t="str">
        <f t="shared" si="10"/>
        <v xml:space="preserve"> V9</v>
      </c>
      <c r="M252" s="112" t="s">
        <v>128</v>
      </c>
      <c r="O252" s="76">
        <v>9</v>
      </c>
      <c r="P252" s="121" t="s">
        <v>424</v>
      </c>
      <c r="Q252" s="119" t="s">
        <v>177</v>
      </c>
      <c r="R252" s="76" t="str">
        <f t="shared" si="11"/>
        <v>9V10000m</v>
      </c>
      <c r="T252" s="112" t="s">
        <v>130</v>
      </c>
    </row>
    <row r="253" spans="1:23" ht="14.4">
      <c r="A253" s="76">
        <v>10</v>
      </c>
      <c r="B253" s="121" t="s">
        <v>601</v>
      </c>
      <c r="C253" s="119" t="s">
        <v>241</v>
      </c>
      <c r="D253" s="76" t="str">
        <f t="shared" si="9"/>
        <v>2000m v10</v>
      </c>
      <c r="E253" s="103"/>
      <c r="F253" s="102" t="s">
        <v>324</v>
      </c>
      <c r="H253" s="76">
        <v>10</v>
      </c>
      <c r="I253" s="121" t="s">
        <v>424</v>
      </c>
      <c r="K253" s="76" t="str">
        <f t="shared" si="10"/>
        <v xml:space="preserve"> V10</v>
      </c>
      <c r="M253" s="112" t="s">
        <v>130</v>
      </c>
      <c r="O253" s="76">
        <v>10</v>
      </c>
      <c r="P253" s="121" t="s">
        <v>424</v>
      </c>
      <c r="Q253" s="119" t="s">
        <v>177</v>
      </c>
      <c r="R253" s="76" t="str">
        <f t="shared" si="11"/>
        <v>10V10000m</v>
      </c>
      <c r="T253" s="10"/>
    </row>
    <row r="254" spans="1:23" ht="14.4">
      <c r="A254" s="76">
        <v>1</v>
      </c>
      <c r="B254" s="121" t="s">
        <v>601</v>
      </c>
      <c r="C254" s="119" t="s">
        <v>443</v>
      </c>
      <c r="D254" s="76" t="str">
        <f t="shared" si="9"/>
        <v>3000m v1</v>
      </c>
      <c r="E254" s="103">
        <v>5.3819444444444496E-3</v>
      </c>
      <c r="F254" s="112" t="s">
        <v>129</v>
      </c>
      <c r="G254" s="107"/>
      <c r="H254" s="76">
        <v>1</v>
      </c>
      <c r="I254" s="121" t="s">
        <v>424</v>
      </c>
      <c r="K254" s="76" t="str">
        <f t="shared" si="10"/>
        <v xml:space="preserve"> V1</v>
      </c>
      <c r="M254" s="102" t="s">
        <v>324</v>
      </c>
      <c r="O254" s="76">
        <v>1</v>
      </c>
      <c r="P254" s="121" t="s">
        <v>424</v>
      </c>
      <c r="Q254" s="119" t="s">
        <v>169</v>
      </c>
      <c r="R254" s="76" t="str">
        <f t="shared" si="11"/>
        <v>1V110mbb</v>
      </c>
      <c r="T254" s="112" t="s">
        <v>129</v>
      </c>
    </row>
    <row r="255" spans="1:23" ht="14.4">
      <c r="A255" s="76">
        <v>2</v>
      </c>
      <c r="B255" s="121" t="s">
        <v>601</v>
      </c>
      <c r="C255" s="119" t="s">
        <v>443</v>
      </c>
      <c r="D255" s="76" t="str">
        <f t="shared" si="9"/>
        <v>3000m v2</v>
      </c>
      <c r="E255" s="103">
        <v>5.4978009259259303E-3</v>
      </c>
      <c r="F255" s="112" t="s">
        <v>597</v>
      </c>
      <c r="H255" s="76">
        <v>2</v>
      </c>
      <c r="I255" s="121" t="s">
        <v>424</v>
      </c>
      <c r="K255" s="76" t="str">
        <f t="shared" si="10"/>
        <v xml:space="preserve"> V2</v>
      </c>
      <c r="M255" s="112" t="s">
        <v>129</v>
      </c>
      <c r="O255" s="76">
        <v>2</v>
      </c>
      <c r="P255" s="121" t="s">
        <v>424</v>
      </c>
      <c r="Q255" s="119" t="s">
        <v>169</v>
      </c>
      <c r="R255" s="76" t="str">
        <f t="shared" si="11"/>
        <v>2V110mbb</v>
      </c>
      <c r="T255" s="112" t="s">
        <v>597</v>
      </c>
    </row>
    <row r="256" spans="1:23" ht="14.4">
      <c r="A256" s="76">
        <v>3</v>
      </c>
      <c r="B256" s="121" t="s">
        <v>601</v>
      </c>
      <c r="C256" s="119" t="s">
        <v>443</v>
      </c>
      <c r="D256" s="76" t="str">
        <f t="shared" si="9"/>
        <v>3000m v3</v>
      </c>
      <c r="E256" s="103">
        <v>5.6714120370370399E-3</v>
      </c>
      <c r="F256" s="112" t="s">
        <v>131</v>
      </c>
      <c r="H256" s="76">
        <v>3</v>
      </c>
      <c r="I256" s="121" t="s">
        <v>424</v>
      </c>
      <c r="K256" s="76" t="str">
        <f t="shared" si="10"/>
        <v xml:space="preserve"> V3</v>
      </c>
      <c r="M256" s="112" t="s">
        <v>597</v>
      </c>
      <c r="O256" s="76">
        <v>3</v>
      </c>
      <c r="P256" s="121" t="s">
        <v>424</v>
      </c>
      <c r="Q256" s="119" t="s">
        <v>169</v>
      </c>
      <c r="R256" s="76" t="str">
        <f t="shared" si="11"/>
        <v>3V110mbb</v>
      </c>
      <c r="T256" s="112" t="s">
        <v>131</v>
      </c>
      <c r="U256" s="102">
        <v>91.4</v>
      </c>
      <c r="V256" s="76" t="s">
        <v>131</v>
      </c>
      <c r="W256" s="76" t="s">
        <v>175</v>
      </c>
    </row>
    <row r="257" spans="1:23" ht="14.4">
      <c r="A257" s="76">
        <v>4</v>
      </c>
      <c r="B257" s="121" t="s">
        <v>601</v>
      </c>
      <c r="C257" s="119" t="s">
        <v>443</v>
      </c>
      <c r="D257" s="76" t="str">
        <f t="shared" si="9"/>
        <v>3000m v4</v>
      </c>
      <c r="E257" s="103">
        <v>5.90289351851852E-3</v>
      </c>
      <c r="F257" s="112" t="s">
        <v>132</v>
      </c>
      <c r="H257" s="76">
        <v>4</v>
      </c>
      <c r="I257" s="121" t="s">
        <v>424</v>
      </c>
      <c r="K257" s="76" t="str">
        <f t="shared" si="10"/>
        <v xml:space="preserve"> V4</v>
      </c>
      <c r="M257" s="112" t="s">
        <v>131</v>
      </c>
      <c r="O257" s="76">
        <v>4</v>
      </c>
      <c r="P257" s="121" t="s">
        <v>424</v>
      </c>
      <c r="Q257" s="119" t="s">
        <v>169</v>
      </c>
      <c r="R257" s="76" t="str">
        <f t="shared" si="11"/>
        <v>4V110mbb</v>
      </c>
      <c r="T257" s="112" t="s">
        <v>132</v>
      </c>
    </row>
    <row r="258" spans="1:23" ht="14.4">
      <c r="A258" s="76">
        <v>5</v>
      </c>
      <c r="B258" s="121" t="s">
        <v>601</v>
      </c>
      <c r="C258" s="119" t="s">
        <v>443</v>
      </c>
      <c r="D258" s="76" t="str">
        <f t="shared" si="9"/>
        <v>3000m v5</v>
      </c>
      <c r="E258" s="103">
        <v>6.2501157407407401E-3</v>
      </c>
      <c r="F258" s="112" t="s">
        <v>133</v>
      </c>
      <c r="H258" s="76">
        <v>5</v>
      </c>
      <c r="I258" s="121" t="s">
        <v>424</v>
      </c>
      <c r="K258" s="76" t="str">
        <f t="shared" si="10"/>
        <v xml:space="preserve"> V5</v>
      </c>
      <c r="M258" s="112" t="s">
        <v>132</v>
      </c>
      <c r="O258" s="76">
        <v>5</v>
      </c>
      <c r="P258" s="121" t="s">
        <v>424</v>
      </c>
      <c r="Q258" s="119" t="s">
        <v>169</v>
      </c>
      <c r="R258" s="76" t="str">
        <f t="shared" si="11"/>
        <v>5V110mbb</v>
      </c>
      <c r="T258" s="112" t="s">
        <v>133</v>
      </c>
    </row>
    <row r="259" spans="1:23" ht="14.4">
      <c r="A259" s="76">
        <v>6</v>
      </c>
      <c r="B259" s="121" t="s">
        <v>601</v>
      </c>
      <c r="C259" s="119" t="s">
        <v>443</v>
      </c>
      <c r="D259" s="76" t="str">
        <f t="shared" si="9"/>
        <v>3000m v6</v>
      </c>
      <c r="E259" s="103">
        <v>6.6552083333333298E-3</v>
      </c>
      <c r="F259" s="112" t="s">
        <v>135</v>
      </c>
      <c r="H259" s="76">
        <v>6</v>
      </c>
      <c r="I259" s="121" t="s">
        <v>424</v>
      </c>
      <c r="K259" s="76" t="str">
        <f t="shared" si="10"/>
        <v xml:space="preserve"> V6</v>
      </c>
      <c r="M259" s="112" t="s">
        <v>133</v>
      </c>
      <c r="O259" s="76">
        <v>6</v>
      </c>
      <c r="P259" s="121" t="s">
        <v>424</v>
      </c>
      <c r="Q259" s="119" t="s">
        <v>169</v>
      </c>
      <c r="R259" s="76" t="str">
        <f t="shared" si="11"/>
        <v>6V110mbb</v>
      </c>
      <c r="T259" s="112" t="s">
        <v>135</v>
      </c>
    </row>
    <row r="260" spans="1:23" ht="14.4">
      <c r="A260" s="76">
        <v>7</v>
      </c>
      <c r="B260" s="121" t="s">
        <v>601</v>
      </c>
      <c r="C260" s="119" t="s">
        <v>443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124</v>
      </c>
      <c r="H260" s="76">
        <v>7</v>
      </c>
      <c r="I260" s="121" t="s">
        <v>424</v>
      </c>
      <c r="K260" s="76" t="str">
        <f t="shared" ref="K260:K283" si="13">CONCATENATE(J260," ",I260,H260)</f>
        <v xml:space="preserve"> V7</v>
      </c>
      <c r="M260" s="112" t="s">
        <v>135</v>
      </c>
      <c r="O260" s="76">
        <v>7</v>
      </c>
      <c r="P260" s="121" t="s">
        <v>424</v>
      </c>
      <c r="Q260" s="119" t="s">
        <v>169</v>
      </c>
      <c r="R260" s="76" t="str">
        <f t="shared" ref="R260:R313" si="14">CONCATENATE(O260,P260,Q260)</f>
        <v>7V110mbb</v>
      </c>
      <c r="T260" s="112" t="s">
        <v>124</v>
      </c>
    </row>
    <row r="261" spans="1:23" ht="14.4">
      <c r="A261" s="76">
        <v>8</v>
      </c>
      <c r="B261" s="121" t="s">
        <v>601</v>
      </c>
      <c r="C261" s="119" t="s">
        <v>443</v>
      </c>
      <c r="D261" s="76" t="str">
        <f t="shared" si="12"/>
        <v>3000m v8</v>
      </c>
      <c r="E261" s="103">
        <v>7.5811342592592597E-3</v>
      </c>
      <c r="F261" s="112" t="s">
        <v>128</v>
      </c>
      <c r="H261" s="76">
        <v>8</v>
      </c>
      <c r="I261" s="121" t="s">
        <v>424</v>
      </c>
      <c r="K261" s="76" t="str">
        <f t="shared" si="13"/>
        <v xml:space="preserve"> V8</v>
      </c>
      <c r="M261" s="112" t="s">
        <v>124</v>
      </c>
      <c r="O261" s="76">
        <v>8</v>
      </c>
      <c r="P261" s="121" t="s">
        <v>424</v>
      </c>
      <c r="Q261" s="119" t="s">
        <v>169</v>
      </c>
      <c r="R261" s="76" t="str">
        <f t="shared" si="14"/>
        <v>8V110mbb</v>
      </c>
      <c r="T261" s="112" t="s">
        <v>128</v>
      </c>
    </row>
    <row r="262" spans="1:23" ht="14.4">
      <c r="A262" s="76">
        <v>9</v>
      </c>
      <c r="B262" s="121" t="s">
        <v>601</v>
      </c>
      <c r="C262" s="119" t="s">
        <v>443</v>
      </c>
      <c r="D262" s="76" t="str">
        <f t="shared" si="12"/>
        <v>3000m v9</v>
      </c>
      <c r="E262" s="103">
        <v>7.9862268518518503E-3</v>
      </c>
      <c r="F262" s="112" t="s">
        <v>130</v>
      </c>
      <c r="H262" s="76">
        <v>9</v>
      </c>
      <c r="I262" s="121" t="s">
        <v>424</v>
      </c>
      <c r="K262" s="76" t="str">
        <f t="shared" si="13"/>
        <v xml:space="preserve"> V9</v>
      </c>
      <c r="M262" s="112" t="s">
        <v>128</v>
      </c>
      <c r="O262" s="76">
        <v>9</v>
      </c>
      <c r="P262" s="121" t="s">
        <v>424</v>
      </c>
      <c r="Q262" s="119" t="s">
        <v>169</v>
      </c>
      <c r="R262" s="76" t="str">
        <f t="shared" si="14"/>
        <v>9V110mbb</v>
      </c>
      <c r="T262" s="112" t="s">
        <v>130</v>
      </c>
    </row>
    <row r="263" spans="1:23" ht="14.4">
      <c r="A263" s="76">
        <v>10</v>
      </c>
      <c r="B263" s="121" t="s">
        <v>601</v>
      </c>
      <c r="C263" s="119" t="s">
        <v>443</v>
      </c>
      <c r="D263" s="76" t="str">
        <f t="shared" si="12"/>
        <v>3000m v10</v>
      </c>
      <c r="E263" s="103"/>
      <c r="F263" s="102" t="s">
        <v>324</v>
      </c>
      <c r="H263" s="76">
        <v>10</v>
      </c>
      <c r="I263" s="121" t="s">
        <v>424</v>
      </c>
      <c r="K263" s="76" t="str">
        <f t="shared" si="13"/>
        <v xml:space="preserve"> V10</v>
      </c>
      <c r="M263" s="112" t="s">
        <v>130</v>
      </c>
      <c r="O263" s="76">
        <v>10</v>
      </c>
      <c r="P263" s="121" t="s">
        <v>424</v>
      </c>
      <c r="Q263" s="119" t="s">
        <v>169</v>
      </c>
      <c r="R263" s="76" t="str">
        <f t="shared" si="14"/>
        <v>10V110mbb</v>
      </c>
      <c r="T263" s="10"/>
    </row>
    <row r="264" spans="1:23" ht="14.4">
      <c r="A264" s="76">
        <v>1</v>
      </c>
      <c r="B264" s="121" t="s">
        <v>601</v>
      </c>
      <c r="C264" s="119" t="s">
        <v>444</v>
      </c>
      <c r="D264" s="76" t="str">
        <f t="shared" si="12"/>
        <v>60m bb v1</v>
      </c>
      <c r="E264" s="115">
        <v>7.5</v>
      </c>
      <c r="F264" s="112" t="s">
        <v>129</v>
      </c>
      <c r="H264" s="76">
        <v>1</v>
      </c>
      <c r="I264" s="121" t="s">
        <v>424</v>
      </c>
      <c r="K264" s="76" t="str">
        <f t="shared" si="13"/>
        <v xml:space="preserve"> V1</v>
      </c>
      <c r="M264" s="10"/>
      <c r="O264" s="76">
        <v>1</v>
      </c>
      <c r="P264" s="121" t="s">
        <v>424</v>
      </c>
      <c r="Q264" s="76" t="s">
        <v>165</v>
      </c>
      <c r="R264" s="76" t="str">
        <f t="shared" si="14"/>
        <v>1V400mbb</v>
      </c>
      <c r="T264" s="112" t="s">
        <v>129</v>
      </c>
    </row>
    <row r="265" spans="1:23" ht="14.4">
      <c r="A265" s="76">
        <v>2</v>
      </c>
      <c r="B265" s="121" t="s">
        <v>601</v>
      </c>
      <c r="C265" s="119" t="s">
        <v>444</v>
      </c>
      <c r="D265" s="76" t="str">
        <f t="shared" si="12"/>
        <v>60m bb v2</v>
      </c>
      <c r="E265" s="115">
        <v>7.76</v>
      </c>
      <c r="F265" s="112" t="s">
        <v>597</v>
      </c>
      <c r="H265" s="76">
        <v>2</v>
      </c>
      <c r="I265" s="121" t="s">
        <v>424</v>
      </c>
      <c r="K265" s="76" t="str">
        <f t="shared" si="13"/>
        <v xml:space="preserve"> V2</v>
      </c>
      <c r="M265" s="112" t="s">
        <v>129</v>
      </c>
      <c r="O265" s="76">
        <v>2</v>
      </c>
      <c r="P265" s="121" t="s">
        <v>424</v>
      </c>
      <c r="Q265" s="76" t="s">
        <v>165</v>
      </c>
      <c r="R265" s="76" t="str">
        <f t="shared" si="14"/>
        <v>2V400mbb</v>
      </c>
      <c r="S265" s="113">
        <v>9.8553240740740697E-4</v>
      </c>
      <c r="T265" s="112" t="s">
        <v>597</v>
      </c>
    </row>
    <row r="266" spans="1:23" ht="14.4">
      <c r="A266" s="76">
        <v>3</v>
      </c>
      <c r="B266" s="121" t="s">
        <v>601</v>
      </c>
      <c r="C266" s="119" t="s">
        <v>444</v>
      </c>
      <c r="D266" s="76" t="str">
        <f t="shared" si="12"/>
        <v>60m bb v3</v>
      </c>
      <c r="E266" s="115">
        <v>8.11</v>
      </c>
      <c r="F266" s="112" t="s">
        <v>131</v>
      </c>
      <c r="H266" s="76">
        <v>3</v>
      </c>
      <c r="I266" s="121" t="s">
        <v>424</v>
      </c>
      <c r="K266" s="76" t="str">
        <f t="shared" si="13"/>
        <v xml:space="preserve"> V3</v>
      </c>
      <c r="M266" s="112" t="s">
        <v>597</v>
      </c>
      <c r="O266" s="76">
        <v>3</v>
      </c>
      <c r="P266" s="121" t="s">
        <v>424</v>
      </c>
      <c r="Q266" s="76" t="s">
        <v>165</v>
      </c>
      <c r="R266" s="76" t="str">
        <f t="shared" si="14"/>
        <v>3V400mbb</v>
      </c>
      <c r="S266" s="113">
        <v>1.0584490740740699E-3</v>
      </c>
      <c r="T266" s="112" t="s">
        <v>131</v>
      </c>
    </row>
    <row r="267" spans="1:23" ht="14.4">
      <c r="A267" s="76">
        <v>4</v>
      </c>
      <c r="B267" s="121" t="s">
        <v>601</v>
      </c>
      <c r="C267" s="119" t="s">
        <v>444</v>
      </c>
      <c r="D267" s="76" t="str">
        <f t="shared" si="12"/>
        <v>60m bb v4</v>
      </c>
      <c r="E267" s="115">
        <v>8.4499999999999993</v>
      </c>
      <c r="F267" s="112" t="s">
        <v>132</v>
      </c>
      <c r="H267" s="76">
        <v>4</v>
      </c>
      <c r="I267" s="121" t="s">
        <v>424</v>
      </c>
      <c r="K267" s="76" t="str">
        <f t="shared" si="13"/>
        <v xml:space="preserve"> V4</v>
      </c>
      <c r="M267" s="112" t="s">
        <v>131</v>
      </c>
      <c r="O267" s="76">
        <v>4</v>
      </c>
      <c r="P267" s="121" t="s">
        <v>424</v>
      </c>
      <c r="Q267" s="76" t="s">
        <v>165</v>
      </c>
      <c r="R267" s="76" t="str">
        <f t="shared" si="14"/>
        <v>4V400mbb</v>
      </c>
      <c r="S267" s="113">
        <v>1.1244212962963E-3</v>
      </c>
      <c r="T267" s="112" t="s">
        <v>132</v>
      </c>
      <c r="U267" s="102">
        <v>0.84</v>
      </c>
      <c r="V267" s="76" t="s">
        <v>50</v>
      </c>
    </row>
    <row r="268" spans="1:23" ht="14.4">
      <c r="A268" s="76">
        <v>5</v>
      </c>
      <c r="B268" s="121" t="s">
        <v>601</v>
      </c>
      <c r="C268" s="119" t="s">
        <v>444</v>
      </c>
      <c r="D268" s="76" t="str">
        <f t="shared" si="12"/>
        <v>60m bb v5</v>
      </c>
      <c r="E268" s="115">
        <v>8.9499999999999993</v>
      </c>
      <c r="F268" s="112" t="s">
        <v>133</v>
      </c>
      <c r="H268" s="76">
        <v>5</v>
      </c>
      <c r="I268" s="121" t="s">
        <v>424</v>
      </c>
      <c r="K268" s="76" t="str">
        <f t="shared" si="13"/>
        <v xml:space="preserve"> V5</v>
      </c>
      <c r="M268" s="112" t="s">
        <v>132</v>
      </c>
      <c r="O268" s="76">
        <v>5</v>
      </c>
      <c r="P268" s="121" t="s">
        <v>424</v>
      </c>
      <c r="Q268" s="76" t="s">
        <v>165</v>
      </c>
      <c r="R268" s="76" t="str">
        <f t="shared" si="14"/>
        <v>5V400mbb</v>
      </c>
      <c r="S268" s="113">
        <v>1.1828703703703699E-3</v>
      </c>
      <c r="T268" s="112" t="s">
        <v>133</v>
      </c>
      <c r="V268" s="76" t="s">
        <v>56</v>
      </c>
    </row>
    <row r="269" spans="1:23" ht="14.4">
      <c r="A269" s="76">
        <v>6</v>
      </c>
      <c r="B269" s="121" t="s">
        <v>601</v>
      </c>
      <c r="C269" s="119" t="s">
        <v>444</v>
      </c>
      <c r="D269" s="76" t="str">
        <f t="shared" si="12"/>
        <v>60m bb v6</v>
      </c>
      <c r="E269" s="115">
        <v>9.4499999999999993</v>
      </c>
      <c r="F269" s="112" t="s">
        <v>135</v>
      </c>
      <c r="H269" s="76">
        <v>6</v>
      </c>
      <c r="I269" s="121" t="s">
        <v>424</v>
      </c>
      <c r="K269" s="76" t="str">
        <f t="shared" si="13"/>
        <v xml:space="preserve"> V6</v>
      </c>
      <c r="M269" s="112" t="s">
        <v>133</v>
      </c>
      <c r="O269" s="76">
        <v>6</v>
      </c>
      <c r="P269" s="121" t="s">
        <v>424</v>
      </c>
      <c r="Q269" s="76" t="s">
        <v>165</v>
      </c>
      <c r="R269" s="76" t="str">
        <f t="shared" si="14"/>
        <v>6V400mbb</v>
      </c>
      <c r="S269" s="113">
        <v>1.2980324074074101E-3</v>
      </c>
      <c r="T269" s="112" t="s">
        <v>135</v>
      </c>
    </row>
    <row r="270" spans="1:23" ht="14.4">
      <c r="A270" s="76">
        <v>7</v>
      </c>
      <c r="B270" s="121" t="s">
        <v>601</v>
      </c>
      <c r="C270" s="119" t="s">
        <v>444</v>
      </c>
      <c r="D270" s="76" t="str">
        <f t="shared" si="12"/>
        <v>60m bb v7</v>
      </c>
      <c r="E270" s="115">
        <v>10.050000000000001</v>
      </c>
      <c r="F270" s="112" t="s">
        <v>124</v>
      </c>
      <c r="H270" s="76">
        <v>7</v>
      </c>
      <c r="I270" s="121" t="s">
        <v>424</v>
      </c>
      <c r="K270" s="76" t="str">
        <f t="shared" si="13"/>
        <v xml:space="preserve"> V7</v>
      </c>
      <c r="M270" s="112" t="s">
        <v>135</v>
      </c>
      <c r="O270" s="76">
        <v>7</v>
      </c>
      <c r="P270" s="121" t="s">
        <v>424</v>
      </c>
      <c r="Q270" s="76" t="s">
        <v>165</v>
      </c>
      <c r="R270" s="76" t="str">
        <f t="shared" si="14"/>
        <v>7V400mbb</v>
      </c>
      <c r="S270" s="113">
        <v>1.33564814814815E-3</v>
      </c>
      <c r="T270" s="112" t="s">
        <v>124</v>
      </c>
    </row>
    <row r="271" spans="1:23" ht="14.4">
      <c r="A271" s="76">
        <v>8</v>
      </c>
      <c r="B271" s="121" t="s">
        <v>601</v>
      </c>
      <c r="C271" s="119" t="s">
        <v>444</v>
      </c>
      <c r="D271" s="76" t="str">
        <f t="shared" si="12"/>
        <v>60m bb v8</v>
      </c>
      <c r="E271" s="115">
        <v>10.65</v>
      </c>
      <c r="F271" s="112" t="s">
        <v>128</v>
      </c>
      <c r="H271" s="76">
        <v>8</v>
      </c>
      <c r="I271" s="121" t="s">
        <v>424</v>
      </c>
      <c r="K271" s="76" t="str">
        <f t="shared" si="13"/>
        <v xml:space="preserve"> V8</v>
      </c>
      <c r="M271" s="112" t="s">
        <v>124</v>
      </c>
      <c r="O271" s="76">
        <v>8</v>
      </c>
      <c r="P271" s="121" t="s">
        <v>424</v>
      </c>
      <c r="Q271" s="76" t="s">
        <v>165</v>
      </c>
      <c r="R271" s="76" t="str">
        <f t="shared" si="14"/>
        <v>8V400mbb</v>
      </c>
      <c r="S271" s="113">
        <v>1.38773148148148E-3</v>
      </c>
      <c r="T271" s="112" t="s">
        <v>128</v>
      </c>
    </row>
    <row r="272" spans="1:23" ht="14.4">
      <c r="A272" s="76">
        <v>9</v>
      </c>
      <c r="B272" s="121" t="s">
        <v>601</v>
      </c>
      <c r="C272" s="119" t="s">
        <v>444</v>
      </c>
      <c r="D272" s="76" t="str">
        <f t="shared" si="12"/>
        <v>60m bb v9</v>
      </c>
      <c r="E272" s="115">
        <v>11.25</v>
      </c>
      <c r="F272" s="112" t="s">
        <v>130</v>
      </c>
      <c r="H272" s="76">
        <v>9</v>
      </c>
      <c r="I272" s="121" t="s">
        <v>424</v>
      </c>
      <c r="K272" s="76" t="str">
        <f t="shared" si="13"/>
        <v xml:space="preserve"> V9</v>
      </c>
      <c r="M272" s="112" t="s">
        <v>128</v>
      </c>
      <c r="O272" s="76">
        <v>9</v>
      </c>
      <c r="P272" s="121" t="s">
        <v>424</v>
      </c>
      <c r="Q272" s="76" t="s">
        <v>165</v>
      </c>
      <c r="R272" s="76" t="str">
        <f t="shared" si="14"/>
        <v>9V400mbb</v>
      </c>
      <c r="S272" s="113">
        <v>1.4172453703703699E-3</v>
      </c>
      <c r="T272" s="112" t="s">
        <v>130</v>
      </c>
      <c r="U272" s="102">
        <v>0.76</v>
      </c>
      <c r="V272" s="76" t="s">
        <v>124</v>
      </c>
      <c r="W272" s="76" t="s">
        <v>18</v>
      </c>
    </row>
    <row r="273" spans="1:21" ht="14.4">
      <c r="A273" s="76">
        <v>10</v>
      </c>
      <c r="B273" s="121" t="s">
        <v>601</v>
      </c>
      <c r="C273" s="119" t="s">
        <v>444</v>
      </c>
      <c r="D273" s="76" t="str">
        <f t="shared" si="12"/>
        <v>60m bb v10</v>
      </c>
      <c r="E273" s="115">
        <v>11.85</v>
      </c>
      <c r="F273" s="102" t="s">
        <v>324</v>
      </c>
      <c r="H273" s="76">
        <v>10</v>
      </c>
      <c r="I273" s="121" t="s">
        <v>424</v>
      </c>
      <c r="K273" s="76" t="str">
        <f t="shared" si="13"/>
        <v xml:space="preserve"> V10</v>
      </c>
      <c r="M273" s="112" t="s">
        <v>130</v>
      </c>
      <c r="O273" s="76">
        <v>10</v>
      </c>
      <c r="P273" s="121" t="s">
        <v>424</v>
      </c>
      <c r="Q273" s="76" t="s">
        <v>165</v>
      </c>
      <c r="R273" s="76" t="str">
        <f t="shared" si="14"/>
        <v>10V400mbb</v>
      </c>
      <c r="S273" s="113">
        <v>1.56423611111111E-3</v>
      </c>
      <c r="T273" s="10"/>
    </row>
    <row r="274" spans="1:21" ht="14.4">
      <c r="A274" s="76">
        <v>1</v>
      </c>
      <c r="B274" s="121" t="s">
        <v>601</v>
      </c>
      <c r="C274" s="119" t="s">
        <v>463</v>
      </c>
      <c r="D274" s="76" t="str">
        <f t="shared" si="12"/>
        <v>60m bb.914 v1</v>
      </c>
      <c r="E274" s="115"/>
      <c r="F274" s="112" t="s">
        <v>129</v>
      </c>
      <c r="H274" s="76">
        <v>1</v>
      </c>
      <c r="I274" s="121" t="s">
        <v>421</v>
      </c>
      <c r="K274" s="76" t="str">
        <f t="shared" si="13"/>
        <v xml:space="preserve"> M1</v>
      </c>
      <c r="M274" s="102" t="s">
        <v>324</v>
      </c>
      <c r="O274" s="76">
        <v>1</v>
      </c>
      <c r="P274" s="121" t="s">
        <v>421</v>
      </c>
      <c r="Q274" s="76" t="s">
        <v>168</v>
      </c>
      <c r="R274" s="76" t="str">
        <f t="shared" si="14"/>
        <v>1M4x100m</v>
      </c>
      <c r="S274" s="113"/>
      <c r="T274" s="112" t="s">
        <v>129</v>
      </c>
    </row>
    <row r="275" spans="1:21" ht="14.4">
      <c r="A275" s="76">
        <v>2</v>
      </c>
      <c r="B275" s="121" t="s">
        <v>601</v>
      </c>
      <c r="C275" s="119" t="s">
        <v>463</v>
      </c>
      <c r="D275" s="76" t="str">
        <f t="shared" si="12"/>
        <v>60m bb.914 v2</v>
      </c>
      <c r="E275" s="115"/>
      <c r="F275" s="112" t="s">
        <v>597</v>
      </c>
      <c r="H275" s="76">
        <v>2</v>
      </c>
      <c r="I275" s="121" t="s">
        <v>421</v>
      </c>
      <c r="K275" s="76" t="str">
        <f t="shared" si="13"/>
        <v xml:space="preserve"> M2</v>
      </c>
      <c r="M275" s="112" t="s">
        <v>129</v>
      </c>
      <c r="O275" s="76">
        <v>2</v>
      </c>
      <c r="P275" s="121" t="s">
        <v>421</v>
      </c>
      <c r="Q275" s="76" t="s">
        <v>168</v>
      </c>
      <c r="R275" s="76" t="str">
        <f t="shared" si="14"/>
        <v>2M4x100m</v>
      </c>
      <c r="S275" s="113">
        <v>9.8553240740740697E-4</v>
      </c>
      <c r="T275" s="112" t="s">
        <v>597</v>
      </c>
    </row>
    <row r="276" spans="1:21" ht="14.4">
      <c r="A276" s="76">
        <v>3</v>
      </c>
      <c r="B276" s="121" t="s">
        <v>601</v>
      </c>
      <c r="C276" s="119" t="s">
        <v>463</v>
      </c>
      <c r="D276" s="76" t="str">
        <f t="shared" si="12"/>
        <v>60m bb.914 v3</v>
      </c>
      <c r="E276" s="115">
        <v>8.0500000000000007</v>
      </c>
      <c r="F276" s="112" t="s">
        <v>131</v>
      </c>
      <c r="H276" s="76">
        <v>3</v>
      </c>
      <c r="I276" s="121" t="s">
        <v>421</v>
      </c>
      <c r="K276" s="76" t="str">
        <f t="shared" si="13"/>
        <v xml:space="preserve"> M3</v>
      </c>
      <c r="M276" s="112" t="s">
        <v>597</v>
      </c>
      <c r="O276" s="76">
        <v>3</v>
      </c>
      <c r="P276" s="121" t="s">
        <v>421</v>
      </c>
      <c r="Q276" s="76" t="s">
        <v>168</v>
      </c>
      <c r="R276" s="76" t="str">
        <f t="shared" si="14"/>
        <v>3M4x100m</v>
      </c>
      <c r="S276" s="113">
        <v>1.0584490740740699E-3</v>
      </c>
      <c r="T276" s="112" t="s">
        <v>131</v>
      </c>
      <c r="U276" s="11" t="s">
        <v>61</v>
      </c>
    </row>
    <row r="277" spans="1:21" ht="14.4">
      <c r="A277" s="76">
        <v>4</v>
      </c>
      <c r="B277" s="121" t="s">
        <v>601</v>
      </c>
      <c r="C277" s="119" t="s">
        <v>463</v>
      </c>
      <c r="D277" s="76" t="str">
        <f t="shared" si="12"/>
        <v>60m bb.914 v4</v>
      </c>
      <c r="E277" s="115">
        <v>8.25</v>
      </c>
      <c r="F277" s="112" t="s">
        <v>132</v>
      </c>
      <c r="H277" s="76">
        <v>4</v>
      </c>
      <c r="I277" s="121" t="s">
        <v>421</v>
      </c>
      <c r="K277" s="76" t="str">
        <f t="shared" si="13"/>
        <v xml:space="preserve"> M4</v>
      </c>
      <c r="M277" s="112" t="s">
        <v>131</v>
      </c>
      <c r="O277" s="76">
        <v>4</v>
      </c>
      <c r="P277" s="121" t="s">
        <v>421</v>
      </c>
      <c r="Q277" s="76" t="s">
        <v>168</v>
      </c>
      <c r="R277" s="76" t="str">
        <f t="shared" si="14"/>
        <v>4M4x100m</v>
      </c>
      <c r="S277" s="113">
        <v>1.1244212962963E-3</v>
      </c>
      <c r="T277" s="112" t="s">
        <v>132</v>
      </c>
    </row>
    <row r="278" spans="1:21" ht="14.4">
      <c r="A278" s="76">
        <v>5</v>
      </c>
      <c r="B278" s="121" t="s">
        <v>601</v>
      </c>
      <c r="C278" s="119" t="s">
        <v>463</v>
      </c>
      <c r="D278" s="76" t="str">
        <f t="shared" si="12"/>
        <v>60m bb.914 v5</v>
      </c>
      <c r="E278" s="115">
        <v>8.5500000000000007</v>
      </c>
      <c r="F278" s="112" t="s">
        <v>133</v>
      </c>
      <c r="H278" s="76">
        <v>5</v>
      </c>
      <c r="I278" s="121" t="s">
        <v>421</v>
      </c>
      <c r="K278" s="76" t="str">
        <f t="shared" si="13"/>
        <v xml:space="preserve"> M5</v>
      </c>
      <c r="M278" s="112" t="s">
        <v>132</v>
      </c>
      <c r="O278" s="76">
        <v>5</v>
      </c>
      <c r="P278" s="121" t="s">
        <v>421</v>
      </c>
      <c r="Q278" s="76" t="s">
        <v>168</v>
      </c>
      <c r="R278" s="76" t="str">
        <f t="shared" si="14"/>
        <v>5M4x100m</v>
      </c>
      <c r="S278" s="113">
        <v>1.1828703703703699E-3</v>
      </c>
      <c r="T278" s="112" t="s">
        <v>133</v>
      </c>
    </row>
    <row r="279" spans="1:21" ht="14.4">
      <c r="A279" s="76">
        <v>6</v>
      </c>
      <c r="B279" s="121" t="s">
        <v>601</v>
      </c>
      <c r="C279" s="119" t="s">
        <v>463</v>
      </c>
      <c r="D279" s="76" t="str">
        <f t="shared" si="12"/>
        <v>60m bb.914 v6</v>
      </c>
      <c r="E279" s="115">
        <v>8.9499999999999993</v>
      </c>
      <c r="F279" s="112" t="s">
        <v>135</v>
      </c>
      <c r="H279" s="76">
        <v>6</v>
      </c>
      <c r="I279" s="121" t="s">
        <v>421</v>
      </c>
      <c r="K279" s="76" t="str">
        <f t="shared" si="13"/>
        <v xml:space="preserve"> M6</v>
      </c>
      <c r="M279" s="112" t="s">
        <v>133</v>
      </c>
      <c r="O279" s="76">
        <v>6</v>
      </c>
      <c r="P279" s="121" t="s">
        <v>421</v>
      </c>
      <c r="Q279" s="76" t="s">
        <v>168</v>
      </c>
      <c r="R279" s="76" t="str">
        <f t="shared" si="14"/>
        <v>6M4x100m</v>
      </c>
      <c r="S279" s="113">
        <v>1.2980324074074101E-3</v>
      </c>
      <c r="T279" s="112" t="s">
        <v>135</v>
      </c>
    </row>
    <row r="280" spans="1:21" ht="14.4">
      <c r="A280" s="76">
        <v>7</v>
      </c>
      <c r="B280" s="121" t="s">
        <v>601</v>
      </c>
      <c r="C280" s="119" t="s">
        <v>463</v>
      </c>
      <c r="D280" s="76" t="str">
        <f t="shared" si="12"/>
        <v>60m bb.914 v7</v>
      </c>
      <c r="E280" s="115">
        <v>9.75</v>
      </c>
      <c r="F280" s="112" t="s">
        <v>124</v>
      </c>
      <c r="H280" s="76">
        <v>7</v>
      </c>
      <c r="I280" s="121" t="s">
        <v>421</v>
      </c>
      <c r="K280" s="76" t="str">
        <f t="shared" si="13"/>
        <v xml:space="preserve"> M7</v>
      </c>
      <c r="M280" s="112" t="s">
        <v>135</v>
      </c>
      <c r="O280" s="76">
        <v>7</v>
      </c>
      <c r="P280" s="121" t="s">
        <v>421</v>
      </c>
      <c r="Q280" s="76" t="s">
        <v>168</v>
      </c>
      <c r="R280" s="76" t="str">
        <f t="shared" si="14"/>
        <v>7M4x100m</v>
      </c>
      <c r="S280" s="113">
        <v>1.33564814814815E-3</v>
      </c>
      <c r="T280" s="112" t="s">
        <v>124</v>
      </c>
    </row>
    <row r="281" spans="1:21" ht="14.4">
      <c r="A281" s="76">
        <v>8</v>
      </c>
      <c r="B281" s="121" t="s">
        <v>601</v>
      </c>
      <c r="C281" s="119" t="s">
        <v>463</v>
      </c>
      <c r="D281" s="76" t="str">
        <f t="shared" si="12"/>
        <v>60m bb.914 v8</v>
      </c>
      <c r="E281" s="115">
        <v>10.45</v>
      </c>
      <c r="F281" s="112" t="s">
        <v>128</v>
      </c>
      <c r="H281" s="76">
        <v>8</v>
      </c>
      <c r="I281" s="121" t="s">
        <v>421</v>
      </c>
      <c r="K281" s="76" t="str">
        <f t="shared" si="13"/>
        <v xml:space="preserve"> M8</v>
      </c>
      <c r="M281" s="112" t="s">
        <v>124</v>
      </c>
      <c r="O281" s="76">
        <v>8</v>
      </c>
      <c r="P281" s="121" t="s">
        <v>421</v>
      </c>
      <c r="Q281" s="76" t="s">
        <v>168</v>
      </c>
      <c r="R281" s="76" t="str">
        <f t="shared" si="14"/>
        <v>8M4x100m</v>
      </c>
      <c r="S281" s="113">
        <v>1.38773148148148E-3</v>
      </c>
      <c r="T281" s="112" t="s">
        <v>128</v>
      </c>
    </row>
    <row r="282" spans="1:21" ht="14.4">
      <c r="A282" s="76">
        <v>9</v>
      </c>
      <c r="B282" s="121" t="s">
        <v>601</v>
      </c>
      <c r="C282" s="119" t="s">
        <v>463</v>
      </c>
      <c r="D282" s="76" t="str">
        <f t="shared" si="12"/>
        <v>60m bb.914 v9</v>
      </c>
      <c r="E282" s="115">
        <v>11.25</v>
      </c>
      <c r="F282" s="112" t="s">
        <v>130</v>
      </c>
      <c r="H282" s="76">
        <v>9</v>
      </c>
      <c r="I282" s="121" t="s">
        <v>421</v>
      </c>
      <c r="K282" s="76" t="str">
        <f t="shared" si="13"/>
        <v xml:space="preserve"> M9</v>
      </c>
      <c r="M282" s="112" t="s">
        <v>128</v>
      </c>
      <c r="O282" s="76">
        <v>9</v>
      </c>
      <c r="P282" s="121" t="s">
        <v>421</v>
      </c>
      <c r="Q282" s="76" t="s">
        <v>168</v>
      </c>
      <c r="R282" s="76" t="str">
        <f t="shared" si="14"/>
        <v>9M4x100m</v>
      </c>
      <c r="S282" s="113">
        <v>1.4172453703703699E-3</v>
      </c>
      <c r="T282" s="112" t="s">
        <v>130</v>
      </c>
    </row>
    <row r="283" spans="1:21" ht="14.4">
      <c r="A283" s="76">
        <v>10</v>
      </c>
      <c r="B283" s="121" t="s">
        <v>601</v>
      </c>
      <c r="C283" s="119" t="s">
        <v>463</v>
      </c>
      <c r="D283" s="76" t="str">
        <f t="shared" si="12"/>
        <v>60m bb.914 v10</v>
      </c>
      <c r="E283" s="115">
        <v>12.05</v>
      </c>
      <c r="F283" s="102" t="s">
        <v>324</v>
      </c>
      <c r="H283" s="76">
        <v>10</v>
      </c>
      <c r="I283" s="121" t="s">
        <v>421</v>
      </c>
      <c r="K283" s="76" t="str">
        <f t="shared" si="13"/>
        <v xml:space="preserve"> M10</v>
      </c>
      <c r="M283" s="112" t="s">
        <v>130</v>
      </c>
      <c r="O283" s="76">
        <v>10</v>
      </c>
      <c r="P283" s="121" t="s">
        <v>421</v>
      </c>
      <c r="Q283" s="76" t="s">
        <v>168</v>
      </c>
      <c r="R283" s="76" t="str">
        <f t="shared" si="14"/>
        <v>10M4x100m</v>
      </c>
      <c r="S283" s="113">
        <v>1.56423611111111E-3</v>
      </c>
      <c r="T283" s="10"/>
    </row>
    <row r="284" spans="1:21" ht="14.4">
      <c r="A284" s="76">
        <v>1</v>
      </c>
      <c r="B284" s="121" t="s">
        <v>601</v>
      </c>
      <c r="C284" s="119" t="s">
        <v>270</v>
      </c>
      <c r="D284" s="76" t="str">
        <f t="shared" si="12"/>
        <v>60m bb.84 v1</v>
      </c>
      <c r="E284" s="115"/>
      <c r="F284" s="112" t="s">
        <v>129</v>
      </c>
      <c r="M284" s="102" t="s">
        <v>324</v>
      </c>
      <c r="O284" s="76">
        <v>1</v>
      </c>
      <c r="P284" s="121" t="s">
        <v>424</v>
      </c>
      <c r="Q284" s="76" t="s">
        <v>168</v>
      </c>
      <c r="R284" s="76" t="str">
        <f t="shared" si="14"/>
        <v>1V4x100m</v>
      </c>
      <c r="T284" s="112" t="s">
        <v>129</v>
      </c>
    </row>
    <row r="285" spans="1:21" ht="14.4">
      <c r="A285" s="76">
        <v>2</v>
      </c>
      <c r="B285" s="121" t="s">
        <v>601</v>
      </c>
      <c r="C285" s="119" t="s">
        <v>270</v>
      </c>
      <c r="D285" s="76" t="str">
        <f t="shared" si="12"/>
        <v>60m bb.84 v2</v>
      </c>
      <c r="E285" s="115"/>
      <c r="F285" s="112" t="s">
        <v>597</v>
      </c>
      <c r="M285" s="112" t="s">
        <v>130</v>
      </c>
      <c r="O285" s="76">
        <v>2</v>
      </c>
      <c r="P285" s="121" t="s">
        <v>424</v>
      </c>
      <c r="Q285" s="76" t="s">
        <v>168</v>
      </c>
      <c r="R285" s="76" t="str">
        <f t="shared" si="14"/>
        <v>2V4x100m</v>
      </c>
      <c r="T285" s="112" t="s">
        <v>597</v>
      </c>
    </row>
    <row r="286" spans="1:21" ht="14.4">
      <c r="A286" s="76">
        <v>3</v>
      </c>
      <c r="B286" s="121" t="s">
        <v>601</v>
      </c>
      <c r="C286" s="119" t="s">
        <v>270</v>
      </c>
      <c r="D286" s="76" t="str">
        <f t="shared" si="12"/>
        <v>60m bb.84 v3</v>
      </c>
      <c r="E286" s="115"/>
      <c r="F286" s="112" t="s">
        <v>131</v>
      </c>
      <c r="M286" s="112" t="s">
        <v>128</v>
      </c>
      <c r="O286" s="76">
        <v>3</v>
      </c>
      <c r="P286" s="121" t="s">
        <v>424</v>
      </c>
      <c r="Q286" s="76" t="s">
        <v>168</v>
      </c>
      <c r="R286" s="76" t="str">
        <f t="shared" si="14"/>
        <v>3V4x100m</v>
      </c>
      <c r="T286" s="112" t="s">
        <v>131</v>
      </c>
      <c r="U286" s="11" t="s">
        <v>191</v>
      </c>
    </row>
    <row r="287" spans="1:21" ht="14.4">
      <c r="A287" s="76">
        <v>4</v>
      </c>
      <c r="B287" s="121" t="s">
        <v>601</v>
      </c>
      <c r="C287" s="119" t="s">
        <v>270</v>
      </c>
      <c r="D287" s="76" t="str">
        <f t="shared" si="12"/>
        <v>60m bb.84 v4</v>
      </c>
      <c r="E287" s="115">
        <v>8.3000000000000007</v>
      </c>
      <c r="F287" s="112" t="s">
        <v>132</v>
      </c>
      <c r="M287" s="112" t="s">
        <v>124</v>
      </c>
      <c r="O287" s="76">
        <v>4</v>
      </c>
      <c r="P287" s="121" t="s">
        <v>424</v>
      </c>
      <c r="Q287" s="76" t="s">
        <v>168</v>
      </c>
      <c r="R287" s="76" t="str">
        <f t="shared" si="14"/>
        <v>4V4x100m</v>
      </c>
      <c r="T287" s="112" t="s">
        <v>132</v>
      </c>
    </row>
    <row r="288" spans="1:21" ht="14.4">
      <c r="A288" s="76">
        <v>5</v>
      </c>
      <c r="B288" s="121" t="s">
        <v>601</v>
      </c>
      <c r="C288" s="119" t="s">
        <v>270</v>
      </c>
      <c r="D288" s="76" t="str">
        <f t="shared" si="12"/>
        <v>60m bb.84 v5</v>
      </c>
      <c r="E288" s="115">
        <v>8.65</v>
      </c>
      <c r="F288" s="112" t="s">
        <v>133</v>
      </c>
      <c r="M288" s="112" t="s">
        <v>135</v>
      </c>
      <c r="O288" s="76">
        <v>5</v>
      </c>
      <c r="P288" s="121" t="s">
        <v>424</v>
      </c>
      <c r="Q288" s="76" t="s">
        <v>168</v>
      </c>
      <c r="R288" s="76" t="str">
        <f t="shared" si="14"/>
        <v>5V4x100m</v>
      </c>
      <c r="T288" s="112" t="s">
        <v>133</v>
      </c>
    </row>
    <row r="289" spans="1:20" ht="14.4">
      <c r="A289" s="76">
        <v>6</v>
      </c>
      <c r="B289" s="121" t="s">
        <v>601</v>
      </c>
      <c r="C289" s="119" t="s">
        <v>270</v>
      </c>
      <c r="D289" s="76" t="str">
        <f t="shared" si="12"/>
        <v>60m bb.84 v6</v>
      </c>
      <c r="E289" s="115">
        <v>9.0500000000000007</v>
      </c>
      <c r="F289" s="112" t="s">
        <v>135</v>
      </c>
      <c r="M289" s="112" t="s">
        <v>133</v>
      </c>
      <c r="O289" s="76">
        <v>6</v>
      </c>
      <c r="P289" s="121" t="s">
        <v>424</v>
      </c>
      <c r="Q289" s="76" t="s">
        <v>168</v>
      </c>
      <c r="R289" s="76" t="str">
        <f t="shared" si="14"/>
        <v>6V4x100m</v>
      </c>
      <c r="T289" s="112" t="s">
        <v>135</v>
      </c>
    </row>
    <row r="290" spans="1:20" ht="14.4">
      <c r="A290" s="76">
        <v>7</v>
      </c>
      <c r="B290" s="121" t="s">
        <v>601</v>
      </c>
      <c r="C290" s="119" t="s">
        <v>270</v>
      </c>
      <c r="D290" s="76" t="str">
        <f t="shared" si="12"/>
        <v>60m bb.84 v7</v>
      </c>
      <c r="E290" s="115">
        <v>9.65</v>
      </c>
      <c r="F290" s="112" t="s">
        <v>124</v>
      </c>
      <c r="M290" s="112" t="s">
        <v>132</v>
      </c>
      <c r="O290" s="76">
        <v>7</v>
      </c>
      <c r="P290" s="121" t="s">
        <v>424</v>
      </c>
      <c r="Q290" s="76" t="s">
        <v>168</v>
      </c>
      <c r="R290" s="76" t="str">
        <f t="shared" si="14"/>
        <v>7V4x100m</v>
      </c>
      <c r="T290" s="112" t="s">
        <v>124</v>
      </c>
    </row>
    <row r="291" spans="1:20" ht="14.4">
      <c r="A291" s="76">
        <v>8</v>
      </c>
      <c r="B291" s="121" t="s">
        <v>601</v>
      </c>
      <c r="C291" s="119" t="s">
        <v>270</v>
      </c>
      <c r="D291" s="76" t="str">
        <f t="shared" si="12"/>
        <v>60m bb.84 v8</v>
      </c>
      <c r="E291" s="115">
        <v>10.45</v>
      </c>
      <c r="F291" s="112" t="s">
        <v>128</v>
      </c>
      <c r="M291" s="112" t="s">
        <v>131</v>
      </c>
      <c r="O291" s="76">
        <v>8</v>
      </c>
      <c r="P291" s="121" t="s">
        <v>424</v>
      </c>
      <c r="Q291" s="76" t="s">
        <v>168</v>
      </c>
      <c r="R291" s="76" t="str">
        <f t="shared" si="14"/>
        <v>8V4x100m</v>
      </c>
      <c r="T291" s="112" t="s">
        <v>128</v>
      </c>
    </row>
    <row r="292" spans="1:20" ht="14.4">
      <c r="A292" s="76">
        <v>9</v>
      </c>
      <c r="B292" s="121" t="s">
        <v>601</v>
      </c>
      <c r="C292" s="119" t="s">
        <v>270</v>
      </c>
      <c r="D292" s="76" t="str">
        <f t="shared" si="12"/>
        <v>60m bb.84 v9</v>
      </c>
      <c r="E292" s="115">
        <v>11.25</v>
      </c>
      <c r="F292" s="112" t="s">
        <v>130</v>
      </c>
      <c r="M292" s="112" t="s">
        <v>597</v>
      </c>
      <c r="O292" s="76">
        <v>9</v>
      </c>
      <c r="P292" s="121" t="s">
        <v>424</v>
      </c>
      <c r="Q292" s="76" t="s">
        <v>168</v>
      </c>
      <c r="R292" s="76" t="str">
        <f t="shared" si="14"/>
        <v>9V4x100m</v>
      </c>
      <c r="T292" s="112" t="s">
        <v>130</v>
      </c>
    </row>
    <row r="293" spans="1:20" ht="14.4">
      <c r="A293" s="76">
        <v>10</v>
      </c>
      <c r="B293" s="121" t="s">
        <v>601</v>
      </c>
      <c r="C293" s="119" t="s">
        <v>270</v>
      </c>
      <c r="D293" s="76" t="str">
        <f t="shared" si="12"/>
        <v>60m bb.84 v10</v>
      </c>
      <c r="E293" s="115">
        <v>12.25</v>
      </c>
      <c r="F293" s="102" t="s">
        <v>324</v>
      </c>
      <c r="M293" s="112" t="s">
        <v>129</v>
      </c>
      <c r="O293" s="76">
        <v>10</v>
      </c>
      <c r="P293" s="121" t="s">
        <v>424</v>
      </c>
      <c r="Q293" s="76" t="s">
        <v>168</v>
      </c>
      <c r="R293" s="76" t="str">
        <f t="shared" si="14"/>
        <v>10V4x100m</v>
      </c>
      <c r="T293" s="10"/>
    </row>
    <row r="294" spans="1:20" ht="14.4">
      <c r="A294" s="76">
        <v>1</v>
      </c>
      <c r="B294" s="121" t="s">
        <v>601</v>
      </c>
      <c r="C294" s="76" t="s">
        <v>176</v>
      </c>
      <c r="D294" s="76" t="str">
        <f t="shared" si="12"/>
        <v>4x200m v1</v>
      </c>
      <c r="F294" s="112" t="s">
        <v>129</v>
      </c>
      <c r="M294" s="102" t="s">
        <v>324</v>
      </c>
      <c r="O294" s="76">
        <v>1</v>
      </c>
      <c r="P294" s="121" t="s">
        <v>421</v>
      </c>
      <c r="Q294" s="76" t="s">
        <v>164</v>
      </c>
      <c r="R294" s="76" t="str">
        <f t="shared" si="14"/>
        <v>1M4x400m</v>
      </c>
      <c r="T294" s="112" t="s">
        <v>129</v>
      </c>
    </row>
    <row r="295" spans="1:20" ht="14.4">
      <c r="A295" s="76">
        <v>2</v>
      </c>
      <c r="B295" s="121" t="s">
        <v>601</v>
      </c>
      <c r="C295" s="76" t="s">
        <v>176</v>
      </c>
      <c r="D295" s="76" t="str">
        <f t="shared" si="12"/>
        <v>4x200m v2</v>
      </c>
      <c r="E295" s="113"/>
      <c r="F295" s="112" t="s">
        <v>597</v>
      </c>
      <c r="M295" s="112" t="s">
        <v>130</v>
      </c>
      <c r="O295" s="76">
        <v>2</v>
      </c>
      <c r="P295" s="121" t="s">
        <v>421</v>
      </c>
      <c r="Q295" s="76" t="s">
        <v>164</v>
      </c>
      <c r="R295" s="76" t="str">
        <f t="shared" si="14"/>
        <v>2M4x400m</v>
      </c>
      <c r="T295" s="112" t="s">
        <v>597</v>
      </c>
    </row>
    <row r="296" spans="1:20" ht="14.4">
      <c r="A296" s="76">
        <v>3</v>
      </c>
      <c r="B296" s="121" t="s">
        <v>601</v>
      </c>
      <c r="C296" s="76" t="s">
        <v>176</v>
      </c>
      <c r="D296" s="76" t="str">
        <f t="shared" si="12"/>
        <v>4x200m v3</v>
      </c>
      <c r="E296" s="113">
        <v>9.8553240740740697E-4</v>
      </c>
      <c r="F296" s="112" t="s">
        <v>131</v>
      </c>
      <c r="M296" s="112" t="s">
        <v>128</v>
      </c>
      <c r="O296" s="76">
        <v>3</v>
      </c>
      <c r="P296" s="121" t="s">
        <v>421</v>
      </c>
      <c r="Q296" s="76" t="s">
        <v>164</v>
      </c>
      <c r="R296" s="76" t="str">
        <f t="shared" si="14"/>
        <v>3M4x400m</v>
      </c>
      <c r="T296" s="112" t="s">
        <v>131</v>
      </c>
    </row>
    <row r="297" spans="1:20" ht="14.4">
      <c r="A297" s="76">
        <v>4</v>
      </c>
      <c r="B297" s="121" t="s">
        <v>601</v>
      </c>
      <c r="C297" s="76" t="s">
        <v>176</v>
      </c>
      <c r="D297" s="76" t="str">
        <f t="shared" si="12"/>
        <v>4x200m v4</v>
      </c>
      <c r="E297" s="113">
        <v>1.0417824074074101E-3</v>
      </c>
      <c r="F297" s="112" t="s">
        <v>132</v>
      </c>
      <c r="M297" s="112" t="s">
        <v>124</v>
      </c>
      <c r="O297" s="76">
        <v>4</v>
      </c>
      <c r="P297" s="121" t="s">
        <v>421</v>
      </c>
      <c r="Q297" s="76" t="s">
        <v>164</v>
      </c>
      <c r="R297" s="76" t="str">
        <f t="shared" si="14"/>
        <v>4M4x400m</v>
      </c>
      <c r="T297" s="112" t="s">
        <v>132</v>
      </c>
    </row>
    <row r="298" spans="1:20" ht="14.4">
      <c r="A298" s="76">
        <v>5</v>
      </c>
      <c r="B298" s="121" t="s">
        <v>601</v>
      </c>
      <c r="C298" s="76" t="s">
        <v>176</v>
      </c>
      <c r="D298" s="76" t="str">
        <f t="shared" si="12"/>
        <v>4x200m v5</v>
      </c>
      <c r="E298" s="113"/>
      <c r="F298" s="112" t="s">
        <v>133</v>
      </c>
      <c r="M298" s="112" t="s">
        <v>135</v>
      </c>
      <c r="O298" s="76">
        <v>5</v>
      </c>
      <c r="P298" s="121" t="s">
        <v>421</v>
      </c>
      <c r="Q298" s="76" t="s">
        <v>164</v>
      </c>
      <c r="R298" s="76" t="str">
        <f t="shared" si="14"/>
        <v>5M4x400m</v>
      </c>
      <c r="T298" s="112" t="s">
        <v>133</v>
      </c>
    </row>
    <row r="299" spans="1:20" ht="14.4">
      <c r="A299" s="76">
        <v>6</v>
      </c>
      <c r="B299" s="121" t="s">
        <v>601</v>
      </c>
      <c r="C299" s="76" t="s">
        <v>176</v>
      </c>
      <c r="D299" s="76" t="str">
        <f t="shared" si="12"/>
        <v>4x200m v6</v>
      </c>
      <c r="E299" s="113">
        <v>1.134375E-3</v>
      </c>
      <c r="F299" s="112" t="s">
        <v>135</v>
      </c>
      <c r="M299" s="112" t="s">
        <v>133</v>
      </c>
      <c r="O299" s="76">
        <v>6</v>
      </c>
      <c r="P299" s="121" t="s">
        <v>421</v>
      </c>
      <c r="Q299" s="76" t="s">
        <v>164</v>
      </c>
      <c r="R299" s="76" t="str">
        <f t="shared" si="14"/>
        <v>6M4x400m</v>
      </c>
      <c r="T299" s="112" t="s">
        <v>135</v>
      </c>
    </row>
    <row r="300" spans="1:20" ht="14.4">
      <c r="A300" s="76">
        <v>7</v>
      </c>
      <c r="B300" s="121" t="s">
        <v>601</v>
      </c>
      <c r="C300" s="76" t="s">
        <v>176</v>
      </c>
      <c r="D300" s="76" t="str">
        <f t="shared" si="12"/>
        <v>4x200m v7</v>
      </c>
      <c r="E300" s="113">
        <v>1.2153935185185199E-3</v>
      </c>
      <c r="F300" s="112" t="s">
        <v>124</v>
      </c>
      <c r="M300" s="112" t="s">
        <v>132</v>
      </c>
      <c r="O300" s="76">
        <v>7</v>
      </c>
      <c r="P300" s="121" t="s">
        <v>421</v>
      </c>
      <c r="Q300" s="76" t="s">
        <v>164</v>
      </c>
      <c r="R300" s="76" t="str">
        <f t="shared" si="14"/>
        <v>7M4x400m</v>
      </c>
      <c r="T300" s="112" t="s">
        <v>124</v>
      </c>
    </row>
    <row r="301" spans="1:20" ht="14.4">
      <c r="A301" s="76">
        <v>8</v>
      </c>
      <c r="B301" s="121" t="s">
        <v>601</v>
      </c>
      <c r="C301" s="76" t="s">
        <v>176</v>
      </c>
      <c r="D301" s="76" t="str">
        <f t="shared" si="12"/>
        <v>4x200m v8</v>
      </c>
      <c r="E301" s="113">
        <v>1.27326388888889E-3</v>
      </c>
      <c r="F301" s="112" t="s">
        <v>128</v>
      </c>
      <c r="M301" s="112" t="s">
        <v>131</v>
      </c>
      <c r="O301" s="76">
        <v>8</v>
      </c>
      <c r="P301" s="121" t="s">
        <v>421</v>
      </c>
      <c r="Q301" s="76" t="s">
        <v>164</v>
      </c>
      <c r="R301" s="76" t="str">
        <f t="shared" si="14"/>
        <v>8M4x400m</v>
      </c>
      <c r="T301" s="112" t="s">
        <v>128</v>
      </c>
    </row>
    <row r="302" spans="1:20" ht="14.4">
      <c r="A302" s="76">
        <v>9</v>
      </c>
      <c r="B302" s="121" t="s">
        <v>601</v>
      </c>
      <c r="C302" s="76" t="s">
        <v>176</v>
      </c>
      <c r="D302" s="76" t="str">
        <f t="shared" si="12"/>
        <v>4x200m v9</v>
      </c>
      <c r="E302" s="113">
        <v>1.33113425925926E-3</v>
      </c>
      <c r="F302" s="112" t="s">
        <v>130</v>
      </c>
      <c r="M302" s="112" t="s">
        <v>597</v>
      </c>
      <c r="O302" s="76">
        <v>9</v>
      </c>
      <c r="P302" s="121" t="s">
        <v>421</v>
      </c>
      <c r="Q302" s="76" t="s">
        <v>164</v>
      </c>
      <c r="R302" s="76" t="str">
        <f t="shared" si="14"/>
        <v>9M4x400m</v>
      </c>
      <c r="T302" s="112" t="s">
        <v>130</v>
      </c>
    </row>
    <row r="303" spans="1:20" ht="14.4">
      <c r="A303" s="76">
        <v>10</v>
      </c>
      <c r="B303" s="121" t="s">
        <v>601</v>
      </c>
      <c r="C303" s="76" t="s">
        <v>176</v>
      </c>
      <c r="D303" s="76" t="str">
        <f t="shared" si="12"/>
        <v>4x200m v10</v>
      </c>
      <c r="E303" s="113">
        <v>1.38900462962963E-3</v>
      </c>
      <c r="F303" s="102" t="s">
        <v>324</v>
      </c>
      <c r="M303" s="112" t="s">
        <v>129</v>
      </c>
      <c r="O303" s="76">
        <v>10</v>
      </c>
      <c r="P303" s="121" t="s">
        <v>421</v>
      </c>
      <c r="Q303" s="76" t="s">
        <v>164</v>
      </c>
      <c r="R303" s="76" t="str">
        <f t="shared" si="14"/>
        <v>10M4x400m</v>
      </c>
      <c r="T303" s="10"/>
    </row>
    <row r="304" spans="1:20" ht="14.4">
      <c r="A304" s="76">
        <v>1</v>
      </c>
      <c r="B304" s="121" t="s">
        <v>479</v>
      </c>
      <c r="C304" s="76" t="s">
        <v>176</v>
      </c>
      <c r="D304" s="76" t="str">
        <f t="shared" si="12"/>
        <v>4x200m m1</v>
      </c>
      <c r="E304" s="113"/>
      <c r="F304" s="112" t="s">
        <v>129</v>
      </c>
      <c r="M304" s="102" t="s">
        <v>324</v>
      </c>
      <c r="O304" s="76">
        <v>1</v>
      </c>
      <c r="P304" s="121" t="s">
        <v>424</v>
      </c>
      <c r="Q304" s="76" t="s">
        <v>164</v>
      </c>
      <c r="R304" s="76" t="str">
        <f t="shared" si="14"/>
        <v>1V4x400m</v>
      </c>
      <c r="T304" s="112" t="s">
        <v>129</v>
      </c>
    </row>
    <row r="305" spans="1:20" ht="14.4">
      <c r="A305" s="76">
        <v>2</v>
      </c>
      <c r="B305" s="121" t="s">
        <v>479</v>
      </c>
      <c r="C305" s="76" t="s">
        <v>176</v>
      </c>
      <c r="D305" s="76" t="str">
        <f t="shared" si="12"/>
        <v>4x200m m2</v>
      </c>
      <c r="E305" s="113"/>
      <c r="F305" s="112" t="s">
        <v>597</v>
      </c>
      <c r="M305" s="112" t="s">
        <v>130</v>
      </c>
      <c r="O305" s="76">
        <v>2</v>
      </c>
      <c r="P305" s="121" t="s">
        <v>424</v>
      </c>
      <c r="Q305" s="76" t="s">
        <v>164</v>
      </c>
      <c r="R305" s="76" t="str">
        <f t="shared" si="14"/>
        <v>2V4x400m</v>
      </c>
      <c r="T305" s="112" t="s">
        <v>597</v>
      </c>
    </row>
    <row r="306" spans="1:20" ht="14.4">
      <c r="A306" s="76">
        <v>3</v>
      </c>
      <c r="B306" s="121" t="s">
        <v>479</v>
      </c>
      <c r="C306" s="76" t="s">
        <v>176</v>
      </c>
      <c r="D306" s="76" t="str">
        <f t="shared" si="12"/>
        <v>4x200m m3</v>
      </c>
      <c r="E306" s="113">
        <v>1.0584490740740699E-3</v>
      </c>
      <c r="F306" s="112" t="s">
        <v>131</v>
      </c>
      <c r="M306" s="112" t="s">
        <v>128</v>
      </c>
      <c r="O306" s="76">
        <v>3</v>
      </c>
      <c r="P306" s="121" t="s">
        <v>424</v>
      </c>
      <c r="Q306" s="76" t="s">
        <v>164</v>
      </c>
      <c r="R306" s="76" t="str">
        <f t="shared" si="14"/>
        <v>3V4x400m</v>
      </c>
      <c r="T306" s="112" t="s">
        <v>131</v>
      </c>
    </row>
    <row r="307" spans="1:20" ht="14.4">
      <c r="A307" s="76">
        <v>4</v>
      </c>
      <c r="B307" s="121" t="s">
        <v>479</v>
      </c>
      <c r="C307" s="76" t="s">
        <v>176</v>
      </c>
      <c r="D307" s="76" t="str">
        <f t="shared" si="12"/>
        <v>4x200m m4</v>
      </c>
      <c r="E307" s="113">
        <v>1.1834490740740701E-3</v>
      </c>
      <c r="F307" s="112" t="s">
        <v>132</v>
      </c>
      <c r="M307" s="112" t="s">
        <v>124</v>
      </c>
      <c r="O307" s="76">
        <v>4</v>
      </c>
      <c r="P307" s="121" t="s">
        <v>424</v>
      </c>
      <c r="Q307" s="76" t="s">
        <v>164</v>
      </c>
      <c r="R307" s="76" t="str">
        <f t="shared" si="14"/>
        <v>4V4x400m</v>
      </c>
      <c r="T307" s="112" t="s">
        <v>132</v>
      </c>
    </row>
    <row r="308" spans="1:20" ht="14.4">
      <c r="A308" s="76">
        <v>5</v>
      </c>
      <c r="B308" s="121" t="s">
        <v>479</v>
      </c>
      <c r="C308" s="76" t="s">
        <v>176</v>
      </c>
      <c r="D308" s="76" t="str">
        <f t="shared" si="12"/>
        <v>4x200m m5</v>
      </c>
      <c r="E308" s="113">
        <v>1.2413194444444401E-3</v>
      </c>
      <c r="F308" s="112" t="s">
        <v>133</v>
      </c>
      <c r="M308" s="112" t="s">
        <v>135</v>
      </c>
      <c r="O308" s="76">
        <v>5</v>
      </c>
      <c r="P308" s="121" t="s">
        <v>424</v>
      </c>
      <c r="Q308" s="76" t="s">
        <v>164</v>
      </c>
      <c r="R308" s="76" t="str">
        <f t="shared" si="14"/>
        <v>5V4x400m</v>
      </c>
      <c r="T308" s="112" t="s">
        <v>133</v>
      </c>
    </row>
    <row r="309" spans="1:20" ht="14.4">
      <c r="A309" s="76">
        <v>6</v>
      </c>
      <c r="B309" s="121" t="s">
        <v>479</v>
      </c>
      <c r="C309" s="76" t="s">
        <v>176</v>
      </c>
      <c r="D309" s="76" t="str">
        <f t="shared" si="12"/>
        <v>4x200m m6</v>
      </c>
      <c r="E309" s="113">
        <v>1.3339120370370399E-3</v>
      </c>
      <c r="F309" s="112" t="s">
        <v>135</v>
      </c>
      <c r="M309" s="112" t="s">
        <v>133</v>
      </c>
      <c r="O309" s="76">
        <v>6</v>
      </c>
      <c r="P309" s="121" t="s">
        <v>424</v>
      </c>
      <c r="Q309" s="76" t="s">
        <v>164</v>
      </c>
      <c r="R309" s="76" t="str">
        <f t="shared" si="14"/>
        <v>6V4x400m</v>
      </c>
      <c r="T309" s="112" t="s">
        <v>135</v>
      </c>
    </row>
    <row r="310" spans="1:20" ht="14.4">
      <c r="A310" s="76">
        <v>7</v>
      </c>
      <c r="B310" s="121" t="s">
        <v>479</v>
      </c>
      <c r="C310" s="76" t="s">
        <v>176</v>
      </c>
      <c r="D310" s="76" t="str">
        <f t="shared" si="12"/>
        <v>4x200m m7</v>
      </c>
      <c r="E310" s="113">
        <v>1.44965277777778E-3</v>
      </c>
      <c r="F310" s="112" t="s">
        <v>124</v>
      </c>
      <c r="M310" s="112" t="s">
        <v>132</v>
      </c>
      <c r="O310" s="76">
        <v>7</v>
      </c>
      <c r="P310" s="121" t="s">
        <v>424</v>
      </c>
      <c r="Q310" s="76" t="s">
        <v>164</v>
      </c>
      <c r="R310" s="76" t="str">
        <f t="shared" si="14"/>
        <v>7V4x400m</v>
      </c>
      <c r="T310" s="112" t="s">
        <v>124</v>
      </c>
    </row>
    <row r="311" spans="1:20" ht="14.4">
      <c r="A311" s="76">
        <v>8</v>
      </c>
      <c r="B311" s="121" t="s">
        <v>479</v>
      </c>
      <c r="C311" s="76" t="s">
        <v>176</v>
      </c>
      <c r="D311" s="76" t="str">
        <f t="shared" si="12"/>
        <v>4x200m m8</v>
      </c>
      <c r="E311" s="113">
        <v>1.50752314814815E-3</v>
      </c>
      <c r="F311" s="112" t="s">
        <v>128</v>
      </c>
      <c r="M311" s="112" t="s">
        <v>131</v>
      </c>
      <c r="O311" s="76">
        <v>8</v>
      </c>
      <c r="P311" s="121" t="s">
        <v>424</v>
      </c>
      <c r="Q311" s="76" t="s">
        <v>164</v>
      </c>
      <c r="R311" s="76" t="str">
        <f t="shared" si="14"/>
        <v>8V4x400m</v>
      </c>
      <c r="T311" s="112" t="s">
        <v>128</v>
      </c>
    </row>
    <row r="312" spans="1:20" ht="14.4">
      <c r="A312" s="76">
        <v>9</v>
      </c>
      <c r="B312" s="121" t="s">
        <v>479</v>
      </c>
      <c r="C312" s="76" t="s">
        <v>176</v>
      </c>
      <c r="D312" s="76" t="str">
        <f t="shared" si="12"/>
        <v>4x200m m9</v>
      </c>
      <c r="E312" s="113">
        <v>1.58854166666667E-3</v>
      </c>
      <c r="F312" s="112" t="s">
        <v>130</v>
      </c>
      <c r="M312" s="112" t="s">
        <v>597</v>
      </c>
      <c r="O312" s="76">
        <v>9</v>
      </c>
      <c r="P312" s="121" t="s">
        <v>424</v>
      </c>
      <c r="Q312" s="76" t="s">
        <v>164</v>
      </c>
      <c r="R312" s="76" t="str">
        <f t="shared" si="14"/>
        <v>9V4x400m</v>
      </c>
      <c r="T312" s="112" t="s">
        <v>130</v>
      </c>
    </row>
    <row r="313" spans="1:20" ht="14.4">
      <c r="A313" s="76">
        <v>10</v>
      </c>
      <c r="B313" s="121" t="s">
        <v>479</v>
      </c>
      <c r="C313" s="76" t="s">
        <v>176</v>
      </c>
      <c r="D313" s="76" t="str">
        <f t="shared" si="12"/>
        <v>4x200m m10</v>
      </c>
      <c r="E313" s="113">
        <v>1.68113425925926E-3</v>
      </c>
      <c r="F313" s="102" t="s">
        <v>324</v>
      </c>
      <c r="M313" s="112" t="s">
        <v>129</v>
      </c>
      <c r="O313" s="76">
        <v>10</v>
      </c>
      <c r="P313" s="121" t="s">
        <v>424</v>
      </c>
      <c r="Q313" s="76" t="s">
        <v>164</v>
      </c>
      <c r="R313" s="76" t="str">
        <f t="shared" si="14"/>
        <v>10V4x400m</v>
      </c>
      <c r="T313" s="10"/>
    </row>
    <row r="314" spans="1:20" ht="14.4">
      <c r="A314" s="76">
        <v>1</v>
      </c>
      <c r="B314" s="121" t="s">
        <v>479</v>
      </c>
      <c r="C314" s="119" t="s">
        <v>459</v>
      </c>
      <c r="D314" s="76" t="str">
        <f t="shared" si="12"/>
        <v>1500m klb m1</v>
      </c>
      <c r="E314" s="113"/>
      <c r="F314" s="112" t="s">
        <v>129</v>
      </c>
      <c r="M314" s="102" t="s">
        <v>324</v>
      </c>
    </row>
    <row r="315" spans="1:20" ht="14.4">
      <c r="A315" s="76">
        <v>2</v>
      </c>
      <c r="B315" s="121" t="s">
        <v>479</v>
      </c>
      <c r="C315" s="119" t="s">
        <v>459</v>
      </c>
      <c r="D315" s="76" t="str">
        <f t="shared" si="12"/>
        <v>1500m klb m2</v>
      </c>
      <c r="E315" s="113"/>
      <c r="F315" s="112" t="s">
        <v>597</v>
      </c>
      <c r="M315" s="112" t="s">
        <v>130</v>
      </c>
    </row>
    <row r="316" spans="1:20" ht="14.4">
      <c r="A316" s="76">
        <v>3</v>
      </c>
      <c r="B316" s="121" t="s">
        <v>479</v>
      </c>
      <c r="C316" s="119" t="s">
        <v>459</v>
      </c>
      <c r="D316" s="76" t="str">
        <f t="shared" si="12"/>
        <v>1500m klb m3</v>
      </c>
      <c r="E316" s="113"/>
      <c r="F316" s="112" t="s">
        <v>131</v>
      </c>
      <c r="M316" s="112" t="s">
        <v>128</v>
      </c>
    </row>
    <row r="317" spans="1:20" ht="14.4">
      <c r="A317" s="76">
        <v>4</v>
      </c>
      <c r="B317" s="121" t="s">
        <v>479</v>
      </c>
      <c r="C317" s="119" t="s">
        <v>459</v>
      </c>
      <c r="D317" s="76" t="str">
        <f t="shared" si="12"/>
        <v>1500m klb m4</v>
      </c>
      <c r="E317" s="113">
        <v>2.9513888888888901E-3</v>
      </c>
      <c r="F317" s="112" t="s">
        <v>132</v>
      </c>
      <c r="M317" s="112" t="s">
        <v>124</v>
      </c>
    </row>
    <row r="318" spans="1:20" ht="14.4">
      <c r="A318" s="76">
        <v>5</v>
      </c>
      <c r="B318" s="121" t="s">
        <v>479</v>
      </c>
      <c r="C318" s="119" t="s">
        <v>459</v>
      </c>
      <c r="D318" s="76" t="str">
        <f t="shared" si="12"/>
        <v>1500m klb m5</v>
      </c>
      <c r="E318" s="113">
        <v>3.1251157407407399E-3</v>
      </c>
      <c r="F318" s="112" t="s">
        <v>133</v>
      </c>
      <c r="M318" s="112" t="s">
        <v>135</v>
      </c>
    </row>
    <row r="319" spans="1:20" ht="14.4">
      <c r="A319" s="76">
        <v>6</v>
      </c>
      <c r="B319" s="121" t="s">
        <v>479</v>
      </c>
      <c r="C319" s="119" t="s">
        <v>459</v>
      </c>
      <c r="D319" s="76" t="str">
        <f t="shared" si="12"/>
        <v>1500m klb m6</v>
      </c>
      <c r="E319" s="113">
        <v>3.35659722222222E-3</v>
      </c>
      <c r="F319" s="112" t="s">
        <v>135</v>
      </c>
      <c r="M319" s="112" t="s">
        <v>133</v>
      </c>
    </row>
    <row r="320" spans="1:20" ht="14.4">
      <c r="A320" s="76">
        <v>7</v>
      </c>
      <c r="B320" s="121" t="s">
        <v>479</v>
      </c>
      <c r="C320" s="119" t="s">
        <v>459</v>
      </c>
      <c r="D320" s="76" t="str">
        <f t="shared" si="12"/>
        <v>1500m klb m7</v>
      </c>
      <c r="E320" s="113">
        <v>3.6459490740740701E-3</v>
      </c>
      <c r="F320" s="112" t="s">
        <v>124</v>
      </c>
      <c r="M320" s="112" t="s">
        <v>132</v>
      </c>
    </row>
    <row r="321" spans="1:13" ht="14.4">
      <c r="A321" s="76">
        <v>8</v>
      </c>
      <c r="B321" s="121" t="s">
        <v>479</v>
      </c>
      <c r="C321" s="119" t="s">
        <v>459</v>
      </c>
      <c r="D321" s="76" t="str">
        <f t="shared" si="12"/>
        <v>1500m klb m8</v>
      </c>
      <c r="E321" s="113">
        <v>3.9353009259259298E-3</v>
      </c>
      <c r="F321" s="112" t="s">
        <v>128</v>
      </c>
      <c r="M321" s="112" t="s">
        <v>131</v>
      </c>
    </row>
    <row r="322" spans="1:13" ht="14.4">
      <c r="A322" s="76">
        <v>9</v>
      </c>
      <c r="B322" s="121" t="s">
        <v>479</v>
      </c>
      <c r="C322" s="119" t="s">
        <v>459</v>
      </c>
      <c r="D322" s="76" t="str">
        <f t="shared" si="12"/>
        <v>1500m klb m9</v>
      </c>
      <c r="E322" s="113">
        <v>4.1667824074074098E-3</v>
      </c>
      <c r="F322" s="112" t="s">
        <v>130</v>
      </c>
      <c r="M322" s="112" t="s">
        <v>597</v>
      </c>
    </row>
    <row r="323" spans="1:13" ht="14.4">
      <c r="A323" s="76">
        <v>10</v>
      </c>
      <c r="B323" s="121" t="s">
        <v>479</v>
      </c>
      <c r="C323" s="119" t="s">
        <v>459</v>
      </c>
      <c r="D323" s="76" t="str">
        <f t="shared" si="12"/>
        <v>1500m klb m10</v>
      </c>
      <c r="E323" s="113">
        <v>4.3982638888888899E-3</v>
      </c>
      <c r="F323" s="102" t="s">
        <v>324</v>
      </c>
      <c r="M323" s="112" t="s">
        <v>129</v>
      </c>
    </row>
    <row r="324" spans="1:13" ht="14.4">
      <c r="A324" s="76">
        <v>1</v>
      </c>
      <c r="B324" s="121" t="s">
        <v>601</v>
      </c>
      <c r="C324" s="119" t="s">
        <v>275</v>
      </c>
      <c r="D324" s="76" t="str">
        <f t="shared" ref="D324:D387" si="15">CONCATENATE(C324," ",B324,A324)</f>
        <v>2000m klb v1</v>
      </c>
      <c r="E324" s="113"/>
      <c r="F324" s="112" t="s">
        <v>129</v>
      </c>
      <c r="M324" s="102" t="s">
        <v>324</v>
      </c>
    </row>
    <row r="325" spans="1:13" ht="14.4">
      <c r="A325" s="76">
        <v>2</v>
      </c>
      <c r="B325" s="121" t="s">
        <v>601</v>
      </c>
      <c r="C325" s="119" t="s">
        <v>275</v>
      </c>
      <c r="D325" s="76" t="str">
        <f t="shared" si="15"/>
        <v>2000m klb v2</v>
      </c>
      <c r="E325" s="113"/>
      <c r="F325" s="112" t="s">
        <v>597</v>
      </c>
      <c r="M325" s="112" t="s">
        <v>130</v>
      </c>
    </row>
    <row r="326" spans="1:13" ht="14.4">
      <c r="A326" s="76">
        <v>3</v>
      </c>
      <c r="B326" s="121" t="s">
        <v>601</v>
      </c>
      <c r="C326" s="119" t="s">
        <v>275</v>
      </c>
      <c r="D326" s="76" t="str">
        <f t="shared" si="15"/>
        <v>2000m klb v3</v>
      </c>
      <c r="E326" s="113">
        <v>3.8195601851851802E-3</v>
      </c>
      <c r="F326" s="112" t="s">
        <v>131</v>
      </c>
      <c r="M326" s="112" t="s">
        <v>128</v>
      </c>
    </row>
    <row r="327" spans="1:13" ht="14.4">
      <c r="A327" s="76">
        <v>4</v>
      </c>
      <c r="B327" s="121" t="s">
        <v>601</v>
      </c>
      <c r="C327" s="119" t="s">
        <v>275</v>
      </c>
      <c r="D327" s="76" t="str">
        <f t="shared" si="15"/>
        <v>2000m klb v4</v>
      </c>
      <c r="E327" s="113">
        <v>4.0510416666666698E-3</v>
      </c>
      <c r="F327" s="112" t="s">
        <v>132</v>
      </c>
      <c r="M327" s="112" t="s">
        <v>124</v>
      </c>
    </row>
    <row r="328" spans="1:13" ht="14.4">
      <c r="A328" s="76">
        <v>5</v>
      </c>
      <c r="B328" s="121" t="s">
        <v>601</v>
      </c>
      <c r="C328" s="119" t="s">
        <v>275</v>
      </c>
      <c r="D328" s="76" t="str">
        <f t="shared" si="15"/>
        <v>2000m klb v5</v>
      </c>
      <c r="E328" s="113">
        <v>4.2825231481481499E-3</v>
      </c>
      <c r="F328" s="112" t="s">
        <v>133</v>
      </c>
      <c r="M328" s="112" t="s">
        <v>135</v>
      </c>
    </row>
    <row r="329" spans="1:13" ht="14.4">
      <c r="A329" s="76">
        <v>6</v>
      </c>
      <c r="B329" s="121" t="s">
        <v>601</v>
      </c>
      <c r="C329" s="119" t="s">
        <v>275</v>
      </c>
      <c r="D329" s="76" t="str">
        <f t="shared" si="15"/>
        <v>2000m klb v6</v>
      </c>
      <c r="E329" s="113">
        <v>4.5718750000000004E-3</v>
      </c>
      <c r="F329" s="112" t="s">
        <v>135</v>
      </c>
      <c r="M329" s="112" t="s">
        <v>133</v>
      </c>
    </row>
    <row r="330" spans="1:13" ht="14.4">
      <c r="A330" s="76">
        <v>7</v>
      </c>
      <c r="B330" s="121" t="s">
        <v>601</v>
      </c>
      <c r="C330" s="119" t="s">
        <v>275</v>
      </c>
      <c r="D330" s="76" t="str">
        <f t="shared" si="15"/>
        <v>2000m klb v7</v>
      </c>
      <c r="E330" s="113">
        <v>4.9769675925925901E-3</v>
      </c>
      <c r="F330" s="112" t="s">
        <v>124</v>
      </c>
      <c r="M330" s="112" t="s">
        <v>132</v>
      </c>
    </row>
    <row r="331" spans="1:13" ht="14.4">
      <c r="A331" s="76">
        <v>8</v>
      </c>
      <c r="B331" s="121" t="s">
        <v>601</v>
      </c>
      <c r="C331" s="119" t="s">
        <v>275</v>
      </c>
      <c r="D331" s="76" t="str">
        <f t="shared" si="15"/>
        <v>2000m klb v8</v>
      </c>
      <c r="E331" s="113">
        <v>5.3241898148148102E-3</v>
      </c>
      <c r="F331" s="112" t="s">
        <v>128</v>
      </c>
      <c r="M331" s="112" t="s">
        <v>131</v>
      </c>
    </row>
    <row r="332" spans="1:13" ht="14.4">
      <c r="A332" s="76">
        <v>9</v>
      </c>
      <c r="B332" s="121" t="s">
        <v>601</v>
      </c>
      <c r="C332" s="119" t="s">
        <v>275</v>
      </c>
      <c r="D332" s="76" t="str">
        <f t="shared" si="15"/>
        <v>2000m klb v9</v>
      </c>
      <c r="E332" s="113">
        <v>5.5556712962962999E-3</v>
      </c>
      <c r="F332" s="112" t="s">
        <v>130</v>
      </c>
      <c r="M332" s="112" t="s">
        <v>597</v>
      </c>
    </row>
    <row r="333" spans="1:13" ht="14.4">
      <c r="A333" s="76">
        <v>10</v>
      </c>
      <c r="B333" s="121" t="s">
        <v>601</v>
      </c>
      <c r="C333" s="119" t="s">
        <v>275</v>
      </c>
      <c r="D333" s="76" t="str">
        <f t="shared" si="15"/>
        <v>2000m klb v10</v>
      </c>
      <c r="E333" s="113"/>
      <c r="F333" s="102" t="s">
        <v>324</v>
      </c>
      <c r="M333" s="112" t="s">
        <v>129</v>
      </c>
    </row>
    <row r="334" spans="1:13" ht="14.4">
      <c r="A334" s="76">
        <v>1</v>
      </c>
      <c r="B334" s="121" t="s">
        <v>601</v>
      </c>
      <c r="C334" s="119" t="s">
        <v>217</v>
      </c>
      <c r="D334" s="76" t="str">
        <f t="shared" si="15"/>
        <v>10000m sp. ėj. v1</v>
      </c>
      <c r="F334" s="112" t="s">
        <v>129</v>
      </c>
      <c r="M334" s="102" t="s">
        <v>324</v>
      </c>
    </row>
    <row r="335" spans="1:13" ht="14.4">
      <c r="A335" s="76">
        <v>2</v>
      </c>
      <c r="B335" s="121" t="s">
        <v>601</v>
      </c>
      <c r="C335" s="119" t="s">
        <v>217</v>
      </c>
      <c r="D335" s="76" t="str">
        <f t="shared" si="15"/>
        <v>10000m sp. ėj. v2</v>
      </c>
      <c r="F335" s="112" t="s">
        <v>597</v>
      </c>
      <c r="M335" s="112" t="s">
        <v>130</v>
      </c>
    </row>
    <row r="336" spans="1:13" ht="14.4">
      <c r="A336" s="76">
        <v>3</v>
      </c>
      <c r="B336" s="121" t="s">
        <v>601</v>
      </c>
      <c r="C336" s="119" t="s">
        <v>217</v>
      </c>
      <c r="D336" s="76" t="str">
        <f t="shared" si="15"/>
        <v>10000m sp. ėj. v3</v>
      </c>
      <c r="E336" s="117">
        <v>2.7777777777777801E-2</v>
      </c>
      <c r="F336" s="112" t="s">
        <v>131</v>
      </c>
      <c r="M336" s="112" t="s">
        <v>128</v>
      </c>
    </row>
    <row r="337" spans="1:13" ht="14.4">
      <c r="A337" s="76">
        <v>4</v>
      </c>
      <c r="B337" s="121" t="s">
        <v>601</v>
      </c>
      <c r="C337" s="119" t="s">
        <v>217</v>
      </c>
      <c r="D337" s="76" t="str">
        <f t="shared" si="15"/>
        <v>10000m sp. ėj. v4</v>
      </c>
      <c r="E337" s="117">
        <v>3.125E-2</v>
      </c>
      <c r="F337" s="112" t="s">
        <v>132</v>
      </c>
      <c r="M337" s="112" t="s">
        <v>124</v>
      </c>
    </row>
    <row r="338" spans="1:13" ht="14.4">
      <c r="A338" s="76">
        <v>5</v>
      </c>
      <c r="B338" s="121" t="s">
        <v>601</v>
      </c>
      <c r="C338" s="119" t="s">
        <v>217</v>
      </c>
      <c r="D338" s="76" t="str">
        <f t="shared" si="15"/>
        <v>10000m sp. ėj. v5</v>
      </c>
      <c r="E338" s="117">
        <v>3.3333333333333298E-2</v>
      </c>
      <c r="F338" s="112" t="s">
        <v>133</v>
      </c>
      <c r="M338" s="112" t="s">
        <v>135</v>
      </c>
    </row>
    <row r="339" spans="1:13" ht="14.4">
      <c r="A339" s="76">
        <v>6</v>
      </c>
      <c r="B339" s="121" t="s">
        <v>601</v>
      </c>
      <c r="C339" s="119" t="s">
        <v>217</v>
      </c>
      <c r="D339" s="76" t="str">
        <f t="shared" si="15"/>
        <v>10000m sp. ėj. v6</v>
      </c>
      <c r="E339" s="117">
        <v>3.6111111111111101E-2</v>
      </c>
      <c r="F339" s="112" t="s">
        <v>135</v>
      </c>
      <c r="M339" s="112" t="s">
        <v>133</v>
      </c>
    </row>
    <row r="340" spans="1:13" ht="14.4">
      <c r="A340" s="76">
        <v>7</v>
      </c>
      <c r="B340" s="121" t="s">
        <v>601</v>
      </c>
      <c r="C340" s="119" t="s">
        <v>217</v>
      </c>
      <c r="D340" s="76" t="str">
        <f t="shared" si="15"/>
        <v>10000m sp. ėj. v7</v>
      </c>
      <c r="E340" s="117">
        <v>3.9930555555555601E-2</v>
      </c>
      <c r="F340" s="112" t="s">
        <v>124</v>
      </c>
      <c r="M340" s="112" t="s">
        <v>132</v>
      </c>
    </row>
    <row r="341" spans="1:13" ht="14.4">
      <c r="A341" s="76">
        <v>8</v>
      </c>
      <c r="B341" s="121" t="s">
        <v>601</v>
      </c>
      <c r="C341" s="119" t="s">
        <v>217</v>
      </c>
      <c r="D341" s="76" t="str">
        <f t="shared" si="15"/>
        <v>10000m sp. ėj. v8</v>
      </c>
      <c r="E341" s="117">
        <v>4.2361111111111099E-2</v>
      </c>
      <c r="F341" s="112" t="s">
        <v>128</v>
      </c>
      <c r="M341" s="112" t="s">
        <v>131</v>
      </c>
    </row>
    <row r="342" spans="1:13" ht="14.4">
      <c r="A342" s="76">
        <v>9</v>
      </c>
      <c r="B342" s="121" t="s">
        <v>601</v>
      </c>
      <c r="C342" s="119" t="s">
        <v>217</v>
      </c>
      <c r="D342" s="76" t="str">
        <f t="shared" si="15"/>
        <v>10000m sp. ėj. v9</v>
      </c>
      <c r="E342" s="117">
        <v>4.5138888888888902E-2</v>
      </c>
      <c r="F342" s="112" t="s">
        <v>130</v>
      </c>
      <c r="M342" s="112" t="s">
        <v>597</v>
      </c>
    </row>
    <row r="343" spans="1:13" ht="14.4">
      <c r="A343" s="76">
        <v>10</v>
      </c>
      <c r="B343" s="121" t="s">
        <v>601</v>
      </c>
      <c r="C343" s="119" t="s">
        <v>217</v>
      </c>
      <c r="D343" s="76" t="str">
        <f t="shared" si="15"/>
        <v>10000m sp. ėj. v10</v>
      </c>
      <c r="E343" s="117">
        <v>8.3333333333333301E-2</v>
      </c>
      <c r="F343" s="102" t="s">
        <v>324</v>
      </c>
      <c r="M343" s="112" t="s">
        <v>129</v>
      </c>
    </row>
    <row r="344" spans="1:13" ht="14.4">
      <c r="A344" s="76">
        <v>1</v>
      </c>
      <c r="B344" s="121" t="s">
        <v>479</v>
      </c>
      <c r="C344" s="119" t="s">
        <v>275</v>
      </c>
      <c r="D344" s="76" t="str">
        <f t="shared" si="15"/>
        <v>2000m klb m1</v>
      </c>
      <c r="E344" s="117"/>
      <c r="F344" s="112" t="s">
        <v>129</v>
      </c>
      <c r="M344" s="102" t="s">
        <v>324</v>
      </c>
    </row>
    <row r="345" spans="1:13" ht="14.4">
      <c r="A345" s="76">
        <v>2</v>
      </c>
      <c r="B345" s="121" t="s">
        <v>479</v>
      </c>
      <c r="C345" s="119" t="s">
        <v>275</v>
      </c>
      <c r="D345" s="76" t="str">
        <f t="shared" si="15"/>
        <v>2000m klb m2</v>
      </c>
      <c r="F345" s="112" t="s">
        <v>597</v>
      </c>
      <c r="M345" s="112" t="s">
        <v>130</v>
      </c>
    </row>
    <row r="346" spans="1:13" ht="14.4">
      <c r="A346" s="76">
        <v>3</v>
      </c>
      <c r="B346" s="121" t="s">
        <v>479</v>
      </c>
      <c r="C346" s="119" t="s">
        <v>275</v>
      </c>
      <c r="D346" s="76" t="str">
        <f t="shared" si="15"/>
        <v>2000m klb m3</v>
      </c>
      <c r="F346" s="112" t="s">
        <v>131</v>
      </c>
      <c r="M346" s="112" t="s">
        <v>128</v>
      </c>
    </row>
    <row r="347" spans="1:13" ht="14.4">
      <c r="A347" s="76">
        <v>4</v>
      </c>
      <c r="B347" s="121" t="s">
        <v>479</v>
      </c>
      <c r="C347" s="119" t="s">
        <v>275</v>
      </c>
      <c r="D347" s="76" t="str">
        <f t="shared" si="15"/>
        <v>2000m klb m4</v>
      </c>
      <c r="F347" s="112" t="s">
        <v>132</v>
      </c>
      <c r="M347" s="112" t="s">
        <v>124</v>
      </c>
    </row>
    <row r="348" spans="1:13" ht="14.4">
      <c r="A348" s="76">
        <v>5</v>
      </c>
      <c r="B348" s="121" t="s">
        <v>479</v>
      </c>
      <c r="C348" s="119" t="s">
        <v>275</v>
      </c>
      <c r="D348" s="76" t="str">
        <f t="shared" si="15"/>
        <v>2000m klb m5</v>
      </c>
      <c r="F348" s="112" t="s">
        <v>133</v>
      </c>
      <c r="M348" s="112" t="s">
        <v>135</v>
      </c>
    </row>
    <row r="349" spans="1:13" ht="14.4">
      <c r="A349" s="76">
        <v>6</v>
      </c>
      <c r="B349" s="121" t="s">
        <v>479</v>
      </c>
      <c r="C349" s="119" t="s">
        <v>275</v>
      </c>
      <c r="D349" s="76" t="str">
        <f t="shared" si="15"/>
        <v>2000m klb m6</v>
      </c>
      <c r="F349" s="112" t="s">
        <v>135</v>
      </c>
      <c r="M349" s="112" t="s">
        <v>133</v>
      </c>
    </row>
    <row r="350" spans="1:13" ht="14.4">
      <c r="A350" s="76">
        <v>7</v>
      </c>
      <c r="B350" s="121" t="s">
        <v>479</v>
      </c>
      <c r="C350" s="119" t="s">
        <v>275</v>
      </c>
      <c r="D350" s="76" t="str">
        <f t="shared" si="15"/>
        <v>2000m klb m7</v>
      </c>
      <c r="F350" s="112" t="s">
        <v>124</v>
      </c>
      <c r="M350" s="112" t="s">
        <v>132</v>
      </c>
    </row>
    <row r="351" spans="1:13" ht="14.4">
      <c r="A351" s="76">
        <v>8</v>
      </c>
      <c r="B351" s="121" t="s">
        <v>479</v>
      </c>
      <c r="C351" s="119" t="s">
        <v>275</v>
      </c>
      <c r="D351" s="76" t="str">
        <f t="shared" si="15"/>
        <v>2000m klb m8</v>
      </c>
      <c r="F351" s="112" t="s">
        <v>128</v>
      </c>
      <c r="M351" s="112" t="s">
        <v>131</v>
      </c>
    </row>
    <row r="352" spans="1:13" ht="14.4">
      <c r="A352" s="76">
        <v>9</v>
      </c>
      <c r="B352" s="121" t="s">
        <v>479</v>
      </c>
      <c r="C352" s="119" t="s">
        <v>275</v>
      </c>
      <c r="D352" s="76" t="str">
        <f t="shared" si="15"/>
        <v>2000m klb m9</v>
      </c>
      <c r="F352" s="112" t="s">
        <v>130</v>
      </c>
      <c r="M352" s="112" t="s">
        <v>597</v>
      </c>
    </row>
    <row r="353" spans="1:13" ht="14.4">
      <c r="A353" s="76">
        <v>10</v>
      </c>
      <c r="B353" s="121" t="s">
        <v>479</v>
      </c>
      <c r="C353" s="119" t="s">
        <v>275</v>
      </c>
      <c r="D353" s="76" t="str">
        <f t="shared" si="15"/>
        <v>2000m klb m10</v>
      </c>
      <c r="F353" s="102" t="s">
        <v>324</v>
      </c>
      <c r="M353" s="112" t="s">
        <v>129</v>
      </c>
    </row>
    <row r="354" spans="1:13" ht="14.4">
      <c r="A354" s="76">
        <v>1</v>
      </c>
      <c r="B354" s="121" t="s">
        <v>479</v>
      </c>
      <c r="D354" s="76" t="str">
        <f t="shared" si="15"/>
        <v xml:space="preserve"> m1</v>
      </c>
      <c r="F354" s="112" t="s">
        <v>129</v>
      </c>
      <c r="M354" s="102" t="s">
        <v>324</v>
      </c>
    </row>
    <row r="355" spans="1:13" ht="14.4">
      <c r="A355" s="76">
        <v>2</v>
      </c>
      <c r="B355" s="121" t="s">
        <v>479</v>
      </c>
      <c r="D355" s="76" t="str">
        <f t="shared" si="15"/>
        <v xml:space="preserve"> m2</v>
      </c>
      <c r="F355" s="112" t="s">
        <v>597</v>
      </c>
      <c r="M355" s="112" t="s">
        <v>130</v>
      </c>
    </row>
    <row r="356" spans="1:13" ht="14.4">
      <c r="A356" s="76">
        <v>3</v>
      </c>
      <c r="B356" s="121" t="s">
        <v>479</v>
      </c>
      <c r="D356" s="76" t="str">
        <f t="shared" si="15"/>
        <v xml:space="preserve"> m3</v>
      </c>
      <c r="F356" s="112" t="s">
        <v>131</v>
      </c>
      <c r="M356" s="112" t="s">
        <v>128</v>
      </c>
    </row>
    <row r="357" spans="1:13" ht="14.4">
      <c r="A357" s="76">
        <v>4</v>
      </c>
      <c r="B357" s="121" t="s">
        <v>479</v>
      </c>
      <c r="D357" s="76" t="str">
        <f t="shared" si="15"/>
        <v xml:space="preserve"> m4</v>
      </c>
      <c r="F357" s="112" t="s">
        <v>132</v>
      </c>
      <c r="M357" s="112" t="s">
        <v>124</v>
      </c>
    </row>
    <row r="358" spans="1:13" ht="14.4">
      <c r="A358" s="76">
        <v>5</v>
      </c>
      <c r="B358" s="121" t="s">
        <v>479</v>
      </c>
      <c r="D358" s="76" t="str">
        <f t="shared" si="15"/>
        <v xml:space="preserve"> m5</v>
      </c>
      <c r="F358" s="112" t="s">
        <v>133</v>
      </c>
      <c r="M358" s="112" t="s">
        <v>135</v>
      </c>
    </row>
    <row r="359" spans="1:13" ht="14.4">
      <c r="A359" s="76">
        <v>6</v>
      </c>
      <c r="B359" s="121" t="s">
        <v>479</v>
      </c>
      <c r="D359" s="76" t="str">
        <f t="shared" si="15"/>
        <v xml:space="preserve"> m6</v>
      </c>
      <c r="F359" s="112" t="s">
        <v>135</v>
      </c>
      <c r="M359" s="112" t="s">
        <v>133</v>
      </c>
    </row>
    <row r="360" spans="1:13" ht="14.4">
      <c r="A360" s="76">
        <v>7</v>
      </c>
      <c r="B360" s="121" t="s">
        <v>479</v>
      </c>
      <c r="D360" s="76" t="str">
        <f t="shared" si="15"/>
        <v xml:space="preserve"> m7</v>
      </c>
      <c r="F360" s="112" t="s">
        <v>124</v>
      </c>
      <c r="M360" s="112" t="s">
        <v>132</v>
      </c>
    </row>
    <row r="361" spans="1:13" ht="14.4">
      <c r="A361" s="76">
        <v>8</v>
      </c>
      <c r="B361" s="121" t="s">
        <v>479</v>
      </c>
      <c r="D361" s="76" t="str">
        <f t="shared" si="15"/>
        <v xml:space="preserve"> m8</v>
      </c>
      <c r="F361" s="112" t="s">
        <v>128</v>
      </c>
      <c r="M361" s="112" t="s">
        <v>131</v>
      </c>
    </row>
    <row r="362" spans="1:13" ht="14.4">
      <c r="A362" s="76">
        <v>9</v>
      </c>
      <c r="B362" s="121" t="s">
        <v>479</v>
      </c>
      <c r="D362" s="76" t="str">
        <f t="shared" si="15"/>
        <v xml:space="preserve"> m9</v>
      </c>
      <c r="F362" s="112" t="s">
        <v>130</v>
      </c>
      <c r="M362" s="112" t="s">
        <v>597</v>
      </c>
    </row>
    <row r="363" spans="1:13" ht="14.4">
      <c r="A363" s="76">
        <v>10</v>
      </c>
      <c r="B363" s="121" t="s">
        <v>479</v>
      </c>
      <c r="D363" s="76" t="str">
        <f t="shared" si="15"/>
        <v xml:space="preserve"> m10</v>
      </c>
      <c r="F363" s="102" t="s">
        <v>324</v>
      </c>
      <c r="M363" s="112" t="s">
        <v>129</v>
      </c>
    </row>
    <row r="364" spans="1:13" ht="14.4">
      <c r="A364" s="76">
        <v>1</v>
      </c>
      <c r="B364" s="121" t="s">
        <v>479</v>
      </c>
      <c r="D364" s="76" t="str">
        <f t="shared" si="15"/>
        <v xml:space="preserve"> m1</v>
      </c>
      <c r="F364" s="112" t="s">
        <v>129</v>
      </c>
      <c r="M364" s="102" t="s">
        <v>324</v>
      </c>
    </row>
    <row r="365" spans="1:13" ht="14.4">
      <c r="A365" s="76">
        <v>2</v>
      </c>
      <c r="B365" s="121" t="s">
        <v>479</v>
      </c>
      <c r="D365" s="76" t="str">
        <f t="shared" si="15"/>
        <v xml:space="preserve"> m2</v>
      </c>
      <c r="F365" s="112" t="s">
        <v>597</v>
      </c>
      <c r="M365" s="112" t="s">
        <v>130</v>
      </c>
    </row>
    <row r="366" spans="1:13" ht="14.4">
      <c r="A366" s="76">
        <v>3</v>
      </c>
      <c r="B366" s="121" t="s">
        <v>479</v>
      </c>
      <c r="D366" s="76" t="str">
        <f t="shared" si="15"/>
        <v xml:space="preserve"> m3</v>
      </c>
      <c r="F366" s="112" t="s">
        <v>131</v>
      </c>
      <c r="M366" s="112" t="s">
        <v>128</v>
      </c>
    </row>
    <row r="367" spans="1:13" ht="14.4">
      <c r="A367" s="76">
        <v>4</v>
      </c>
      <c r="B367" s="121" t="s">
        <v>479</v>
      </c>
      <c r="D367" s="76" t="str">
        <f t="shared" si="15"/>
        <v xml:space="preserve"> m4</v>
      </c>
      <c r="F367" s="112" t="s">
        <v>132</v>
      </c>
      <c r="M367" s="112" t="s">
        <v>124</v>
      </c>
    </row>
    <row r="368" spans="1:13" ht="14.4">
      <c r="A368" s="76">
        <v>5</v>
      </c>
      <c r="B368" s="121" t="s">
        <v>479</v>
      </c>
      <c r="D368" s="76" t="str">
        <f t="shared" si="15"/>
        <v xml:space="preserve"> m5</v>
      </c>
      <c r="F368" s="112" t="s">
        <v>133</v>
      </c>
      <c r="M368" s="112" t="s">
        <v>135</v>
      </c>
    </row>
    <row r="369" spans="1:13" ht="14.4">
      <c r="A369" s="76">
        <v>6</v>
      </c>
      <c r="B369" s="121" t="s">
        <v>479</v>
      </c>
      <c r="D369" s="76" t="str">
        <f t="shared" si="15"/>
        <v xml:space="preserve"> m6</v>
      </c>
      <c r="F369" s="112" t="s">
        <v>135</v>
      </c>
      <c r="M369" s="112" t="s">
        <v>133</v>
      </c>
    </row>
    <row r="370" spans="1:13" ht="14.4">
      <c r="A370" s="76">
        <v>7</v>
      </c>
      <c r="B370" s="121" t="s">
        <v>479</v>
      </c>
      <c r="D370" s="76" t="str">
        <f t="shared" si="15"/>
        <v xml:space="preserve"> m7</v>
      </c>
      <c r="F370" s="112" t="s">
        <v>124</v>
      </c>
      <c r="M370" s="112" t="s">
        <v>132</v>
      </c>
    </row>
    <row r="371" spans="1:13" ht="14.4">
      <c r="A371" s="76">
        <v>8</v>
      </c>
      <c r="B371" s="121" t="s">
        <v>479</v>
      </c>
      <c r="D371" s="76" t="str">
        <f t="shared" si="15"/>
        <v xml:space="preserve"> m8</v>
      </c>
      <c r="F371" s="112" t="s">
        <v>128</v>
      </c>
      <c r="M371" s="112" t="s">
        <v>131</v>
      </c>
    </row>
    <row r="372" spans="1:13" ht="14.4">
      <c r="A372" s="76">
        <v>9</v>
      </c>
      <c r="B372" s="121" t="s">
        <v>479</v>
      </c>
      <c r="D372" s="76" t="str">
        <f t="shared" si="15"/>
        <v xml:space="preserve"> m9</v>
      </c>
      <c r="F372" s="112" t="s">
        <v>130</v>
      </c>
      <c r="M372" s="112" t="s">
        <v>597</v>
      </c>
    </row>
    <row r="373" spans="1:13" ht="14.4">
      <c r="A373" s="76">
        <v>10</v>
      </c>
      <c r="B373" s="121" t="s">
        <v>479</v>
      </c>
      <c r="D373" s="76" t="str">
        <f t="shared" si="15"/>
        <v xml:space="preserve"> m10</v>
      </c>
      <c r="F373" s="102" t="s">
        <v>324</v>
      </c>
      <c r="M373" s="112" t="s">
        <v>129</v>
      </c>
    </row>
    <row r="374" spans="1:13" ht="14.4">
      <c r="A374" s="76">
        <v>1</v>
      </c>
      <c r="B374" s="121" t="s">
        <v>479</v>
      </c>
      <c r="D374" s="76" t="str">
        <f t="shared" si="15"/>
        <v xml:space="preserve"> m1</v>
      </c>
      <c r="F374" s="112" t="s">
        <v>129</v>
      </c>
      <c r="M374" s="102" t="s">
        <v>324</v>
      </c>
    </row>
    <row r="375" spans="1:13" ht="14.4">
      <c r="A375" s="76">
        <v>2</v>
      </c>
      <c r="B375" s="121" t="s">
        <v>479</v>
      </c>
      <c r="D375" s="76" t="str">
        <f t="shared" si="15"/>
        <v xml:space="preserve"> m2</v>
      </c>
      <c r="F375" s="112" t="s">
        <v>597</v>
      </c>
      <c r="M375" s="112" t="s">
        <v>130</v>
      </c>
    </row>
    <row r="376" spans="1:13" ht="14.4">
      <c r="A376" s="76">
        <v>3</v>
      </c>
      <c r="B376" s="121" t="s">
        <v>479</v>
      </c>
      <c r="D376" s="76" t="str">
        <f t="shared" si="15"/>
        <v xml:space="preserve"> m3</v>
      </c>
      <c r="F376" s="112" t="s">
        <v>131</v>
      </c>
      <c r="M376" s="112" t="s">
        <v>128</v>
      </c>
    </row>
    <row r="377" spans="1:13" ht="14.4">
      <c r="A377" s="76">
        <v>4</v>
      </c>
      <c r="B377" s="121" t="s">
        <v>479</v>
      </c>
      <c r="D377" s="76" t="str">
        <f t="shared" si="15"/>
        <v xml:space="preserve"> m4</v>
      </c>
      <c r="F377" s="112" t="s">
        <v>132</v>
      </c>
      <c r="M377" s="112" t="s">
        <v>124</v>
      </c>
    </row>
    <row r="378" spans="1:13" ht="14.4">
      <c r="A378" s="76">
        <v>5</v>
      </c>
      <c r="B378" s="121" t="s">
        <v>479</v>
      </c>
      <c r="D378" s="76" t="str">
        <f t="shared" si="15"/>
        <v xml:space="preserve"> m5</v>
      </c>
      <c r="F378" s="112" t="s">
        <v>133</v>
      </c>
      <c r="M378" s="112" t="s">
        <v>135</v>
      </c>
    </row>
    <row r="379" spans="1:13" ht="14.4">
      <c r="A379" s="76">
        <v>6</v>
      </c>
      <c r="B379" s="121" t="s">
        <v>479</v>
      </c>
      <c r="D379" s="76" t="str">
        <f t="shared" si="15"/>
        <v xml:space="preserve"> m6</v>
      </c>
      <c r="F379" s="112" t="s">
        <v>135</v>
      </c>
      <c r="M379" s="112" t="s">
        <v>133</v>
      </c>
    </row>
    <row r="380" spans="1:13" ht="14.4">
      <c r="A380" s="76">
        <v>7</v>
      </c>
      <c r="B380" s="121" t="s">
        <v>479</v>
      </c>
      <c r="D380" s="76" t="str">
        <f t="shared" si="15"/>
        <v xml:space="preserve"> m7</v>
      </c>
      <c r="F380" s="112" t="s">
        <v>124</v>
      </c>
      <c r="M380" s="112" t="s">
        <v>132</v>
      </c>
    </row>
    <row r="381" spans="1:13" ht="14.4">
      <c r="A381" s="76">
        <v>8</v>
      </c>
      <c r="B381" s="121" t="s">
        <v>479</v>
      </c>
      <c r="D381" s="76" t="str">
        <f t="shared" si="15"/>
        <v xml:space="preserve"> m8</v>
      </c>
      <c r="F381" s="112" t="s">
        <v>128</v>
      </c>
      <c r="M381" s="112" t="s">
        <v>131</v>
      </c>
    </row>
    <row r="382" spans="1:13" ht="14.4">
      <c r="A382" s="76">
        <v>9</v>
      </c>
      <c r="B382" s="121" t="s">
        <v>479</v>
      </c>
      <c r="D382" s="76" t="str">
        <f t="shared" si="15"/>
        <v xml:space="preserve"> m9</v>
      </c>
      <c r="F382" s="112" t="s">
        <v>130</v>
      </c>
      <c r="M382" s="112" t="s">
        <v>597</v>
      </c>
    </row>
    <row r="383" spans="1:13" ht="14.4">
      <c r="A383" s="76">
        <v>10</v>
      </c>
      <c r="B383" s="121" t="s">
        <v>479</v>
      </c>
      <c r="D383" s="76" t="str">
        <f t="shared" si="15"/>
        <v xml:space="preserve"> m10</v>
      </c>
      <c r="F383" s="102" t="s">
        <v>324</v>
      </c>
      <c r="M383" s="112" t="s">
        <v>129</v>
      </c>
    </row>
    <row r="384" spans="1:13" ht="14.4">
      <c r="A384" s="76">
        <v>1</v>
      </c>
      <c r="B384" s="121" t="s">
        <v>479</v>
      </c>
      <c r="D384" s="76" t="str">
        <f t="shared" si="15"/>
        <v xml:space="preserve"> m1</v>
      </c>
      <c r="F384" s="112" t="s">
        <v>129</v>
      </c>
      <c r="M384" s="102" t="s">
        <v>324</v>
      </c>
    </row>
    <row r="385" spans="1:13" ht="14.4">
      <c r="A385" s="76">
        <v>2</v>
      </c>
      <c r="B385" s="121" t="s">
        <v>479</v>
      </c>
      <c r="D385" s="76" t="str">
        <f t="shared" si="15"/>
        <v xml:space="preserve"> m2</v>
      </c>
      <c r="F385" s="112" t="s">
        <v>597</v>
      </c>
      <c r="M385" s="112" t="s">
        <v>130</v>
      </c>
    </row>
    <row r="386" spans="1:13" ht="14.4">
      <c r="A386" s="76">
        <v>3</v>
      </c>
      <c r="B386" s="121" t="s">
        <v>479</v>
      </c>
      <c r="D386" s="76" t="str">
        <f t="shared" si="15"/>
        <v xml:space="preserve"> m3</v>
      </c>
      <c r="F386" s="112" t="s">
        <v>131</v>
      </c>
      <c r="M386" s="112" t="s">
        <v>128</v>
      </c>
    </row>
    <row r="387" spans="1:13" ht="14.4">
      <c r="A387" s="76">
        <v>4</v>
      </c>
      <c r="B387" s="121" t="s">
        <v>479</v>
      </c>
      <c r="D387" s="76" t="str">
        <f t="shared" si="15"/>
        <v xml:space="preserve"> m4</v>
      </c>
      <c r="F387" s="112" t="s">
        <v>132</v>
      </c>
      <c r="M387" s="112" t="s">
        <v>124</v>
      </c>
    </row>
    <row r="388" spans="1:13" ht="14.4">
      <c r="A388" s="76">
        <v>5</v>
      </c>
      <c r="B388" s="121" t="s">
        <v>479</v>
      </c>
      <c r="D388" s="76" t="str">
        <f t="shared" ref="D388:D403" si="16">CONCATENATE(C388," ",B388,A388)</f>
        <v xml:space="preserve"> m5</v>
      </c>
      <c r="F388" s="112" t="s">
        <v>133</v>
      </c>
      <c r="M388" s="112" t="s">
        <v>135</v>
      </c>
    </row>
    <row r="389" spans="1:13" ht="14.4">
      <c r="A389" s="76">
        <v>6</v>
      </c>
      <c r="B389" s="121" t="s">
        <v>479</v>
      </c>
      <c r="D389" s="76" t="str">
        <f t="shared" si="16"/>
        <v xml:space="preserve"> m6</v>
      </c>
      <c r="F389" s="112" t="s">
        <v>135</v>
      </c>
      <c r="M389" s="112" t="s">
        <v>133</v>
      </c>
    </row>
    <row r="390" spans="1:13" ht="14.4">
      <c r="A390" s="76">
        <v>7</v>
      </c>
      <c r="B390" s="121" t="s">
        <v>479</v>
      </c>
      <c r="D390" s="76" t="str">
        <f t="shared" si="16"/>
        <v xml:space="preserve"> m7</v>
      </c>
      <c r="F390" s="112" t="s">
        <v>124</v>
      </c>
      <c r="M390" s="112" t="s">
        <v>132</v>
      </c>
    </row>
    <row r="391" spans="1:13" ht="14.4">
      <c r="A391" s="76">
        <v>8</v>
      </c>
      <c r="B391" s="121" t="s">
        <v>479</v>
      </c>
      <c r="D391" s="76" t="str">
        <f t="shared" si="16"/>
        <v xml:space="preserve"> m8</v>
      </c>
      <c r="F391" s="112" t="s">
        <v>128</v>
      </c>
      <c r="M391" s="112" t="s">
        <v>131</v>
      </c>
    </row>
    <row r="392" spans="1:13" ht="14.4">
      <c r="A392" s="76">
        <v>9</v>
      </c>
      <c r="B392" s="121" t="s">
        <v>479</v>
      </c>
      <c r="D392" s="76" t="str">
        <f t="shared" si="16"/>
        <v xml:space="preserve"> m9</v>
      </c>
      <c r="F392" s="112" t="s">
        <v>130</v>
      </c>
      <c r="M392" s="112" t="s">
        <v>597</v>
      </c>
    </row>
    <row r="393" spans="1:13" ht="14.4">
      <c r="A393" s="76">
        <v>10</v>
      </c>
      <c r="B393" s="121" t="s">
        <v>479</v>
      </c>
      <c r="D393" s="76" t="str">
        <f t="shared" si="16"/>
        <v xml:space="preserve"> m10</v>
      </c>
      <c r="F393" s="102" t="s">
        <v>324</v>
      </c>
      <c r="M393" s="112" t="s">
        <v>129</v>
      </c>
    </row>
    <row r="394" spans="1:13" ht="14.4">
      <c r="A394" s="76">
        <v>1</v>
      </c>
      <c r="B394" s="121" t="s">
        <v>479</v>
      </c>
      <c r="D394" s="76" t="str">
        <f t="shared" si="16"/>
        <v xml:space="preserve"> m1</v>
      </c>
      <c r="F394" s="112" t="s">
        <v>129</v>
      </c>
      <c r="M394" s="102" t="s">
        <v>324</v>
      </c>
    </row>
    <row r="395" spans="1:13" ht="14.4">
      <c r="A395" s="76">
        <v>2</v>
      </c>
      <c r="B395" s="121" t="s">
        <v>479</v>
      </c>
      <c r="D395" s="76" t="str">
        <f t="shared" si="16"/>
        <v xml:space="preserve"> m2</v>
      </c>
      <c r="F395" s="112" t="s">
        <v>597</v>
      </c>
    </row>
    <row r="396" spans="1:13" ht="14.4">
      <c r="A396" s="76">
        <v>3</v>
      </c>
      <c r="B396" s="121" t="s">
        <v>479</v>
      </c>
      <c r="D396" s="76" t="str">
        <f t="shared" si="16"/>
        <v xml:space="preserve"> m3</v>
      </c>
      <c r="F396" s="112" t="s">
        <v>131</v>
      </c>
    </row>
    <row r="397" spans="1:13" ht="14.4">
      <c r="A397" s="76">
        <v>4</v>
      </c>
      <c r="B397" s="121" t="s">
        <v>479</v>
      </c>
      <c r="D397" s="76" t="str">
        <f t="shared" si="16"/>
        <v xml:space="preserve"> m4</v>
      </c>
      <c r="F397" s="112" t="s">
        <v>132</v>
      </c>
    </row>
    <row r="398" spans="1:13" ht="14.4">
      <c r="A398" s="76">
        <v>5</v>
      </c>
      <c r="B398" s="121" t="s">
        <v>479</v>
      </c>
      <c r="D398" s="76" t="str">
        <f t="shared" si="16"/>
        <v xml:space="preserve"> m5</v>
      </c>
      <c r="F398" s="112" t="s">
        <v>133</v>
      </c>
    </row>
    <row r="399" spans="1:13" ht="14.4">
      <c r="A399" s="76">
        <v>6</v>
      </c>
      <c r="B399" s="121" t="s">
        <v>479</v>
      </c>
      <c r="D399" s="76" t="str">
        <f t="shared" si="16"/>
        <v xml:space="preserve"> m6</v>
      </c>
      <c r="F399" s="112" t="s">
        <v>135</v>
      </c>
    </row>
    <row r="400" spans="1:13" ht="14.4">
      <c r="A400" s="76">
        <v>7</v>
      </c>
      <c r="B400" s="121" t="s">
        <v>479</v>
      </c>
      <c r="D400" s="76" t="str">
        <f t="shared" si="16"/>
        <v xml:space="preserve"> m7</v>
      </c>
      <c r="F400" s="112" t="s">
        <v>124</v>
      </c>
    </row>
    <row r="401" spans="1:6" ht="14.4">
      <c r="A401" s="76">
        <v>8</v>
      </c>
      <c r="B401" s="121" t="s">
        <v>479</v>
      </c>
      <c r="D401" s="76" t="str">
        <f t="shared" si="16"/>
        <v xml:space="preserve"> m8</v>
      </c>
      <c r="F401" s="112" t="s">
        <v>128</v>
      </c>
    </row>
    <row r="402" spans="1:6" ht="14.4">
      <c r="A402" s="76">
        <v>9</v>
      </c>
      <c r="B402" s="121" t="s">
        <v>479</v>
      </c>
      <c r="D402" s="76" t="str">
        <f t="shared" si="16"/>
        <v xml:space="preserve"> m9</v>
      </c>
      <c r="F402" s="112" t="s">
        <v>130</v>
      </c>
    </row>
    <row r="403" spans="1:6" ht="14.4">
      <c r="A403" s="76">
        <v>10</v>
      </c>
      <c r="B403" s="121" t="s">
        <v>479</v>
      </c>
      <c r="D403" s="76" t="str">
        <f t="shared" si="16"/>
        <v xml:space="preserve"> m10</v>
      </c>
      <c r="F403" s="102" t="s">
        <v>324</v>
      </c>
    </row>
  </sheetData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4140625" defaultRowHeight="14.4"/>
  <cols>
    <col min="1" max="1" width="6.44140625" style="11" customWidth="1"/>
    <col min="2" max="3" width="6.33203125" style="10" customWidth="1"/>
    <col min="4" max="4" width="11.33203125" style="11" customWidth="1"/>
    <col min="5" max="5" width="14.109375" style="11" customWidth="1"/>
    <col min="6" max="7" width="9" style="11" customWidth="1"/>
    <col min="8" max="8" width="8.88671875" style="19" customWidth="1"/>
    <col min="9" max="9" width="10.6640625" style="19" customWidth="1"/>
    <col min="10" max="10" width="10.33203125" style="19" customWidth="1"/>
    <col min="11" max="11" width="9.109375" style="19" customWidth="1"/>
    <col min="12" max="12" width="8.44140625" style="19" customWidth="1"/>
    <col min="13" max="13" width="9.44140625" style="19" customWidth="1"/>
    <col min="14" max="15" width="11.44140625" style="19"/>
    <col min="16" max="16384" width="11.44140625" style="11"/>
  </cols>
  <sheetData>
    <row r="1" spans="1:256">
      <c r="F1" s="10">
        <v>1</v>
      </c>
      <c r="G1" s="10">
        <v>2</v>
      </c>
      <c r="H1" s="123" t="s">
        <v>67</v>
      </c>
      <c r="I1" s="123" t="s">
        <v>69</v>
      </c>
      <c r="J1" s="123" t="s">
        <v>70</v>
      </c>
      <c r="K1" s="123" t="s">
        <v>71</v>
      </c>
      <c r="L1" s="123" t="s">
        <v>72</v>
      </c>
      <c r="M1" s="123" t="s">
        <v>481</v>
      </c>
      <c r="N1" s="123" t="s">
        <v>69</v>
      </c>
      <c r="O1" s="123" t="s">
        <v>70</v>
      </c>
      <c r="P1" s="123" t="s">
        <v>71</v>
      </c>
      <c r="Q1" s="123"/>
      <c r="R1" s="123" t="s">
        <v>73</v>
      </c>
      <c r="S1" s="145" t="s">
        <v>74</v>
      </c>
      <c r="T1" s="132"/>
      <c r="U1" s="140"/>
      <c r="W1" s="124"/>
      <c r="X1" s="135"/>
      <c r="Z1" s="142"/>
      <c r="AA1" s="142"/>
    </row>
    <row r="2" spans="1:256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>
      <c r="A3" s="11" t="s">
        <v>429</v>
      </c>
      <c r="B3" s="10" t="s">
        <v>105</v>
      </c>
      <c r="C3" s="10" t="s">
        <v>106</v>
      </c>
      <c r="D3" s="11" t="s">
        <v>431</v>
      </c>
      <c r="E3" s="11" t="s">
        <v>432</v>
      </c>
      <c r="H3" s="123" t="s">
        <v>107</v>
      </c>
      <c r="I3" s="123" t="s">
        <v>108</v>
      </c>
      <c r="J3" s="123" t="s">
        <v>109</v>
      </c>
      <c r="K3" s="123" t="s">
        <v>111</v>
      </c>
      <c r="L3" s="123" t="s">
        <v>112</v>
      </c>
      <c r="M3" s="30" t="s">
        <v>107</v>
      </c>
      <c r="N3" s="30" t="s">
        <v>108</v>
      </c>
      <c r="O3" s="30" t="s">
        <v>109</v>
      </c>
      <c r="P3" s="30" t="s">
        <v>111</v>
      </c>
      <c r="Q3" s="30" t="s">
        <v>112</v>
      </c>
      <c r="R3" s="123" t="s">
        <v>73</v>
      </c>
      <c r="S3" s="145" t="s">
        <v>74</v>
      </c>
      <c r="T3" s="9" t="s">
        <v>113</v>
      </c>
      <c r="U3" s="9" t="s">
        <v>481</v>
      </c>
      <c r="V3" s="9" t="s">
        <v>114</v>
      </c>
      <c r="W3" s="9" t="s">
        <v>113</v>
      </c>
      <c r="X3" s="9" t="s">
        <v>481</v>
      </c>
      <c r="Y3" s="9" t="s">
        <v>114</v>
      </c>
      <c r="Z3" s="9" t="s">
        <v>113</v>
      </c>
      <c r="AA3" s="9" t="s">
        <v>481</v>
      </c>
    </row>
    <row r="4" spans="1:256">
      <c r="A4" s="11">
        <v>1</v>
      </c>
      <c r="B4" s="10" t="s">
        <v>272</v>
      </c>
      <c r="C4" s="10" t="s">
        <v>601</v>
      </c>
      <c r="D4" s="11" t="s">
        <v>426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>
      <c r="A5" s="11">
        <v>2</v>
      </c>
      <c r="B5" s="10" t="s">
        <v>272</v>
      </c>
      <c r="C5" s="10" t="s">
        <v>601</v>
      </c>
      <c r="D5" s="11" t="s">
        <v>428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103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>
      <c r="A6" s="11">
        <v>3</v>
      </c>
      <c r="B6" s="46" t="s">
        <v>272</v>
      </c>
      <c r="C6" s="46" t="s">
        <v>601</v>
      </c>
      <c r="D6" s="80" t="s">
        <v>425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>
      <c r="A7" s="11">
        <v>4</v>
      </c>
      <c r="B7" s="10" t="s">
        <v>272</v>
      </c>
      <c r="C7" s="10" t="s">
        <v>601</v>
      </c>
      <c r="D7" s="11" t="s">
        <v>464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>
      <c r="A8" s="11">
        <v>5</v>
      </c>
      <c r="B8" s="10" t="s">
        <v>272</v>
      </c>
      <c r="C8" s="10" t="s">
        <v>601</v>
      </c>
      <c r="D8" s="11" t="s">
        <v>439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>
      <c r="A9" s="11">
        <v>6</v>
      </c>
      <c r="B9" s="10" t="s">
        <v>272</v>
      </c>
      <c r="C9" s="10" t="s">
        <v>601</v>
      </c>
      <c r="D9" s="11" t="s">
        <v>436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>
      <c r="A10" s="11">
        <v>7</v>
      </c>
      <c r="B10" s="10" t="s">
        <v>272</v>
      </c>
      <c r="C10" s="10" t="s">
        <v>601</v>
      </c>
      <c r="D10" s="11" t="s">
        <v>442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>
      <c r="A11" s="11">
        <v>8</v>
      </c>
      <c r="B11" s="10" t="s">
        <v>272</v>
      </c>
      <c r="C11" s="10" t="s">
        <v>601</v>
      </c>
      <c r="D11" s="11" t="s">
        <v>445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>
      <c r="A12" s="11">
        <v>9</v>
      </c>
      <c r="B12" s="10" t="s">
        <v>272</v>
      </c>
      <c r="C12" s="10" t="s">
        <v>601</v>
      </c>
      <c r="D12" s="11" t="s">
        <v>75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>
      <c r="A13" s="11">
        <v>10</v>
      </c>
      <c r="B13" s="10" t="s">
        <v>272</v>
      </c>
      <c r="C13" s="10" t="s">
        <v>601</v>
      </c>
      <c r="D13" s="11" t="s">
        <v>241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>
      <c r="A14" s="11">
        <v>11</v>
      </c>
      <c r="B14" s="10" t="s">
        <v>272</v>
      </c>
      <c r="C14" s="10" t="s">
        <v>601</v>
      </c>
      <c r="D14" s="11" t="s">
        <v>228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>
      <c r="A15" s="11">
        <v>12</v>
      </c>
      <c r="B15" s="10" t="s">
        <v>272</v>
      </c>
      <c r="C15" s="10" t="s">
        <v>601</v>
      </c>
      <c r="D15" s="11" t="s">
        <v>83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>
      <c r="A16" s="11">
        <v>13</v>
      </c>
      <c r="B16" s="10" t="s">
        <v>272</v>
      </c>
      <c r="C16" s="10" t="s">
        <v>601</v>
      </c>
      <c r="D16" s="11" t="s">
        <v>443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11">
        <v>14</v>
      </c>
      <c r="B17" s="10" t="s">
        <v>272</v>
      </c>
      <c r="C17" s="10" t="s">
        <v>601</v>
      </c>
      <c r="D17" s="11" t="s">
        <v>444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>
      <c r="A18" s="11">
        <v>15</v>
      </c>
      <c r="B18" s="10" t="s">
        <v>272</v>
      </c>
      <c r="C18" s="10" t="s">
        <v>601</v>
      </c>
      <c r="D18" s="11" t="s">
        <v>591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1">
        <v>16</v>
      </c>
      <c r="B19" s="10" t="s">
        <v>272</v>
      </c>
      <c r="C19" s="10" t="s">
        <v>601</v>
      </c>
      <c r="D19" s="11" t="s">
        <v>463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11">
        <v>17</v>
      </c>
      <c r="B20" s="10" t="s">
        <v>272</v>
      </c>
      <c r="C20" s="10" t="s">
        <v>601</v>
      </c>
      <c r="D20" s="11" t="s">
        <v>270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11">
        <v>18</v>
      </c>
      <c r="B21" s="10" t="s">
        <v>272</v>
      </c>
      <c r="C21" s="10" t="s">
        <v>601</v>
      </c>
      <c r="D21" s="11" t="s">
        <v>275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1">
        <v>19</v>
      </c>
      <c r="B22" s="10" t="s">
        <v>272</v>
      </c>
      <c r="C22" s="10" t="s">
        <v>601</v>
      </c>
      <c r="D22" s="11" t="s">
        <v>459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11">
        <v>20</v>
      </c>
      <c r="B23" s="10" t="s">
        <v>272</v>
      </c>
      <c r="C23" s="10" t="s">
        <v>601</v>
      </c>
      <c r="D23" s="11" t="s">
        <v>78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>
      <c r="A24" s="11">
        <v>21</v>
      </c>
      <c r="B24" s="10" t="s">
        <v>272</v>
      </c>
      <c r="C24" s="10" t="s">
        <v>601</v>
      </c>
      <c r="D24" s="11" t="s">
        <v>76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11">
        <v>22</v>
      </c>
      <c r="B25" s="10" t="s">
        <v>272</v>
      </c>
      <c r="C25" s="10" t="s">
        <v>601</v>
      </c>
      <c r="D25" s="11" t="s">
        <v>437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>
      <c r="A26" s="11">
        <v>23</v>
      </c>
      <c r="B26" s="10" t="s">
        <v>272</v>
      </c>
      <c r="C26" s="10" t="s">
        <v>601</v>
      </c>
      <c r="D26" s="11" t="s">
        <v>435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11">
        <v>24</v>
      </c>
      <c r="B27" s="10" t="s">
        <v>272</v>
      </c>
      <c r="C27" s="10" t="s">
        <v>601</v>
      </c>
      <c r="D27" s="11" t="s">
        <v>438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>
      <c r="A28" s="11">
        <v>25</v>
      </c>
      <c r="B28" s="10" t="s">
        <v>272</v>
      </c>
      <c r="C28" s="10" t="s">
        <v>601</v>
      </c>
      <c r="D28" s="11" t="s">
        <v>422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>
      <c r="A29" s="11">
        <v>26</v>
      </c>
      <c r="B29" s="10" t="s">
        <v>272</v>
      </c>
      <c r="C29" s="10" t="s">
        <v>601</v>
      </c>
      <c r="D29" s="11" t="s">
        <v>221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11">
        <v>27</v>
      </c>
      <c r="B30" s="10" t="s">
        <v>272</v>
      </c>
      <c r="C30" s="10" t="s">
        <v>601</v>
      </c>
      <c r="D30" s="11" t="s">
        <v>440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11">
        <v>28</v>
      </c>
      <c r="B31" s="10" t="s">
        <v>272</v>
      </c>
      <c r="C31" s="10" t="s">
        <v>601</v>
      </c>
      <c r="D31" s="11" t="s">
        <v>451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>
      <c r="A32" s="11">
        <v>29</v>
      </c>
      <c r="B32" s="10" t="s">
        <v>272</v>
      </c>
      <c r="C32" s="10" t="s">
        <v>601</v>
      </c>
      <c r="D32" s="11" t="s">
        <v>260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11">
        <v>30</v>
      </c>
      <c r="B33" s="10" t="s">
        <v>272</v>
      </c>
      <c r="C33" s="10" t="s">
        <v>601</v>
      </c>
      <c r="D33" s="11" t="s">
        <v>441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11">
        <v>31</v>
      </c>
      <c r="B34" s="10" t="s">
        <v>272</v>
      </c>
      <c r="C34" s="10" t="s">
        <v>479</v>
      </c>
      <c r="D34" s="11" t="s">
        <v>265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1">
        <v>32</v>
      </c>
      <c r="B35" s="10" t="s">
        <v>272</v>
      </c>
      <c r="C35" s="10" t="s">
        <v>601</v>
      </c>
      <c r="D35" s="11" t="s">
        <v>217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1">
        <v>33</v>
      </c>
      <c r="B36" s="10" t="s">
        <v>272</v>
      </c>
      <c r="C36" s="10" t="s">
        <v>479</v>
      </c>
      <c r="D36" s="11" t="s">
        <v>426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>
      <c r="A37" s="11">
        <v>34</v>
      </c>
      <c r="B37" s="10" t="s">
        <v>272</v>
      </c>
      <c r="C37" s="10" t="s">
        <v>479</v>
      </c>
      <c r="D37" s="11" t="s">
        <v>428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>
      <c r="A38" s="11">
        <v>35</v>
      </c>
      <c r="B38" s="10" t="s">
        <v>272</v>
      </c>
      <c r="C38" s="10" t="s">
        <v>479</v>
      </c>
      <c r="D38" s="11" t="s">
        <v>425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1">
        <v>36</v>
      </c>
      <c r="B39" s="10" t="s">
        <v>272</v>
      </c>
      <c r="C39" s="10" t="s">
        <v>479</v>
      </c>
      <c r="D39" s="11" t="s">
        <v>464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11">
        <v>37</v>
      </c>
      <c r="B40" s="10" t="s">
        <v>272</v>
      </c>
      <c r="C40" s="10" t="s">
        <v>479</v>
      </c>
      <c r="D40" s="11" t="s">
        <v>439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>
      <c r="A41" s="11">
        <v>38</v>
      </c>
      <c r="B41" s="10" t="s">
        <v>272</v>
      </c>
      <c r="C41" s="10" t="s">
        <v>479</v>
      </c>
      <c r="D41" s="11" t="s">
        <v>436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11">
        <v>39</v>
      </c>
      <c r="B42" s="10" t="s">
        <v>272</v>
      </c>
      <c r="C42" s="10" t="s">
        <v>479</v>
      </c>
      <c r="D42" s="11" t="s">
        <v>442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>
      <c r="A43" s="11">
        <v>40</v>
      </c>
      <c r="B43" s="10" t="s">
        <v>272</v>
      </c>
      <c r="C43" s="10" t="s">
        <v>479</v>
      </c>
      <c r="D43" s="11" t="s">
        <v>445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11">
        <v>41</v>
      </c>
      <c r="B44" s="10" t="s">
        <v>272</v>
      </c>
      <c r="C44" s="10" t="s">
        <v>479</v>
      </c>
      <c r="D44" s="11" t="s">
        <v>75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1">
        <v>42</v>
      </c>
      <c r="B45" s="10" t="s">
        <v>272</v>
      </c>
      <c r="C45" s="10" t="s">
        <v>479</v>
      </c>
      <c r="D45" s="11" t="s">
        <v>443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11">
        <v>43</v>
      </c>
      <c r="B46" s="10" t="s">
        <v>272</v>
      </c>
      <c r="C46" s="10" t="s">
        <v>479</v>
      </c>
      <c r="D46" s="11" t="s">
        <v>444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>
      <c r="A47" s="11">
        <v>44</v>
      </c>
      <c r="B47" s="10" t="s">
        <v>272</v>
      </c>
      <c r="C47" s="10" t="s">
        <v>479</v>
      </c>
      <c r="D47" s="11" t="s">
        <v>459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11">
        <v>45</v>
      </c>
      <c r="B48" s="10" t="s">
        <v>272</v>
      </c>
      <c r="C48" s="10" t="s">
        <v>479</v>
      </c>
      <c r="D48" s="11" t="s">
        <v>78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>
      <c r="A49" s="11">
        <v>46</v>
      </c>
      <c r="B49" s="10" t="s">
        <v>272</v>
      </c>
      <c r="C49" s="10" t="s">
        <v>479</v>
      </c>
      <c r="D49" s="11" t="s">
        <v>76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11">
        <v>47</v>
      </c>
      <c r="B50" s="10" t="s">
        <v>272</v>
      </c>
      <c r="C50" s="10" t="s">
        <v>479</v>
      </c>
      <c r="D50" s="11" t="s">
        <v>437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>
      <c r="A51" s="11">
        <v>48</v>
      </c>
      <c r="B51" s="10" t="s">
        <v>272</v>
      </c>
      <c r="C51" s="10" t="s">
        <v>479</v>
      </c>
      <c r="D51" s="11" t="s">
        <v>435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11">
        <v>49</v>
      </c>
      <c r="B52" s="10" t="s">
        <v>272</v>
      </c>
      <c r="C52" s="10" t="s">
        <v>479</v>
      </c>
      <c r="D52" s="11" t="s">
        <v>438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>
      <c r="A53" s="11">
        <v>50</v>
      </c>
      <c r="B53" s="10" t="s">
        <v>272</v>
      </c>
      <c r="C53" s="10" t="s">
        <v>479</v>
      </c>
      <c r="D53" s="11" t="s">
        <v>422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>
      <c r="A54" s="11">
        <v>51</v>
      </c>
      <c r="B54" s="10" t="s">
        <v>272</v>
      </c>
      <c r="C54" s="10" t="s">
        <v>479</v>
      </c>
      <c r="D54" s="11" t="s">
        <v>221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>
      <c r="A55" s="11">
        <v>52</v>
      </c>
      <c r="B55" s="10" t="s">
        <v>272</v>
      </c>
      <c r="C55" s="10" t="s">
        <v>479</v>
      </c>
      <c r="D55" s="11" t="s">
        <v>441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11">
        <v>53</v>
      </c>
      <c r="B56" s="10" t="s">
        <v>272</v>
      </c>
      <c r="C56" s="10" t="s">
        <v>479</v>
      </c>
      <c r="D56" s="11" t="s">
        <v>241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>
      <c r="A57" s="11">
        <v>54</v>
      </c>
      <c r="B57" s="10" t="s">
        <v>272</v>
      </c>
      <c r="C57" s="10" t="s">
        <v>479</v>
      </c>
      <c r="D57" s="11" t="s">
        <v>459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11">
        <v>55</v>
      </c>
      <c r="B58" s="10" t="s">
        <v>272</v>
      </c>
      <c r="C58" s="10" t="s">
        <v>479</v>
      </c>
      <c r="D58" s="11" t="s">
        <v>80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11">
        <v>56</v>
      </c>
      <c r="B59" s="10" t="s">
        <v>272</v>
      </c>
      <c r="C59" s="10" t="s">
        <v>479</v>
      </c>
      <c r="D59" s="11" t="s">
        <v>92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93</v>
      </c>
      <c r="I59" s="128" t="s">
        <v>94</v>
      </c>
      <c r="J59" s="128" t="s">
        <v>95</v>
      </c>
      <c r="K59" s="128" t="s">
        <v>96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11">
        <v>57</v>
      </c>
      <c r="B60" s="10" t="s">
        <v>68</v>
      </c>
      <c r="C60" s="10" t="s">
        <v>601</v>
      </c>
      <c r="D60" s="11" t="s">
        <v>178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11">
        <v>58</v>
      </c>
      <c r="B61" s="10" t="s">
        <v>68</v>
      </c>
      <c r="C61" s="10" t="s">
        <v>601</v>
      </c>
      <c r="D61" s="11" t="s">
        <v>428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11">
        <v>59</v>
      </c>
      <c r="B62" s="10" t="s">
        <v>68</v>
      </c>
      <c r="C62" s="10" t="s">
        <v>601</v>
      </c>
      <c r="D62" s="11" t="s">
        <v>464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>
      <c r="A63" s="11">
        <v>60</v>
      </c>
      <c r="B63" s="10" t="s">
        <v>68</v>
      </c>
      <c r="C63" s="10" t="s">
        <v>601</v>
      </c>
      <c r="D63" s="11" t="s">
        <v>436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>
      <c r="A64" s="11">
        <v>61</v>
      </c>
      <c r="B64" s="10" t="s">
        <v>68</v>
      </c>
      <c r="C64" s="10" t="s">
        <v>601</v>
      </c>
      <c r="D64" s="11" t="s">
        <v>445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11">
        <v>62</v>
      </c>
      <c r="B65" s="10" t="s">
        <v>68</v>
      </c>
      <c r="C65" s="10" t="s">
        <v>601</v>
      </c>
      <c r="D65" s="11" t="s">
        <v>228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11">
        <v>63</v>
      </c>
      <c r="B66" s="10" t="s">
        <v>68</v>
      </c>
      <c r="C66" s="10" t="s">
        <v>601</v>
      </c>
      <c r="D66" s="11" t="s">
        <v>104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11">
        <v>64</v>
      </c>
      <c r="B67" s="10" t="s">
        <v>68</v>
      </c>
      <c r="C67" s="10" t="s">
        <v>601</v>
      </c>
      <c r="D67" s="11" t="s">
        <v>86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11">
        <v>65</v>
      </c>
      <c r="B68" s="10" t="s">
        <v>68</v>
      </c>
      <c r="C68" s="10" t="s">
        <v>601</v>
      </c>
      <c r="D68" s="11" t="s">
        <v>101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>
      <c r="A69" s="11">
        <v>66</v>
      </c>
      <c r="B69" s="10" t="s">
        <v>68</v>
      </c>
      <c r="C69" s="10" t="s">
        <v>601</v>
      </c>
      <c r="D69" s="11" t="s">
        <v>83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>
      <c r="A70" s="11">
        <v>67</v>
      </c>
      <c r="B70" s="10" t="s">
        <v>68</v>
      </c>
      <c r="C70" s="10" t="s">
        <v>601</v>
      </c>
      <c r="D70" s="11" t="s">
        <v>98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>
      <c r="A71" s="11">
        <v>68</v>
      </c>
      <c r="B71" s="10" t="s">
        <v>68</v>
      </c>
      <c r="C71" s="10" t="s">
        <v>601</v>
      </c>
      <c r="D71" s="11" t="s">
        <v>79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A72" s="11">
        <v>69</v>
      </c>
      <c r="B72" s="10" t="s">
        <v>68</v>
      </c>
      <c r="C72" s="10" t="s">
        <v>601</v>
      </c>
      <c r="D72" s="11" t="s">
        <v>91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>
      <c r="A73" s="11">
        <v>70</v>
      </c>
      <c r="B73" s="10" t="s">
        <v>68</v>
      </c>
      <c r="C73" s="10" t="s">
        <v>601</v>
      </c>
      <c r="D73" s="11" t="s">
        <v>77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>
      <c r="A74" s="11">
        <v>71</v>
      </c>
      <c r="B74" s="10" t="s">
        <v>68</v>
      </c>
      <c r="C74" s="10" t="s">
        <v>601</v>
      </c>
      <c r="D74" s="11" t="s">
        <v>90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11">
        <v>72</v>
      </c>
      <c r="B75" s="10" t="s">
        <v>68</v>
      </c>
      <c r="C75" s="10" t="s">
        <v>601</v>
      </c>
      <c r="D75" s="11" t="s">
        <v>269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>
      <c r="A76" s="11">
        <v>73</v>
      </c>
      <c r="B76" s="10" t="s">
        <v>68</v>
      </c>
      <c r="C76" s="10" t="s">
        <v>601</v>
      </c>
      <c r="D76" s="11" t="s">
        <v>89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>
      <c r="A77" s="11">
        <v>74</v>
      </c>
      <c r="B77" s="10" t="s">
        <v>68</v>
      </c>
      <c r="C77" s="10" t="s">
        <v>601</v>
      </c>
      <c r="D77" s="11" t="s">
        <v>110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>
      <c r="A78" s="11">
        <v>75</v>
      </c>
      <c r="B78" s="10" t="s">
        <v>68</v>
      </c>
      <c r="C78" s="10" t="s">
        <v>601</v>
      </c>
      <c r="D78" s="11" t="s">
        <v>88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>
      <c r="A79" s="11">
        <v>76</v>
      </c>
      <c r="B79" s="10" t="s">
        <v>68</v>
      </c>
      <c r="C79" s="10" t="s">
        <v>601</v>
      </c>
      <c r="D79" s="11" t="s">
        <v>102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>
      <c r="A80" s="11">
        <v>77</v>
      </c>
      <c r="B80" s="10" t="s">
        <v>68</v>
      </c>
      <c r="C80" s="10" t="s">
        <v>601</v>
      </c>
      <c r="D80" s="11" t="s">
        <v>85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>
      <c r="A81" s="11">
        <v>78</v>
      </c>
      <c r="B81" s="10" t="s">
        <v>68</v>
      </c>
      <c r="C81" s="10" t="s">
        <v>601</v>
      </c>
      <c r="D81" s="11" t="s">
        <v>100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>
      <c r="A82" s="11">
        <v>79</v>
      </c>
      <c r="B82" s="10" t="s">
        <v>68</v>
      </c>
      <c r="C82" s="10" t="s">
        <v>601</v>
      </c>
      <c r="D82" s="11" t="s">
        <v>82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>
      <c r="A83" s="11">
        <v>80</v>
      </c>
      <c r="B83" s="10" t="s">
        <v>68</v>
      </c>
      <c r="C83" s="10" t="s">
        <v>601</v>
      </c>
      <c r="D83" s="11" t="s">
        <v>97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11">
        <v>81</v>
      </c>
      <c r="B84" s="10" t="s">
        <v>68</v>
      </c>
      <c r="C84" s="10" t="s">
        <v>479</v>
      </c>
      <c r="D84" s="11" t="s">
        <v>178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>
      <c r="A85" s="11">
        <v>82</v>
      </c>
      <c r="B85" s="10" t="s">
        <v>68</v>
      </c>
      <c r="C85" s="10" t="s">
        <v>479</v>
      </c>
      <c r="D85" s="11" t="s">
        <v>428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>
      <c r="A86" s="11">
        <v>83</v>
      </c>
      <c r="B86" s="10" t="s">
        <v>68</v>
      </c>
      <c r="C86" s="10" t="s">
        <v>479</v>
      </c>
      <c r="D86" s="11" t="s">
        <v>464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>
      <c r="A87" s="11">
        <v>84</v>
      </c>
      <c r="B87" s="10" t="s">
        <v>68</v>
      </c>
      <c r="C87" s="10" t="s">
        <v>479</v>
      </c>
      <c r="D87" s="11" t="s">
        <v>436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>
      <c r="A88" s="11">
        <v>85</v>
      </c>
      <c r="B88" s="10" t="s">
        <v>68</v>
      </c>
      <c r="C88" s="10" t="s">
        <v>479</v>
      </c>
      <c r="D88" s="11" t="s">
        <v>445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>
      <c r="A89" s="11">
        <v>86</v>
      </c>
      <c r="B89" s="10" t="s">
        <v>68</v>
      </c>
      <c r="C89" s="10" t="s">
        <v>479</v>
      </c>
      <c r="D89" s="11" t="s">
        <v>228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>
      <c r="A90" s="11">
        <v>87</v>
      </c>
      <c r="B90" s="10" t="s">
        <v>68</v>
      </c>
      <c r="C90" s="10" t="s">
        <v>479</v>
      </c>
      <c r="D90" s="11" t="s">
        <v>104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>
      <c r="A91" s="11">
        <v>88</v>
      </c>
      <c r="B91" s="10" t="s">
        <v>68</v>
      </c>
      <c r="C91" s="10" t="s">
        <v>479</v>
      </c>
      <c r="D91" s="11" t="s">
        <v>87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>
      <c r="A92" s="11">
        <v>89</v>
      </c>
      <c r="B92" s="10" t="s">
        <v>68</v>
      </c>
      <c r="C92" s="10" t="s">
        <v>479</v>
      </c>
      <c r="D92" s="11" t="s">
        <v>101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>
      <c r="A93" s="11">
        <v>90</v>
      </c>
      <c r="B93" s="10" t="s">
        <v>68</v>
      </c>
      <c r="C93" s="10" t="s">
        <v>479</v>
      </c>
      <c r="D93" s="11" t="s">
        <v>83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>
      <c r="A94" s="11">
        <v>91</v>
      </c>
      <c r="B94" s="10" t="s">
        <v>68</v>
      </c>
      <c r="C94" s="10" t="s">
        <v>479</v>
      </c>
      <c r="D94" s="11" t="s">
        <v>99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>
      <c r="A95" s="11">
        <v>92</v>
      </c>
      <c r="B95" s="10" t="s">
        <v>68</v>
      </c>
      <c r="C95" s="10" t="s">
        <v>479</v>
      </c>
      <c r="D95" s="11" t="s">
        <v>81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>
      <c r="A96" s="11">
        <v>93</v>
      </c>
      <c r="B96" s="10" t="s">
        <v>68</v>
      </c>
      <c r="C96" s="10" t="s">
        <v>479</v>
      </c>
      <c r="D96" s="11" t="s">
        <v>91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>
      <c r="A97" s="11">
        <v>94</v>
      </c>
      <c r="B97" s="10" t="s">
        <v>68</v>
      </c>
      <c r="C97" s="10" t="s">
        <v>479</v>
      </c>
      <c r="D97" s="11" t="s">
        <v>77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>
      <c r="A98" s="11">
        <v>95</v>
      </c>
      <c r="B98" s="10" t="s">
        <v>68</v>
      </c>
      <c r="C98" s="10" t="s">
        <v>479</v>
      </c>
      <c r="D98" s="11" t="s">
        <v>90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11">
        <v>96</v>
      </c>
      <c r="B99" s="10" t="s">
        <v>68</v>
      </c>
      <c r="C99" s="10" t="s">
        <v>479</v>
      </c>
      <c r="D99" s="11" t="s">
        <v>269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>
      <c r="A100" s="11">
        <v>97</v>
      </c>
      <c r="B100" s="10" t="s">
        <v>68</v>
      </c>
      <c r="C100" s="10" t="s">
        <v>479</v>
      </c>
      <c r="D100" s="11" t="s">
        <v>89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>
      <c r="A101" s="11">
        <v>98</v>
      </c>
      <c r="B101" s="10" t="s">
        <v>68</v>
      </c>
      <c r="C101" s="10" t="s">
        <v>479</v>
      </c>
      <c r="D101" s="11" t="s">
        <v>110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>
      <c r="A102" s="11">
        <v>99</v>
      </c>
      <c r="B102" s="10" t="s">
        <v>68</v>
      </c>
      <c r="C102" s="10" t="s">
        <v>479</v>
      </c>
      <c r="D102" s="11" t="s">
        <v>88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>
      <c r="A103" s="11">
        <v>100</v>
      </c>
      <c r="B103" s="10" t="s">
        <v>68</v>
      </c>
      <c r="C103" s="10" t="s">
        <v>479</v>
      </c>
      <c r="D103" s="11" t="s">
        <v>102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11">
        <v>101</v>
      </c>
      <c r="B104" s="10" t="s">
        <v>68</v>
      </c>
      <c r="C104" s="10" t="s">
        <v>479</v>
      </c>
      <c r="D104" s="11" t="s">
        <v>85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11">
        <v>102</v>
      </c>
      <c r="B105" s="10" t="s">
        <v>68</v>
      </c>
      <c r="C105" s="10" t="s">
        <v>479</v>
      </c>
      <c r="D105" s="11" t="s">
        <v>82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11">
        <v>103</v>
      </c>
      <c r="B106" s="10" t="s">
        <v>68</v>
      </c>
      <c r="C106" s="10" t="s">
        <v>479</v>
      </c>
      <c r="D106" s="11" t="s">
        <v>84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O107" s="138"/>
    </row>
  </sheetData>
  <autoFilter ref="A3:AA106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44140625" defaultRowHeight="13.2"/>
  <cols>
    <col min="1" max="1" width="7.33203125" style="63" customWidth="1"/>
    <col min="2" max="2" width="20.44140625" style="1" customWidth="1"/>
    <col min="3" max="3" width="23" style="1" customWidth="1"/>
  </cols>
  <sheetData>
    <row r="1" spans="1:3">
      <c r="A1" s="63" t="s">
        <v>592</v>
      </c>
      <c r="B1" s="1" t="s">
        <v>27</v>
      </c>
      <c r="C1" s="1" t="s">
        <v>28</v>
      </c>
    </row>
    <row r="2" spans="1:3">
      <c r="A2" s="63">
        <v>1</v>
      </c>
      <c r="B2" s="1" t="s">
        <v>138</v>
      </c>
      <c r="C2" s="1" t="s">
        <v>283</v>
      </c>
    </row>
    <row r="3" spans="1:3">
      <c r="A3" s="63">
        <v>2</v>
      </c>
      <c r="B3" s="1" t="s">
        <v>137</v>
      </c>
      <c r="C3" s="1" t="s">
        <v>283</v>
      </c>
    </row>
    <row r="4" spans="1:3">
      <c r="A4" s="63">
        <v>3</v>
      </c>
      <c r="B4" s="1" t="s">
        <v>136</v>
      </c>
      <c r="C4" s="1" t="s">
        <v>283</v>
      </c>
    </row>
    <row r="5" spans="1:3">
      <c r="A5" s="63">
        <v>4</v>
      </c>
      <c r="B5" s="1" t="s">
        <v>36</v>
      </c>
      <c r="C5" s="1" t="s">
        <v>283</v>
      </c>
    </row>
    <row r="6" spans="1:3">
      <c r="A6" s="63">
        <v>5</v>
      </c>
      <c r="B6" s="1" t="s">
        <v>282</v>
      </c>
      <c r="C6" s="1" t="s">
        <v>283</v>
      </c>
    </row>
    <row r="7" spans="1:3">
      <c r="A7" s="63">
        <v>6</v>
      </c>
      <c r="B7" s="1" t="s">
        <v>35</v>
      </c>
      <c r="C7" s="1" t="s">
        <v>26</v>
      </c>
    </row>
    <row r="8" spans="1:3">
      <c r="A8" s="63">
        <v>7</v>
      </c>
      <c r="B8" s="1" t="s">
        <v>34</v>
      </c>
      <c r="C8" s="1" t="s">
        <v>26</v>
      </c>
    </row>
    <row r="9" spans="1:3">
      <c r="A9" s="63">
        <v>8</v>
      </c>
      <c r="B9" s="1" t="s">
        <v>33</v>
      </c>
      <c r="C9" s="1" t="s">
        <v>26</v>
      </c>
    </row>
    <row r="10" spans="1:3">
      <c r="A10" s="63">
        <v>9</v>
      </c>
      <c r="B10" s="1" t="s">
        <v>32</v>
      </c>
      <c r="C10" s="1" t="s">
        <v>26</v>
      </c>
    </row>
    <row r="11" spans="1:3">
      <c r="A11" s="63">
        <v>10</v>
      </c>
      <c r="B11" s="1" t="s">
        <v>31</v>
      </c>
      <c r="C11" s="1" t="s">
        <v>26</v>
      </c>
    </row>
    <row r="12" spans="1:3">
      <c r="A12" s="63">
        <v>11</v>
      </c>
      <c r="B12" s="1" t="s">
        <v>30</v>
      </c>
      <c r="C12" s="1" t="s">
        <v>26</v>
      </c>
    </row>
    <row r="13" spans="1:3">
      <c r="A13" s="63">
        <v>12</v>
      </c>
      <c r="B13" s="1" t="s">
        <v>29</v>
      </c>
      <c r="C13" s="1" t="s">
        <v>26</v>
      </c>
    </row>
    <row r="14" spans="1:3">
      <c r="A14" s="63">
        <v>13</v>
      </c>
      <c r="B14" s="1" t="s">
        <v>139</v>
      </c>
      <c r="C14" s="1" t="s">
        <v>26</v>
      </c>
    </row>
    <row r="15" spans="1:3">
      <c r="A15" s="63">
        <v>14</v>
      </c>
    </row>
    <row r="16" spans="1:3">
      <c r="A16" s="63">
        <v>15</v>
      </c>
    </row>
    <row r="17" spans="1:1">
      <c r="A17" s="63">
        <v>16</v>
      </c>
    </row>
    <row r="18" spans="1:1">
      <c r="A18" s="63">
        <v>17</v>
      </c>
    </row>
    <row r="19" spans="1:1">
      <c r="A19" s="63">
        <v>18</v>
      </c>
    </row>
    <row r="20" spans="1:1">
      <c r="A20" s="63">
        <v>19</v>
      </c>
    </row>
    <row r="21" spans="1:1">
      <c r="A21" s="63">
        <v>20</v>
      </c>
    </row>
    <row r="22" spans="1:1">
      <c r="A22" s="63">
        <v>21</v>
      </c>
    </row>
    <row r="23" spans="1:1">
      <c r="A23" s="63">
        <v>22</v>
      </c>
    </row>
    <row r="24" spans="1:1">
      <c r="A24" s="63">
        <v>23</v>
      </c>
    </row>
    <row r="25" spans="1:1">
      <c r="A25" s="63">
        <v>24</v>
      </c>
    </row>
    <row r="26" spans="1:1">
      <c r="A26" s="63">
        <v>25</v>
      </c>
    </row>
    <row r="27" spans="1:1">
      <c r="A27" s="63">
        <v>26</v>
      </c>
    </row>
    <row r="28" spans="1:1">
      <c r="A28" s="63">
        <v>27</v>
      </c>
    </row>
    <row r="29" spans="1:1">
      <c r="A29" s="63">
        <v>28</v>
      </c>
    </row>
    <row r="30" spans="1:1">
      <c r="A30" s="63">
        <v>29</v>
      </c>
    </row>
    <row r="31" spans="1:1">
      <c r="A31" s="63">
        <v>30</v>
      </c>
    </row>
    <row r="32" spans="1:1">
      <c r="A32" s="63">
        <v>31</v>
      </c>
    </row>
    <row r="33" spans="1:1">
      <c r="A33" s="63">
        <v>32</v>
      </c>
    </row>
    <row r="34" spans="1:1">
      <c r="A34" s="63">
        <v>33</v>
      </c>
    </row>
    <row r="35" spans="1:1">
      <c r="A35" s="63">
        <v>34</v>
      </c>
    </row>
    <row r="36" spans="1:1">
      <c r="A36" s="63">
        <v>35</v>
      </c>
    </row>
    <row r="37" spans="1:1">
      <c r="A37" s="63">
        <v>36</v>
      </c>
    </row>
    <row r="38" spans="1:1">
      <c r="A38" s="63">
        <v>37</v>
      </c>
    </row>
    <row r="39" spans="1:1">
      <c r="A39" s="63">
        <v>38</v>
      </c>
    </row>
    <row r="40" spans="1:1">
      <c r="A40" s="63">
        <v>39</v>
      </c>
    </row>
    <row r="41" spans="1:1">
      <c r="A41" s="63">
        <v>40</v>
      </c>
    </row>
    <row r="42" spans="1:1">
      <c r="A42" s="63">
        <v>41</v>
      </c>
    </row>
    <row r="43" spans="1:1">
      <c r="A43" s="63">
        <v>42</v>
      </c>
    </row>
    <row r="44" spans="1:1">
      <c r="A44" s="63">
        <v>43</v>
      </c>
    </row>
    <row r="45" spans="1:1">
      <c r="A45" s="63">
        <v>44</v>
      </c>
    </row>
    <row r="46" spans="1:1">
      <c r="A46" s="63">
        <v>45</v>
      </c>
    </row>
    <row r="47" spans="1:1">
      <c r="A47" s="63">
        <v>46</v>
      </c>
    </row>
    <row r="48" spans="1:1">
      <c r="A48" s="63">
        <v>47</v>
      </c>
    </row>
    <row r="49" spans="1:1">
      <c r="A49" s="63">
        <v>48</v>
      </c>
    </row>
    <row r="50" spans="1:1">
      <c r="A50" s="63">
        <v>49</v>
      </c>
    </row>
    <row r="51" spans="1:1">
      <c r="A51" s="63">
        <v>50</v>
      </c>
    </row>
  </sheetData>
  <autoFilter ref="A1:C65536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K29" sqref="K29"/>
    </sheetView>
  </sheetViews>
  <sheetFormatPr defaultColWidth="8.88671875" defaultRowHeight="15.6"/>
  <cols>
    <col min="1" max="1" width="8.88671875" style="261"/>
    <col min="2" max="2" width="8.88671875" style="262"/>
    <col min="3" max="3" width="34.44140625" style="261" customWidth="1"/>
    <col min="4" max="4" width="14.44140625" style="263" customWidth="1"/>
    <col min="5" max="16384" width="8.88671875" style="261"/>
  </cols>
  <sheetData>
    <row r="2" spans="1:8" s="165" customFormat="1" ht="18.75" customHeight="1">
      <c r="A2" s="155" t="s">
        <v>630</v>
      </c>
      <c r="B2" s="164"/>
      <c r="C2" s="253"/>
      <c r="D2" s="254"/>
      <c r="E2" s="255"/>
      <c r="F2" s="256"/>
      <c r="H2" s="164"/>
    </row>
    <row r="3" spans="1:8" s="165" customFormat="1" ht="18.75" customHeight="1">
      <c r="A3" s="257" t="s">
        <v>142</v>
      </c>
      <c r="B3" s="164"/>
      <c r="C3" s="253"/>
      <c r="D3" s="254"/>
      <c r="E3" s="255"/>
      <c r="F3" s="256"/>
      <c r="H3" s="164"/>
    </row>
    <row r="4" spans="1:8" s="165" customFormat="1" ht="15.75" customHeight="1">
      <c r="A4" s="166"/>
      <c r="B4" s="258"/>
      <c r="C4" s="253"/>
      <c r="D4" s="254"/>
      <c r="E4" s="255"/>
      <c r="F4" s="256"/>
      <c r="H4" s="164"/>
    </row>
    <row r="5" spans="1:8" s="165" customFormat="1">
      <c r="A5" s="437">
        <v>43551</v>
      </c>
      <c r="B5" s="437"/>
      <c r="C5" s="259" t="s">
        <v>15</v>
      </c>
      <c r="D5" s="254"/>
      <c r="E5" s="260"/>
      <c r="F5" s="256"/>
      <c r="H5" s="164"/>
    </row>
    <row r="8" spans="1:8" ht="20.100000000000001" customHeight="1">
      <c r="B8" s="264" t="s">
        <v>305</v>
      </c>
      <c r="C8" s="264" t="s">
        <v>311</v>
      </c>
      <c r="D8" s="264" t="s">
        <v>140</v>
      </c>
    </row>
    <row r="9" spans="1:8" ht="20.100000000000001" customHeight="1">
      <c r="B9" s="278">
        <v>1</v>
      </c>
      <c r="C9" s="315" t="s">
        <v>621</v>
      </c>
      <c r="D9" s="320">
        <v>343</v>
      </c>
      <c r="F9" s="315"/>
    </row>
    <row r="10" spans="1:8" ht="20.100000000000001" customHeight="1">
      <c r="B10" s="278">
        <v>2</v>
      </c>
      <c r="C10" s="316" t="s">
        <v>620</v>
      </c>
      <c r="D10" s="320">
        <v>328</v>
      </c>
      <c r="F10" s="316"/>
    </row>
    <row r="11" spans="1:8" ht="20.100000000000001" customHeight="1">
      <c r="B11" s="278">
        <v>3</v>
      </c>
      <c r="C11" s="316" t="s">
        <v>1255</v>
      </c>
      <c r="D11" s="320">
        <v>308.5</v>
      </c>
      <c r="F11" s="317"/>
    </row>
    <row r="12" spans="1:8" ht="20.100000000000001" customHeight="1">
      <c r="B12" s="278">
        <v>4</v>
      </c>
      <c r="C12" s="316" t="s">
        <v>619</v>
      </c>
      <c r="D12" s="320">
        <v>305</v>
      </c>
      <c r="F12" s="315"/>
    </row>
    <row r="13" spans="1:8" ht="20.100000000000001" customHeight="1">
      <c r="B13" s="278">
        <v>5</v>
      </c>
      <c r="C13" s="315" t="s">
        <v>623</v>
      </c>
      <c r="D13" s="320">
        <v>296</v>
      </c>
      <c r="F13" s="318"/>
    </row>
    <row r="14" spans="1:8" ht="20.100000000000001" customHeight="1">
      <c r="B14" s="278">
        <v>6</v>
      </c>
      <c r="C14" s="315" t="s">
        <v>624</v>
      </c>
      <c r="D14" s="320">
        <v>294</v>
      </c>
      <c r="F14" s="319"/>
    </row>
    <row r="15" spans="1:8" ht="20.100000000000001" customHeight="1">
      <c r="B15" s="278">
        <v>7</v>
      </c>
      <c r="C15" s="319" t="s">
        <v>6</v>
      </c>
      <c r="D15" s="320">
        <v>272</v>
      </c>
      <c r="F15" s="315"/>
    </row>
    <row r="16" spans="1:8" ht="20.100000000000001" customHeight="1">
      <c r="B16" s="278">
        <v>8</v>
      </c>
      <c r="C16" s="315" t="s">
        <v>754</v>
      </c>
      <c r="D16" s="320">
        <v>171</v>
      </c>
      <c r="F16" s="319"/>
    </row>
    <row r="17" spans="2:6" ht="20.100000000000001" customHeight="1">
      <c r="B17" s="278">
        <v>9</v>
      </c>
      <c r="C17" s="319" t="s">
        <v>1256</v>
      </c>
      <c r="D17" s="320">
        <v>155</v>
      </c>
      <c r="F17" s="315"/>
    </row>
    <row r="18" spans="2:6" ht="20.100000000000001" customHeight="1">
      <c r="B18" s="278">
        <v>10</v>
      </c>
      <c r="C18" s="319" t="s">
        <v>625</v>
      </c>
      <c r="D18" s="320">
        <v>131</v>
      </c>
      <c r="F18" s="315"/>
    </row>
    <row r="19" spans="2:6" ht="20.100000000000001" customHeight="1">
      <c r="B19" s="278">
        <v>11</v>
      </c>
      <c r="C19" s="315" t="s">
        <v>1257</v>
      </c>
      <c r="D19" s="320">
        <v>128.5</v>
      </c>
      <c r="F19" s="315"/>
    </row>
    <row r="20" spans="2:6" ht="20.100000000000001" customHeight="1">
      <c r="B20" s="278">
        <v>12</v>
      </c>
      <c r="C20" s="159" t="s">
        <v>1154</v>
      </c>
      <c r="D20" s="263">
        <v>114</v>
      </c>
    </row>
    <row r="23" spans="2:6">
      <c r="B23" s="277" t="s">
        <v>14</v>
      </c>
      <c r="C23" s="265"/>
      <c r="D23" s="277" t="s">
        <v>41</v>
      </c>
    </row>
  </sheetData>
  <mergeCells count="1">
    <mergeCell ref="A5:B5"/>
  </mergeCells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54"/>
  <sheetViews>
    <sheetView zoomScaleNormal="100" zoomScaleSheetLayoutView="1" workbookViewId="0">
      <selection activeCell="P16" sqref="P16"/>
    </sheetView>
  </sheetViews>
  <sheetFormatPr defaultColWidth="11.44140625" defaultRowHeight="13.8"/>
  <cols>
    <col min="1" max="1" width="7.33203125" style="205" customWidth="1"/>
    <col min="2" max="2" width="23" style="199" customWidth="1"/>
    <col min="3" max="3" width="13.33203125" style="200" customWidth="1"/>
    <col min="4" max="4" width="21.44140625" style="290" customWidth="1"/>
    <col min="5" max="5" width="9" style="202" customWidth="1"/>
    <col min="6" max="7" width="9" style="203" customWidth="1"/>
    <col min="8" max="8" width="9" style="215" customWidth="1"/>
    <col min="9" max="16384" width="11.44140625" style="205"/>
  </cols>
  <sheetData>
    <row r="1" spans="1:199" s="158" customFormat="1" ht="18.75" customHeight="1">
      <c r="A1" s="154"/>
      <c r="B1" s="155" t="s">
        <v>141</v>
      </c>
      <c r="C1" s="154"/>
      <c r="D1" s="287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>
      <c r="A2" s="154"/>
      <c r="B2" s="155" t="s">
        <v>142</v>
      </c>
      <c r="C2" s="154"/>
      <c r="D2" s="288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>
      <c r="A3" s="154"/>
      <c r="B3" s="155"/>
      <c r="C3" s="154"/>
      <c r="D3" s="289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6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4" customFormat="1">
      <c r="A5" s="205"/>
      <c r="B5" s="199"/>
      <c r="C5" s="200"/>
      <c r="D5" s="290"/>
      <c r="E5" s="202"/>
      <c r="F5" s="203"/>
      <c r="G5" s="203"/>
      <c r="H5" s="199"/>
    </row>
    <row r="6" spans="1:199" s="204" customFormat="1" ht="18.75" customHeight="1">
      <c r="A6" s="205"/>
      <c r="B6" s="198" t="s">
        <v>17</v>
      </c>
      <c r="C6" s="200"/>
      <c r="D6" s="290"/>
      <c r="E6" s="202"/>
      <c r="F6" s="203"/>
      <c r="G6" s="203"/>
      <c r="H6" s="199"/>
    </row>
    <row r="7" spans="1:199" s="204" customFormat="1" ht="12" customHeight="1">
      <c r="A7" s="205"/>
      <c r="B7" s="206"/>
      <c r="C7" s="200"/>
      <c r="D7" s="290"/>
      <c r="E7" s="202"/>
      <c r="F7" s="203"/>
      <c r="G7" s="203"/>
      <c r="H7" s="199"/>
    </row>
    <row r="8" spans="1:199" s="204" customFormat="1" ht="15.9" customHeight="1" thickBot="1">
      <c r="A8" s="207" t="s">
        <v>305</v>
      </c>
      <c r="B8" s="207" t="s">
        <v>594</v>
      </c>
      <c r="C8" s="207" t="s">
        <v>595</v>
      </c>
      <c r="D8" s="328" t="s">
        <v>311</v>
      </c>
      <c r="E8" s="207" t="s">
        <v>312</v>
      </c>
      <c r="F8" s="207" t="s">
        <v>319</v>
      </c>
      <c r="G8" s="397" t="s">
        <v>1239</v>
      </c>
      <c r="H8" s="207" t="s">
        <v>140</v>
      </c>
    </row>
    <row r="9" spans="1:199" s="204" customFormat="1" ht="18.899999999999999" customHeight="1" thickTop="1">
      <c r="A9" s="209">
        <v>1</v>
      </c>
      <c r="B9" s="276" t="s">
        <v>632</v>
      </c>
      <c r="C9" s="210">
        <v>38891</v>
      </c>
      <c r="D9" s="329" t="s">
        <v>631</v>
      </c>
      <c r="E9" s="279" t="s">
        <v>633</v>
      </c>
      <c r="F9" s="298" t="s">
        <v>634</v>
      </c>
      <c r="G9" s="279" t="s">
        <v>133</v>
      </c>
      <c r="H9" s="280">
        <v>32</v>
      </c>
    </row>
    <row r="10" spans="1:199" s="204" customFormat="1" ht="18.899999999999999" customHeight="1">
      <c r="A10" s="211">
        <v>2</v>
      </c>
      <c r="B10" s="330" t="s">
        <v>635</v>
      </c>
      <c r="C10" s="217">
        <v>39434</v>
      </c>
      <c r="D10" s="329" t="s">
        <v>624</v>
      </c>
      <c r="E10" s="298" t="s">
        <v>636</v>
      </c>
      <c r="F10" s="279" t="s">
        <v>637</v>
      </c>
      <c r="G10" s="279" t="s">
        <v>135</v>
      </c>
      <c r="H10" s="280">
        <v>30</v>
      </c>
    </row>
    <row r="11" spans="1:199" s="204" customFormat="1" ht="18.899999999999999" customHeight="1">
      <c r="A11" s="211">
        <v>3</v>
      </c>
      <c r="B11" s="321" t="s">
        <v>638</v>
      </c>
      <c r="C11" s="333">
        <v>39143</v>
      </c>
      <c r="D11" s="329" t="s">
        <v>639</v>
      </c>
      <c r="E11" s="279" t="s">
        <v>640</v>
      </c>
      <c r="F11" s="298" t="s">
        <v>641</v>
      </c>
      <c r="G11" s="279" t="s">
        <v>124</v>
      </c>
      <c r="H11" s="280">
        <v>28</v>
      </c>
    </row>
    <row r="12" spans="1:199" s="204" customFormat="1" ht="18.899999999999999" customHeight="1">
      <c r="A12" s="209">
        <v>4</v>
      </c>
      <c r="B12" s="321" t="s">
        <v>642</v>
      </c>
      <c r="C12" s="216">
        <v>39074</v>
      </c>
      <c r="D12" s="291" t="s">
        <v>47</v>
      </c>
      <c r="E12" s="281" t="s">
        <v>641</v>
      </c>
      <c r="F12" s="299" t="s">
        <v>641</v>
      </c>
      <c r="G12" s="279" t="s">
        <v>124</v>
      </c>
      <c r="H12" s="282" t="s">
        <v>7</v>
      </c>
    </row>
    <row r="13" spans="1:199" s="204" customFormat="1" ht="18.899999999999999" customHeight="1">
      <c r="A13" s="211">
        <v>5</v>
      </c>
      <c r="B13" s="330" t="s">
        <v>644</v>
      </c>
      <c r="C13" s="217">
        <v>39204</v>
      </c>
      <c r="D13" s="291" t="s">
        <v>4</v>
      </c>
      <c r="E13" s="299" t="s">
        <v>645</v>
      </c>
      <c r="F13" s="281" t="s">
        <v>647</v>
      </c>
      <c r="G13" s="279" t="s">
        <v>124</v>
      </c>
      <c r="H13" s="282">
        <v>27</v>
      </c>
    </row>
    <row r="14" spans="1:199" s="204" customFormat="1" ht="18.899999999999999" customHeight="1">
      <c r="A14" s="209">
        <v>6</v>
      </c>
      <c r="B14" s="330" t="s">
        <v>648</v>
      </c>
      <c r="C14" s="170" t="s">
        <v>963</v>
      </c>
      <c r="D14" s="322" t="s">
        <v>649</v>
      </c>
      <c r="E14" s="299" t="s">
        <v>645</v>
      </c>
      <c r="F14" s="281" t="s">
        <v>650</v>
      </c>
      <c r="G14" s="279" t="s">
        <v>124</v>
      </c>
      <c r="H14" s="282">
        <v>26</v>
      </c>
    </row>
    <row r="15" spans="1:199" s="204" customFormat="1" ht="18.899999999999999" customHeight="1">
      <c r="A15" s="211">
        <v>7</v>
      </c>
      <c r="B15" s="330" t="s">
        <v>651</v>
      </c>
      <c r="C15" s="170" t="s">
        <v>628</v>
      </c>
      <c r="D15" s="329" t="s">
        <v>631</v>
      </c>
      <c r="E15" s="300" t="s">
        <v>652</v>
      </c>
      <c r="F15" s="300"/>
      <c r="G15" s="279" t="s">
        <v>124</v>
      </c>
      <c r="H15" s="282">
        <v>25</v>
      </c>
    </row>
    <row r="16" spans="1:199" s="204" customFormat="1" ht="18.899999999999999" customHeight="1">
      <c r="A16" s="352">
        <v>8</v>
      </c>
      <c r="B16" s="325" t="s">
        <v>653</v>
      </c>
      <c r="C16" s="343" t="s">
        <v>654</v>
      </c>
      <c r="D16" s="324" t="s">
        <v>6</v>
      </c>
      <c r="E16" s="345" t="s">
        <v>646</v>
      </c>
      <c r="F16" s="346"/>
      <c r="G16" s="279" t="s">
        <v>124</v>
      </c>
      <c r="H16" s="352">
        <v>24</v>
      </c>
    </row>
    <row r="17" spans="1:13" s="204" customFormat="1" ht="18.899999999999999" customHeight="1">
      <c r="A17" s="354">
        <v>8</v>
      </c>
      <c r="B17" s="325" t="s">
        <v>655</v>
      </c>
      <c r="C17" s="353" t="s">
        <v>656</v>
      </c>
      <c r="D17" s="324" t="s">
        <v>16</v>
      </c>
      <c r="E17" s="345" t="s">
        <v>646</v>
      </c>
      <c r="F17" s="346"/>
      <c r="G17" s="279" t="s">
        <v>124</v>
      </c>
      <c r="H17" s="352" t="s">
        <v>7</v>
      </c>
    </row>
    <row r="18" spans="1:13" s="204" customFormat="1" ht="18.899999999999999" customHeight="1">
      <c r="A18" s="211">
        <v>10</v>
      </c>
      <c r="B18" s="335" t="s">
        <v>657</v>
      </c>
      <c r="C18" s="295" t="s">
        <v>658</v>
      </c>
      <c r="D18" s="322" t="s">
        <v>16</v>
      </c>
      <c r="E18" s="299" t="s">
        <v>659</v>
      </c>
      <c r="F18" s="281"/>
      <c r="G18" s="279" t="s">
        <v>124</v>
      </c>
      <c r="H18" s="282" t="s">
        <v>7</v>
      </c>
      <c r="M18" s="204" t="s">
        <v>163</v>
      </c>
    </row>
    <row r="19" spans="1:13" s="204" customFormat="1" ht="18.899999999999999" customHeight="1">
      <c r="A19" s="209">
        <v>11</v>
      </c>
      <c r="B19" s="331" t="s">
        <v>660</v>
      </c>
      <c r="C19" s="334" t="s">
        <v>628</v>
      </c>
      <c r="D19" s="332" t="s">
        <v>661</v>
      </c>
      <c r="E19" s="299" t="s">
        <v>662</v>
      </c>
      <c r="F19" s="281"/>
      <c r="G19" s="279" t="s">
        <v>124</v>
      </c>
      <c r="H19" s="282">
        <v>23</v>
      </c>
    </row>
    <row r="20" spans="1:13" s="204" customFormat="1" ht="18.899999999999999" customHeight="1">
      <c r="A20" s="211">
        <v>12</v>
      </c>
      <c r="B20" s="336" t="s">
        <v>663</v>
      </c>
      <c r="C20" s="311" t="s">
        <v>664</v>
      </c>
      <c r="D20" s="322" t="s">
        <v>665</v>
      </c>
      <c r="E20" s="299" t="s">
        <v>666</v>
      </c>
      <c r="F20" s="281"/>
      <c r="G20" s="279" t="s">
        <v>124</v>
      </c>
      <c r="H20" s="282" t="s">
        <v>7</v>
      </c>
    </row>
    <row r="21" spans="1:13" s="204" customFormat="1" ht="18.899999999999999" customHeight="1">
      <c r="A21" s="211">
        <v>13</v>
      </c>
      <c r="B21" s="330" t="s">
        <v>667</v>
      </c>
      <c r="C21" s="170" t="s">
        <v>668</v>
      </c>
      <c r="D21" s="322" t="s">
        <v>665</v>
      </c>
      <c r="E21" s="299" t="s">
        <v>669</v>
      </c>
      <c r="F21" s="281"/>
      <c r="G21" s="281" t="s">
        <v>128</v>
      </c>
      <c r="H21" s="282" t="s">
        <v>7</v>
      </c>
    </row>
    <row r="22" spans="1:13" s="204" customFormat="1" ht="18.899999999999999" customHeight="1">
      <c r="A22" s="209">
        <v>14</v>
      </c>
      <c r="B22" s="330" t="s">
        <v>670</v>
      </c>
      <c r="C22" s="310" t="s">
        <v>671</v>
      </c>
      <c r="D22" s="291" t="s">
        <v>0</v>
      </c>
      <c r="E22" s="299" t="s">
        <v>672</v>
      </c>
      <c r="F22" s="281"/>
      <c r="G22" s="281" t="s">
        <v>128</v>
      </c>
      <c r="H22" s="282">
        <v>22</v>
      </c>
    </row>
    <row r="23" spans="1:13" s="204" customFormat="1" ht="18.899999999999999" customHeight="1">
      <c r="A23" s="211">
        <v>15</v>
      </c>
      <c r="B23" s="330" t="s">
        <v>673</v>
      </c>
      <c r="C23" s="310" t="s">
        <v>676</v>
      </c>
      <c r="D23" s="329" t="s">
        <v>639</v>
      </c>
      <c r="E23" s="299" t="s">
        <v>643</v>
      </c>
      <c r="F23" s="281"/>
      <c r="G23" s="281" t="s">
        <v>128</v>
      </c>
      <c r="H23" s="282">
        <v>21</v>
      </c>
    </row>
    <row r="24" spans="1:13" s="204" customFormat="1" ht="18.899999999999999" customHeight="1">
      <c r="A24" s="209">
        <v>16</v>
      </c>
      <c r="B24" s="330" t="s">
        <v>674</v>
      </c>
      <c r="C24" s="310">
        <v>2006</v>
      </c>
      <c r="D24" s="329" t="s">
        <v>631</v>
      </c>
      <c r="E24" s="299" t="s">
        <v>675</v>
      </c>
      <c r="F24" s="281"/>
      <c r="G24" s="281" t="s">
        <v>128</v>
      </c>
      <c r="H24" s="282" t="s">
        <v>7</v>
      </c>
    </row>
    <row r="25" spans="1:13" s="204" customFormat="1" ht="18.899999999999999" customHeight="1">
      <c r="A25" s="211">
        <v>17</v>
      </c>
      <c r="B25" s="330" t="s">
        <v>677</v>
      </c>
      <c r="C25" s="310" t="s">
        <v>678</v>
      </c>
      <c r="D25" s="329" t="s">
        <v>679</v>
      </c>
      <c r="E25" s="299" t="s">
        <v>680</v>
      </c>
      <c r="F25" s="281"/>
      <c r="G25" s="281" t="s">
        <v>128</v>
      </c>
      <c r="H25" s="282">
        <v>20</v>
      </c>
    </row>
    <row r="26" spans="1:13" s="204" customFormat="1" ht="18.899999999999999" customHeight="1">
      <c r="A26" s="211">
        <v>18</v>
      </c>
      <c r="B26" s="330" t="s">
        <v>681</v>
      </c>
      <c r="C26" s="310" t="s">
        <v>628</v>
      </c>
      <c r="D26" s="329" t="s">
        <v>682</v>
      </c>
      <c r="E26" s="299" t="s">
        <v>683</v>
      </c>
      <c r="F26" s="281"/>
      <c r="G26" s="281" t="s">
        <v>128</v>
      </c>
      <c r="H26" s="282" t="s">
        <v>7</v>
      </c>
    </row>
    <row r="27" spans="1:13" s="204" customFormat="1" ht="18.899999999999999" customHeight="1">
      <c r="A27" s="209">
        <v>19</v>
      </c>
      <c r="B27" s="330" t="s">
        <v>684</v>
      </c>
      <c r="C27" s="311" t="s">
        <v>628</v>
      </c>
      <c r="D27" s="329" t="s">
        <v>631</v>
      </c>
      <c r="E27" s="299" t="s">
        <v>685</v>
      </c>
      <c r="F27" s="281"/>
      <c r="G27" s="281" t="s">
        <v>128</v>
      </c>
      <c r="H27" s="282">
        <v>19</v>
      </c>
    </row>
    <row r="28" spans="1:13" s="204" customFormat="1" ht="18.899999999999999" customHeight="1">
      <c r="A28" s="211">
        <v>20</v>
      </c>
      <c r="B28" s="330" t="s">
        <v>686</v>
      </c>
      <c r="C28" s="310">
        <v>2007</v>
      </c>
      <c r="D28" s="332" t="s">
        <v>661</v>
      </c>
      <c r="E28" s="299" t="s">
        <v>687</v>
      </c>
      <c r="F28" s="281"/>
      <c r="G28" s="281" t="s">
        <v>128</v>
      </c>
      <c r="H28" s="282">
        <v>18</v>
      </c>
    </row>
    <row r="29" spans="1:13" s="204" customFormat="1" ht="18.899999999999999" customHeight="1">
      <c r="A29" s="209">
        <v>21</v>
      </c>
      <c r="B29" s="330" t="s">
        <v>688</v>
      </c>
      <c r="C29" s="310" t="s">
        <v>628</v>
      </c>
      <c r="D29" s="329" t="s">
        <v>679</v>
      </c>
      <c r="E29" s="299" t="s">
        <v>689</v>
      </c>
      <c r="F29" s="281"/>
      <c r="G29" s="281" t="s">
        <v>128</v>
      </c>
      <c r="H29" s="282" t="s">
        <v>7</v>
      </c>
    </row>
    <row r="30" spans="1:13" s="204" customFormat="1" ht="18.899999999999999" customHeight="1">
      <c r="A30" s="211">
        <v>22</v>
      </c>
      <c r="B30" s="309" t="s">
        <v>690</v>
      </c>
      <c r="C30" s="337">
        <v>39378</v>
      </c>
      <c r="D30" s="329" t="s">
        <v>6</v>
      </c>
      <c r="E30" s="299" t="s">
        <v>691</v>
      </c>
      <c r="F30" s="214"/>
      <c r="G30" s="281" t="s">
        <v>128</v>
      </c>
      <c r="H30" s="282">
        <v>17</v>
      </c>
    </row>
    <row r="31" spans="1:13" s="204" customFormat="1" ht="18.899999999999999" customHeight="1">
      <c r="A31" s="211">
        <v>23</v>
      </c>
      <c r="B31" s="276" t="s">
        <v>692</v>
      </c>
      <c r="C31" s="210">
        <v>39412</v>
      </c>
      <c r="D31" s="329" t="s">
        <v>6</v>
      </c>
      <c r="E31" s="299" t="s">
        <v>693</v>
      </c>
      <c r="F31" s="214"/>
      <c r="G31" s="281" t="s">
        <v>130</v>
      </c>
      <c r="H31" s="282">
        <v>16</v>
      </c>
    </row>
    <row r="32" spans="1:13" s="204" customFormat="1" ht="18.899999999999999" customHeight="1">
      <c r="A32" s="354">
        <v>24</v>
      </c>
      <c r="B32" s="355" t="s">
        <v>694</v>
      </c>
      <c r="C32" s="351" t="s">
        <v>695</v>
      </c>
      <c r="D32" s="324" t="s">
        <v>4</v>
      </c>
      <c r="E32" s="345" t="s">
        <v>696</v>
      </c>
      <c r="F32" s="346"/>
      <c r="G32" s="281" t="s">
        <v>130</v>
      </c>
      <c r="H32" s="352" t="s">
        <v>7</v>
      </c>
    </row>
    <row r="33" spans="1:8" s="204" customFormat="1" ht="18.899999999999999" customHeight="1">
      <c r="A33" s="352">
        <v>24</v>
      </c>
      <c r="B33" s="355" t="s">
        <v>697</v>
      </c>
      <c r="C33" s="351" t="s">
        <v>698</v>
      </c>
      <c r="D33" s="324" t="s">
        <v>639</v>
      </c>
      <c r="E33" s="345" t="s">
        <v>696</v>
      </c>
      <c r="F33" s="346"/>
      <c r="G33" s="281" t="s">
        <v>130</v>
      </c>
      <c r="H33" s="352">
        <v>15</v>
      </c>
    </row>
    <row r="34" spans="1:8" s="204" customFormat="1" ht="18.899999999999999" customHeight="1">
      <c r="A34" s="209">
        <v>26</v>
      </c>
      <c r="B34" s="321" t="s">
        <v>699</v>
      </c>
      <c r="C34" s="311" t="s">
        <v>700</v>
      </c>
      <c r="D34" s="329" t="s">
        <v>702</v>
      </c>
      <c r="E34" s="299" t="s">
        <v>701</v>
      </c>
      <c r="F34" s="214"/>
      <c r="G34" s="281" t="s">
        <v>130</v>
      </c>
      <c r="H34" s="282" t="s">
        <v>7</v>
      </c>
    </row>
    <row r="35" spans="1:8" s="204" customFormat="1" ht="18.899999999999999" customHeight="1">
      <c r="A35" s="211">
        <v>27</v>
      </c>
      <c r="B35" s="330" t="s">
        <v>703</v>
      </c>
      <c r="C35" s="295" t="s">
        <v>704</v>
      </c>
      <c r="D35" s="329" t="s">
        <v>16</v>
      </c>
      <c r="E35" s="299" t="s">
        <v>705</v>
      </c>
      <c r="F35" s="214"/>
      <c r="G35" s="281" t="s">
        <v>130</v>
      </c>
      <c r="H35" s="282" t="s">
        <v>7</v>
      </c>
    </row>
    <row r="36" spans="1:8" s="204" customFormat="1" ht="17.25" customHeight="1">
      <c r="A36" s="211">
        <v>28</v>
      </c>
      <c r="B36" s="330" t="s">
        <v>706</v>
      </c>
      <c r="C36" s="295" t="s">
        <v>707</v>
      </c>
      <c r="D36" s="329" t="s">
        <v>624</v>
      </c>
      <c r="E36" s="299" t="s">
        <v>708</v>
      </c>
      <c r="F36" s="214"/>
      <c r="G36" s="281" t="s">
        <v>130</v>
      </c>
      <c r="H36" s="282">
        <v>14</v>
      </c>
    </row>
    <row r="37" spans="1:8" s="204" customFormat="1" ht="17.25" customHeight="1">
      <c r="A37" s="209">
        <v>29</v>
      </c>
      <c r="B37" s="330" t="s">
        <v>709</v>
      </c>
      <c r="C37" s="292">
        <v>39227</v>
      </c>
      <c r="D37" s="291" t="s">
        <v>0</v>
      </c>
      <c r="E37" s="299" t="s">
        <v>710</v>
      </c>
      <c r="F37" s="214"/>
      <c r="G37" s="281" t="s">
        <v>130</v>
      </c>
      <c r="H37" s="282">
        <v>13</v>
      </c>
    </row>
    <row r="38" spans="1:8" s="204" customFormat="1" ht="17.25" customHeight="1">
      <c r="A38" s="211">
        <v>30</v>
      </c>
      <c r="B38" s="330" t="s">
        <v>711</v>
      </c>
      <c r="C38" s="295" t="s">
        <v>627</v>
      </c>
      <c r="D38" s="332" t="s">
        <v>661</v>
      </c>
      <c r="E38" s="299" t="s">
        <v>712</v>
      </c>
      <c r="F38" s="214"/>
      <c r="G38" s="281" t="s">
        <v>130</v>
      </c>
      <c r="H38" s="282">
        <v>12</v>
      </c>
    </row>
    <row r="39" spans="1:8" s="204" customFormat="1" ht="17.25" customHeight="1">
      <c r="A39" s="354">
        <v>31</v>
      </c>
      <c r="B39" s="325" t="s">
        <v>713</v>
      </c>
      <c r="C39" s="353" t="s">
        <v>628</v>
      </c>
      <c r="D39" s="324" t="s">
        <v>679</v>
      </c>
      <c r="E39" s="345" t="s">
        <v>714</v>
      </c>
      <c r="F39" s="346"/>
      <c r="G39" s="281" t="s">
        <v>130</v>
      </c>
      <c r="H39" s="352">
        <v>10.5</v>
      </c>
    </row>
    <row r="40" spans="1:8" s="204" customFormat="1" ht="17.25" customHeight="1">
      <c r="A40" s="352">
        <v>31</v>
      </c>
      <c r="B40" s="325" t="s">
        <v>715</v>
      </c>
      <c r="C40" s="353" t="s">
        <v>716</v>
      </c>
      <c r="D40" s="324" t="s">
        <v>5</v>
      </c>
      <c r="E40" s="345" t="s">
        <v>714</v>
      </c>
      <c r="F40" s="346"/>
      <c r="G40" s="281" t="s">
        <v>130</v>
      </c>
      <c r="H40" s="352">
        <v>10.5</v>
      </c>
    </row>
    <row r="41" spans="1:8" s="204" customFormat="1" ht="17.25" customHeight="1">
      <c r="A41" s="211">
        <v>33</v>
      </c>
      <c r="B41" s="330" t="s">
        <v>717</v>
      </c>
      <c r="C41" s="295" t="s">
        <v>964</v>
      </c>
      <c r="D41" s="322" t="s">
        <v>649</v>
      </c>
      <c r="E41" s="299" t="s">
        <v>718</v>
      </c>
      <c r="F41" s="214"/>
      <c r="G41" s="281" t="s">
        <v>130</v>
      </c>
      <c r="H41" s="282">
        <v>9</v>
      </c>
    </row>
    <row r="42" spans="1:8" s="204" customFormat="1" ht="17.25" customHeight="1">
      <c r="A42" s="209">
        <v>34</v>
      </c>
      <c r="B42" s="330" t="s">
        <v>719</v>
      </c>
      <c r="C42" s="295" t="s">
        <v>628</v>
      </c>
      <c r="D42" s="329" t="s">
        <v>679</v>
      </c>
      <c r="E42" s="299" t="s">
        <v>720</v>
      </c>
      <c r="F42" s="214"/>
      <c r="G42" s="281" t="s">
        <v>1259</v>
      </c>
      <c r="H42" s="282">
        <v>8</v>
      </c>
    </row>
    <row r="43" spans="1:8" s="204" customFormat="1" ht="17.25" customHeight="1">
      <c r="A43" s="211">
        <v>35</v>
      </c>
      <c r="B43" s="330" t="s">
        <v>721</v>
      </c>
      <c r="C43" s="295" t="s">
        <v>627</v>
      </c>
      <c r="D43" s="329" t="s">
        <v>679</v>
      </c>
      <c r="E43" s="299" t="s">
        <v>722</v>
      </c>
      <c r="F43" s="214"/>
      <c r="G43" s="281" t="s">
        <v>1259</v>
      </c>
      <c r="H43" s="282" t="s">
        <v>7</v>
      </c>
    </row>
    <row r="44" spans="1:8" s="204" customFormat="1" ht="17.25" customHeight="1">
      <c r="A44" s="209">
        <v>36</v>
      </c>
      <c r="B44" s="330" t="s">
        <v>723</v>
      </c>
      <c r="C44" s="295" t="s">
        <v>724</v>
      </c>
      <c r="D44" s="329" t="s">
        <v>702</v>
      </c>
      <c r="E44" s="299" t="s">
        <v>725</v>
      </c>
      <c r="F44" s="214"/>
      <c r="G44" s="281" t="s">
        <v>1259</v>
      </c>
      <c r="H44" s="282" t="s">
        <v>7</v>
      </c>
    </row>
    <row r="45" spans="1:8" s="204" customFormat="1" ht="18.899999999999999" customHeight="1">
      <c r="A45" s="352">
        <v>37</v>
      </c>
      <c r="B45" s="325" t="s">
        <v>726</v>
      </c>
      <c r="C45" s="353" t="s">
        <v>727</v>
      </c>
      <c r="D45" s="324" t="s">
        <v>16</v>
      </c>
      <c r="E45" s="345" t="s">
        <v>728</v>
      </c>
      <c r="F45" s="346"/>
      <c r="G45" s="281" t="s">
        <v>1259</v>
      </c>
      <c r="H45" s="352" t="s">
        <v>7</v>
      </c>
    </row>
    <row r="46" spans="1:8" s="204" customFormat="1" ht="18.899999999999999" customHeight="1">
      <c r="A46" s="352">
        <v>37</v>
      </c>
      <c r="B46" s="325" t="s">
        <v>729</v>
      </c>
      <c r="C46" s="353" t="s">
        <v>628</v>
      </c>
      <c r="D46" s="324" t="s">
        <v>631</v>
      </c>
      <c r="E46" s="345" t="s">
        <v>728</v>
      </c>
      <c r="F46" s="346"/>
      <c r="G46" s="281" t="s">
        <v>1259</v>
      </c>
      <c r="H46" s="352" t="s">
        <v>7</v>
      </c>
    </row>
    <row r="47" spans="1:8" s="204" customFormat="1" ht="18.899999999999999" customHeight="1">
      <c r="A47" s="209">
        <v>39</v>
      </c>
      <c r="B47" s="330" t="s">
        <v>730</v>
      </c>
      <c r="C47" s="295" t="s">
        <v>731</v>
      </c>
      <c r="D47" s="329" t="s">
        <v>665</v>
      </c>
      <c r="E47" s="299" t="s">
        <v>732</v>
      </c>
      <c r="F47" s="214"/>
      <c r="G47" s="281" t="s">
        <v>1259</v>
      </c>
      <c r="H47" s="282" t="s">
        <v>7</v>
      </c>
    </row>
    <row r="48" spans="1:8" s="204" customFormat="1" ht="18.899999999999999" customHeight="1">
      <c r="A48" s="211">
        <v>40</v>
      </c>
      <c r="B48" s="330" t="s">
        <v>733</v>
      </c>
      <c r="C48" s="295" t="s">
        <v>734</v>
      </c>
      <c r="D48" s="329" t="s">
        <v>6</v>
      </c>
      <c r="E48" s="299" t="s">
        <v>735</v>
      </c>
      <c r="F48" s="214"/>
      <c r="G48" s="281" t="s">
        <v>1259</v>
      </c>
      <c r="H48" s="282" t="s">
        <v>7</v>
      </c>
    </row>
    <row r="49" spans="1:8" s="204" customFormat="1" ht="18.899999999999999" customHeight="1">
      <c r="A49" s="209">
        <v>41</v>
      </c>
      <c r="B49" s="330" t="s">
        <v>736</v>
      </c>
      <c r="C49" s="428" t="s">
        <v>1258</v>
      </c>
      <c r="D49" s="329" t="s">
        <v>679</v>
      </c>
      <c r="E49" s="299" t="s">
        <v>737</v>
      </c>
      <c r="F49" s="214"/>
      <c r="G49" s="281" t="s">
        <v>1259</v>
      </c>
      <c r="H49" s="282" t="s">
        <v>7</v>
      </c>
    </row>
    <row r="50" spans="1:8" s="204" customFormat="1" ht="18.899999999999999" customHeight="1">
      <c r="A50" s="211">
        <v>42</v>
      </c>
      <c r="B50" s="330" t="s">
        <v>738</v>
      </c>
      <c r="C50" s="295" t="s">
        <v>739</v>
      </c>
      <c r="D50" s="329" t="s">
        <v>740</v>
      </c>
      <c r="E50" s="299" t="s">
        <v>741</v>
      </c>
      <c r="F50" s="214"/>
      <c r="G50" s="281" t="s">
        <v>1259</v>
      </c>
      <c r="H50" s="282" t="s">
        <v>7</v>
      </c>
    </row>
    <row r="51" spans="1:8" s="204" customFormat="1" ht="18.899999999999999" customHeight="1">
      <c r="A51" s="211">
        <v>43</v>
      </c>
      <c r="B51" s="330" t="s">
        <v>742</v>
      </c>
      <c r="C51" s="295" t="s">
        <v>743</v>
      </c>
      <c r="D51" s="329" t="s">
        <v>740</v>
      </c>
      <c r="E51" s="299" t="s">
        <v>744</v>
      </c>
      <c r="F51" s="214"/>
      <c r="G51" s="281" t="s">
        <v>1259</v>
      </c>
      <c r="H51" s="282" t="s">
        <v>7</v>
      </c>
    </row>
    <row r="52" spans="1:8" s="204" customFormat="1" ht="18.899999999999999" customHeight="1">
      <c r="A52" s="209">
        <v>44</v>
      </c>
      <c r="B52" s="330" t="s">
        <v>745</v>
      </c>
      <c r="C52" s="295" t="s">
        <v>627</v>
      </c>
      <c r="D52" s="329" t="s">
        <v>679</v>
      </c>
      <c r="E52" s="299" t="s">
        <v>746</v>
      </c>
      <c r="F52" s="214"/>
      <c r="G52" s="281" t="s">
        <v>1259</v>
      </c>
      <c r="H52" s="211">
        <v>7</v>
      </c>
    </row>
    <row r="53" spans="1:8" s="204" customFormat="1" ht="18.899999999999999" customHeight="1">
      <c r="A53" s="211">
        <v>45</v>
      </c>
      <c r="B53" s="325" t="s">
        <v>747</v>
      </c>
      <c r="C53" s="295" t="s">
        <v>748</v>
      </c>
      <c r="D53" s="329" t="s">
        <v>702</v>
      </c>
      <c r="E53" s="299" t="s">
        <v>749</v>
      </c>
      <c r="F53" s="214"/>
      <c r="G53" s="281" t="s">
        <v>1259</v>
      </c>
      <c r="H53" s="282" t="s">
        <v>7</v>
      </c>
    </row>
    <row r="54" spans="1:8" s="204" customFormat="1" ht="18.899999999999999" customHeight="1">
      <c r="A54" s="209">
        <v>46</v>
      </c>
      <c r="B54" s="330" t="s">
        <v>750</v>
      </c>
      <c r="C54" s="295" t="s">
        <v>751</v>
      </c>
      <c r="D54" s="329" t="s">
        <v>4</v>
      </c>
      <c r="E54" s="299" t="s">
        <v>752</v>
      </c>
      <c r="F54" s="214"/>
      <c r="G54" s="281" t="s">
        <v>1259</v>
      </c>
      <c r="H54" s="211">
        <v>6</v>
      </c>
    </row>
  </sheetData>
  <mergeCells count="1">
    <mergeCell ref="B4:D4"/>
  </mergeCells>
  <phoneticPr fontId="13" type="noConversion"/>
  <pageMargins left="1" right="0.25" top="0.57361111111111096" bottom="0.57361111111111096" header="0" footer="0"/>
  <pageSetup paperSize="9" orientation="portrait" r:id="rId1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44140625" defaultRowHeight="13.2"/>
  <cols>
    <col min="1" max="1" width="5.88671875" style="1" customWidth="1"/>
    <col min="2" max="6" width="12.109375" style="1" customWidth="1"/>
  </cols>
  <sheetData>
    <row r="1" spans="2:6" ht="18" customHeight="1">
      <c r="B1" s="54" t="str">
        <f>nbox!B1</f>
        <v>"Žemaitijos taurės" IV etapas</v>
      </c>
    </row>
    <row r="2" spans="2:6" ht="13.5" customHeight="1">
      <c r="B2" s="11" t="str">
        <f>nbox!B6</f>
        <v>2011 m. balandžio 2 d.</v>
      </c>
      <c r="F2" s="28" t="str">
        <f>nbox!E1</f>
        <v>Klaipėda, Lengvosios atletikos maniežas</v>
      </c>
    </row>
    <row r="7" spans="2:6" ht="14.4">
      <c r="B7" s="439" t="str">
        <f>nbox!B4</f>
        <v>Vyr. teisėjas</v>
      </c>
      <c r="C7" s="439"/>
    </row>
    <row r="9" spans="2:6" ht="14.4">
      <c r="B9" s="439" t="str">
        <f>nbox!B5</f>
        <v>Vyr. sekretorius</v>
      </c>
      <c r="C9" s="439"/>
    </row>
    <row r="11" spans="2:6">
      <c r="B11" s="1" t="s">
        <v>323</v>
      </c>
    </row>
    <row r="12" spans="2:6" ht="14.4">
      <c r="B12" s="11" t="s">
        <v>321</v>
      </c>
      <c r="C12" s="11" t="s">
        <v>321</v>
      </c>
    </row>
    <row r="13" spans="2:6" ht="14.4">
      <c r="B13" s="11" t="s">
        <v>322</v>
      </c>
    </row>
    <row r="14" spans="2:6" ht="14.4">
      <c r="B14" s="11" t="s">
        <v>321</v>
      </c>
    </row>
    <row r="15" spans="2:6" ht="14.4">
      <c r="B15" s="11" t="s">
        <v>321</v>
      </c>
    </row>
    <row r="16" spans="2:6" ht="14.4">
      <c r="B16" s="11" t="s">
        <v>321</v>
      </c>
    </row>
    <row r="17" spans="2:2" ht="14.4">
      <c r="B17" s="11" t="s">
        <v>321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60"/>
  <sheetViews>
    <sheetView zoomScaleNormal="100" zoomScaleSheetLayoutView="1" workbookViewId="0">
      <selection activeCell="N20" sqref="N20"/>
    </sheetView>
  </sheetViews>
  <sheetFormatPr defaultColWidth="11.44140625" defaultRowHeight="13.8"/>
  <cols>
    <col min="1" max="1" width="7.33203125" style="205" customWidth="1"/>
    <col min="2" max="2" width="24.44140625" style="199" customWidth="1"/>
    <col min="3" max="3" width="15" style="200" customWidth="1"/>
    <col min="4" max="4" width="21.6640625" style="201" customWidth="1"/>
    <col min="5" max="5" width="9" style="202" customWidth="1"/>
    <col min="6" max="7" width="9" style="203" customWidth="1"/>
    <col min="8" max="8" width="9" style="215" customWidth="1"/>
    <col min="9" max="16384" width="11.44140625" style="205"/>
  </cols>
  <sheetData>
    <row r="1" spans="1:199" s="158" customFormat="1" ht="18.75" customHeight="1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6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4" customFormat="1">
      <c r="A5" s="205"/>
      <c r="B5" s="199"/>
      <c r="C5" s="200"/>
      <c r="D5" s="201"/>
      <c r="E5" s="202"/>
      <c r="F5" s="203"/>
      <c r="G5" s="203"/>
      <c r="H5" s="199"/>
    </row>
    <row r="6" spans="1:199" s="204" customFormat="1" ht="18.75" customHeight="1">
      <c r="A6" s="205"/>
      <c r="B6" s="198" t="s">
        <v>37</v>
      </c>
      <c r="C6" s="200"/>
      <c r="D6" s="201"/>
      <c r="E6" s="202"/>
      <c r="F6" s="203"/>
      <c r="G6" s="203"/>
      <c r="H6" s="199"/>
    </row>
    <row r="7" spans="1:199" s="204" customFormat="1" ht="12" customHeight="1">
      <c r="A7" s="205"/>
      <c r="B7" s="206"/>
      <c r="C7" s="200"/>
      <c r="D7" s="201"/>
      <c r="E7" s="202"/>
      <c r="F7" s="203"/>
      <c r="G7" s="203"/>
      <c r="H7" s="199"/>
    </row>
    <row r="8" spans="1:199" s="204" customFormat="1" ht="15.9" customHeight="1" thickBot="1">
      <c r="A8" s="207" t="s">
        <v>305</v>
      </c>
      <c r="B8" s="207" t="s">
        <v>594</v>
      </c>
      <c r="C8" s="207" t="s">
        <v>595</v>
      </c>
      <c r="D8" s="207" t="s">
        <v>311</v>
      </c>
      <c r="E8" s="207" t="s">
        <v>312</v>
      </c>
      <c r="F8" s="207" t="s">
        <v>319</v>
      </c>
      <c r="G8" s="397" t="s">
        <v>1239</v>
      </c>
      <c r="H8" s="207" t="s">
        <v>140</v>
      </c>
    </row>
    <row r="9" spans="1:199" s="204" customFormat="1" ht="18.899999999999999" customHeight="1" thickTop="1">
      <c r="A9" s="209">
        <v>1</v>
      </c>
      <c r="B9" s="272" t="s">
        <v>25</v>
      </c>
      <c r="C9" s="187" t="s">
        <v>753</v>
      </c>
      <c r="D9" s="286" t="s">
        <v>754</v>
      </c>
      <c r="E9" s="279" t="s">
        <v>755</v>
      </c>
      <c r="F9" s="298" t="s">
        <v>755</v>
      </c>
      <c r="G9" s="279" t="s">
        <v>128</v>
      </c>
      <c r="H9" s="280">
        <v>32</v>
      </c>
    </row>
    <row r="10" spans="1:199" s="204" customFormat="1" ht="18.899999999999999" customHeight="1">
      <c r="A10" s="209">
        <v>2</v>
      </c>
      <c r="B10" s="338" t="s">
        <v>756</v>
      </c>
      <c r="C10" s="334" t="s">
        <v>757</v>
      </c>
      <c r="D10" s="286" t="s">
        <v>702</v>
      </c>
      <c r="E10" s="279" t="s">
        <v>758</v>
      </c>
      <c r="F10" s="298" t="s">
        <v>759</v>
      </c>
      <c r="G10" s="279" t="s">
        <v>128</v>
      </c>
      <c r="H10" s="280" t="s">
        <v>7</v>
      </c>
    </row>
    <row r="11" spans="1:199" s="204" customFormat="1" ht="18.899999999999999" customHeight="1">
      <c r="A11" s="211">
        <v>3</v>
      </c>
      <c r="B11" s="338" t="s">
        <v>760</v>
      </c>
      <c r="C11" s="334" t="s">
        <v>761</v>
      </c>
      <c r="D11" s="286" t="s">
        <v>762</v>
      </c>
      <c r="E11" s="299" t="s">
        <v>763</v>
      </c>
      <c r="F11" s="281" t="s">
        <v>764</v>
      </c>
      <c r="G11" s="279" t="s">
        <v>128</v>
      </c>
      <c r="H11" s="282" t="s">
        <v>7</v>
      </c>
    </row>
    <row r="12" spans="1:199" s="204" customFormat="1" ht="18.899999999999999" customHeight="1">
      <c r="A12" s="209">
        <v>4</v>
      </c>
      <c r="B12" s="309" t="s">
        <v>765</v>
      </c>
      <c r="C12" s="295" t="s">
        <v>627</v>
      </c>
      <c r="D12" s="286" t="s">
        <v>649</v>
      </c>
      <c r="E12" s="281" t="s">
        <v>766</v>
      </c>
      <c r="F12" s="299" t="s">
        <v>767</v>
      </c>
      <c r="G12" s="279" t="s">
        <v>128</v>
      </c>
      <c r="H12" s="282">
        <v>30</v>
      </c>
    </row>
    <row r="13" spans="1:199" s="204" customFormat="1" ht="18.899999999999999" customHeight="1">
      <c r="A13" s="209">
        <v>5</v>
      </c>
      <c r="B13" s="272" t="s">
        <v>768</v>
      </c>
      <c r="C13" s="187" t="s">
        <v>628</v>
      </c>
      <c r="D13" s="286" t="s">
        <v>631</v>
      </c>
      <c r="E13" s="299" t="s">
        <v>769</v>
      </c>
      <c r="F13" s="281" t="s">
        <v>770</v>
      </c>
      <c r="G13" s="281" t="s">
        <v>130</v>
      </c>
      <c r="H13" s="282">
        <v>28</v>
      </c>
    </row>
    <row r="14" spans="1:199" s="204" customFormat="1" ht="18.899999999999999" customHeight="1">
      <c r="A14" s="211">
        <v>6</v>
      </c>
      <c r="B14" s="330" t="s">
        <v>771</v>
      </c>
      <c r="C14" s="283">
        <v>39632</v>
      </c>
      <c r="D14" s="286" t="s">
        <v>624</v>
      </c>
      <c r="E14" s="299" t="s">
        <v>772</v>
      </c>
      <c r="F14" s="281" t="s">
        <v>773</v>
      </c>
      <c r="G14" s="281" t="s">
        <v>130</v>
      </c>
      <c r="H14" s="282">
        <v>27</v>
      </c>
    </row>
    <row r="15" spans="1:199" s="204" customFormat="1" ht="18.899999999999999" customHeight="1">
      <c r="A15" s="209">
        <v>7</v>
      </c>
      <c r="B15" s="309" t="s">
        <v>774</v>
      </c>
      <c r="C15" s="310" t="s">
        <v>775</v>
      </c>
      <c r="D15" s="286" t="s">
        <v>665</v>
      </c>
      <c r="E15" s="299" t="s">
        <v>776</v>
      </c>
      <c r="F15" s="281"/>
      <c r="G15" s="281" t="s">
        <v>130</v>
      </c>
      <c r="H15" s="282" t="s">
        <v>7</v>
      </c>
    </row>
    <row r="16" spans="1:199" s="204" customFormat="1" ht="18.899999999999999" customHeight="1">
      <c r="A16" s="209">
        <v>8</v>
      </c>
      <c r="B16" s="330" t="s">
        <v>777</v>
      </c>
      <c r="C16" s="170">
        <v>2007</v>
      </c>
      <c r="D16" s="286" t="s">
        <v>778</v>
      </c>
      <c r="E16" s="299" t="s">
        <v>779</v>
      </c>
      <c r="F16" s="281"/>
      <c r="G16" s="281" t="s">
        <v>130</v>
      </c>
      <c r="H16" s="282">
        <v>26</v>
      </c>
    </row>
    <row r="17" spans="1:8" s="204" customFormat="1" ht="18.899999999999999" customHeight="1">
      <c r="A17" s="211">
        <v>9</v>
      </c>
      <c r="B17" s="272" t="s">
        <v>780</v>
      </c>
      <c r="C17" s="293" t="s">
        <v>781</v>
      </c>
      <c r="D17" s="286" t="s">
        <v>624</v>
      </c>
      <c r="E17" s="299" t="s">
        <v>782</v>
      </c>
      <c r="F17" s="281"/>
      <c r="G17" s="281" t="s">
        <v>130</v>
      </c>
      <c r="H17" s="282">
        <v>25</v>
      </c>
    </row>
    <row r="18" spans="1:8" s="204" customFormat="1" ht="18.899999999999999" customHeight="1">
      <c r="A18" s="209">
        <v>10</v>
      </c>
      <c r="B18" s="339" t="s">
        <v>783</v>
      </c>
      <c r="C18" s="230">
        <v>39218</v>
      </c>
      <c r="D18" s="286" t="s">
        <v>762</v>
      </c>
      <c r="E18" s="299" t="s">
        <v>784</v>
      </c>
      <c r="F18" s="281"/>
      <c r="G18" s="281" t="s">
        <v>130</v>
      </c>
      <c r="H18" s="282" t="s">
        <v>7</v>
      </c>
    </row>
    <row r="19" spans="1:8" s="204" customFormat="1" ht="18.899999999999999" customHeight="1">
      <c r="A19" s="209">
        <v>11</v>
      </c>
      <c r="B19" s="330" t="s">
        <v>787</v>
      </c>
      <c r="C19" s="295" t="s">
        <v>788</v>
      </c>
      <c r="D19" s="286" t="s">
        <v>639</v>
      </c>
      <c r="E19" s="299" t="s">
        <v>652</v>
      </c>
      <c r="F19" s="281"/>
      <c r="G19" s="281" t="s">
        <v>130</v>
      </c>
      <c r="H19" s="282">
        <v>24</v>
      </c>
    </row>
    <row r="20" spans="1:8" s="204" customFormat="1" ht="18" customHeight="1">
      <c r="A20" s="211">
        <v>12</v>
      </c>
      <c r="B20" s="309" t="s">
        <v>789</v>
      </c>
      <c r="C20" s="188" t="s">
        <v>790</v>
      </c>
      <c r="D20" s="286" t="s">
        <v>639</v>
      </c>
      <c r="E20" s="299" t="s">
        <v>791</v>
      </c>
      <c r="F20" s="281"/>
      <c r="G20" s="281" t="s">
        <v>130</v>
      </c>
      <c r="H20" s="282">
        <v>23</v>
      </c>
    </row>
    <row r="21" spans="1:8" s="204" customFormat="1" ht="18" customHeight="1">
      <c r="A21" s="209">
        <v>13</v>
      </c>
      <c r="B21" s="309" t="s">
        <v>792</v>
      </c>
      <c r="C21" s="188" t="s">
        <v>788</v>
      </c>
      <c r="D21" s="340" t="s">
        <v>4</v>
      </c>
      <c r="E21" s="299" t="s">
        <v>650</v>
      </c>
      <c r="F21" s="281"/>
      <c r="G21" s="281" t="s">
        <v>130</v>
      </c>
      <c r="H21" s="282">
        <v>22</v>
      </c>
    </row>
    <row r="22" spans="1:8" s="204" customFormat="1" ht="18" customHeight="1">
      <c r="A22" s="209">
        <v>14</v>
      </c>
      <c r="B22" s="309" t="s">
        <v>793</v>
      </c>
      <c r="C22" s="188" t="s">
        <v>794</v>
      </c>
      <c r="D22" s="340" t="s">
        <v>6</v>
      </c>
      <c r="E22" s="299" t="s">
        <v>795</v>
      </c>
      <c r="F22" s="281"/>
      <c r="G22" s="281" t="s">
        <v>1259</v>
      </c>
      <c r="H22" s="282">
        <v>21</v>
      </c>
    </row>
    <row r="23" spans="1:8" s="204" customFormat="1" ht="18" customHeight="1">
      <c r="A23" s="211">
        <v>15</v>
      </c>
      <c r="B23" s="309" t="s">
        <v>796</v>
      </c>
      <c r="C23" s="188" t="s">
        <v>797</v>
      </c>
      <c r="D23" s="340" t="s">
        <v>16</v>
      </c>
      <c r="E23" s="299" t="s">
        <v>798</v>
      </c>
      <c r="F23" s="281"/>
      <c r="G23" s="281" t="s">
        <v>1259</v>
      </c>
      <c r="H23" s="282" t="s">
        <v>7</v>
      </c>
    </row>
    <row r="24" spans="1:8" s="204" customFormat="1" ht="18" customHeight="1">
      <c r="A24" s="209">
        <v>16</v>
      </c>
      <c r="B24" s="327" t="s">
        <v>799</v>
      </c>
      <c r="C24" s="343" t="s">
        <v>800</v>
      </c>
      <c r="D24" s="324" t="s">
        <v>702</v>
      </c>
      <c r="E24" s="345" t="s">
        <v>801</v>
      </c>
      <c r="F24" s="281"/>
      <c r="G24" s="281" t="s">
        <v>1259</v>
      </c>
      <c r="H24" s="282" t="s">
        <v>7</v>
      </c>
    </row>
    <row r="25" spans="1:8" s="204" customFormat="1" ht="18" customHeight="1">
      <c r="A25" s="209">
        <v>16</v>
      </c>
      <c r="B25" s="327" t="s">
        <v>802</v>
      </c>
      <c r="C25" s="343" t="s">
        <v>803</v>
      </c>
      <c r="D25" s="344" t="s">
        <v>624</v>
      </c>
      <c r="E25" s="345" t="s">
        <v>801</v>
      </c>
      <c r="F25" s="281"/>
      <c r="G25" s="281" t="s">
        <v>1259</v>
      </c>
      <c r="H25" s="282" t="s">
        <v>7</v>
      </c>
    </row>
    <row r="26" spans="1:8" s="204" customFormat="1" ht="18" customHeight="1">
      <c r="A26" s="211">
        <v>16</v>
      </c>
      <c r="B26" s="327" t="s">
        <v>804</v>
      </c>
      <c r="C26" s="343" t="s">
        <v>805</v>
      </c>
      <c r="D26" s="324" t="s">
        <v>762</v>
      </c>
      <c r="E26" s="345" t="s">
        <v>801</v>
      </c>
      <c r="F26" s="281"/>
      <c r="G26" s="281" t="s">
        <v>1259</v>
      </c>
      <c r="H26" s="282" t="s">
        <v>7</v>
      </c>
    </row>
    <row r="27" spans="1:8" s="204" customFormat="1" ht="18" customHeight="1">
      <c r="A27" s="209">
        <v>19</v>
      </c>
      <c r="B27" s="309" t="s">
        <v>806</v>
      </c>
      <c r="C27" s="188" t="s">
        <v>628</v>
      </c>
      <c r="D27" s="286" t="s">
        <v>631</v>
      </c>
      <c r="E27" s="299" t="s">
        <v>662</v>
      </c>
      <c r="F27" s="281"/>
      <c r="G27" s="281" t="s">
        <v>1259</v>
      </c>
      <c r="H27" s="282">
        <v>20</v>
      </c>
    </row>
    <row r="28" spans="1:8" s="204" customFormat="1" ht="18" customHeight="1">
      <c r="A28" s="209">
        <v>20</v>
      </c>
      <c r="B28" s="309" t="s">
        <v>807</v>
      </c>
      <c r="C28" s="188" t="s">
        <v>962</v>
      </c>
      <c r="D28" s="344" t="s">
        <v>649</v>
      </c>
      <c r="E28" s="299" t="s">
        <v>808</v>
      </c>
      <c r="F28" s="281"/>
      <c r="G28" s="281" t="s">
        <v>1259</v>
      </c>
      <c r="H28" s="352">
        <v>19</v>
      </c>
    </row>
    <row r="29" spans="1:8" s="204" customFormat="1" ht="18" customHeight="1">
      <c r="A29" s="211">
        <v>21</v>
      </c>
      <c r="B29" s="309" t="s">
        <v>809</v>
      </c>
      <c r="C29" s="188" t="s">
        <v>810</v>
      </c>
      <c r="D29" s="286" t="s">
        <v>762</v>
      </c>
      <c r="E29" s="299" t="s">
        <v>811</v>
      </c>
      <c r="F29" s="281"/>
      <c r="G29" s="281" t="s">
        <v>1259</v>
      </c>
      <c r="H29" s="282">
        <v>18</v>
      </c>
    </row>
    <row r="30" spans="1:8" s="204" customFormat="1" ht="18" customHeight="1">
      <c r="A30" s="209">
        <v>22</v>
      </c>
      <c r="B30" s="309" t="s">
        <v>812</v>
      </c>
      <c r="C30" s="188" t="s">
        <v>813</v>
      </c>
      <c r="D30" s="286" t="s">
        <v>762</v>
      </c>
      <c r="E30" s="299" t="s">
        <v>672</v>
      </c>
      <c r="F30" s="281"/>
      <c r="G30" s="281" t="s">
        <v>1259</v>
      </c>
      <c r="H30" s="282" t="s">
        <v>7</v>
      </c>
    </row>
    <row r="31" spans="1:8" s="204" customFormat="1" ht="18" customHeight="1">
      <c r="A31" s="209">
        <v>23</v>
      </c>
      <c r="B31" s="309" t="s">
        <v>814</v>
      </c>
      <c r="C31" s="294">
        <v>39183</v>
      </c>
      <c r="D31" s="340" t="s">
        <v>6</v>
      </c>
      <c r="E31" s="299" t="s">
        <v>815</v>
      </c>
      <c r="F31" s="281"/>
      <c r="G31" s="281" t="s">
        <v>1259</v>
      </c>
      <c r="H31" s="427">
        <v>17</v>
      </c>
    </row>
    <row r="32" spans="1:8" s="204" customFormat="1" ht="18" customHeight="1">
      <c r="A32" s="211">
        <v>24</v>
      </c>
      <c r="B32" s="309" t="s">
        <v>816</v>
      </c>
      <c r="C32" s="188" t="s">
        <v>817</v>
      </c>
      <c r="D32" s="286" t="s">
        <v>778</v>
      </c>
      <c r="E32" s="299" t="s">
        <v>818</v>
      </c>
      <c r="F32" s="281"/>
      <c r="G32" s="281" t="s">
        <v>1259</v>
      </c>
      <c r="H32" s="282">
        <v>16</v>
      </c>
    </row>
    <row r="33" spans="1:8" s="204" customFormat="1" ht="18" customHeight="1">
      <c r="A33" s="209">
        <v>25</v>
      </c>
      <c r="B33" s="309" t="s">
        <v>819</v>
      </c>
      <c r="C33" s="188" t="s">
        <v>627</v>
      </c>
      <c r="D33" s="340" t="s">
        <v>679</v>
      </c>
      <c r="E33" s="299" t="s">
        <v>820</v>
      </c>
      <c r="F33" s="281"/>
      <c r="G33" s="281" t="s">
        <v>1259</v>
      </c>
      <c r="H33" s="282" t="s">
        <v>7</v>
      </c>
    </row>
    <row r="34" spans="1:8" s="204" customFormat="1" ht="18" customHeight="1">
      <c r="A34" s="209">
        <v>26</v>
      </c>
      <c r="B34" s="327" t="s">
        <v>821</v>
      </c>
      <c r="C34" s="343" t="s">
        <v>960</v>
      </c>
      <c r="D34" s="344" t="s">
        <v>649</v>
      </c>
      <c r="E34" s="345" t="s">
        <v>822</v>
      </c>
      <c r="F34" s="281"/>
      <c r="G34" s="281" t="s">
        <v>1259</v>
      </c>
      <c r="H34" s="282">
        <v>15</v>
      </c>
    </row>
    <row r="35" spans="1:8" s="204" customFormat="1" ht="18.899999999999999" customHeight="1">
      <c r="A35" s="211">
        <v>26</v>
      </c>
      <c r="B35" s="327" t="s">
        <v>823</v>
      </c>
      <c r="C35" s="343" t="s">
        <v>824</v>
      </c>
      <c r="D35" s="344" t="s">
        <v>702</v>
      </c>
      <c r="E35" s="345" t="s">
        <v>822</v>
      </c>
      <c r="F35" s="281"/>
      <c r="G35" s="281" t="s">
        <v>1259</v>
      </c>
      <c r="H35" s="282" t="s">
        <v>7</v>
      </c>
    </row>
    <row r="36" spans="1:8" s="204" customFormat="1" ht="18.899999999999999" customHeight="1">
      <c r="A36" s="209">
        <v>28</v>
      </c>
      <c r="B36" s="327" t="s">
        <v>872</v>
      </c>
      <c r="C36" s="343" t="s">
        <v>628</v>
      </c>
      <c r="D36" s="344" t="s">
        <v>661</v>
      </c>
      <c r="E36" s="345" t="s">
        <v>873</v>
      </c>
      <c r="F36" s="346"/>
      <c r="G36" s="281" t="s">
        <v>1259</v>
      </c>
      <c r="H36" s="282">
        <v>14</v>
      </c>
    </row>
    <row r="37" spans="1:8" s="204" customFormat="1" ht="18.899999999999999" customHeight="1">
      <c r="A37" s="209">
        <v>29</v>
      </c>
      <c r="B37" s="309" t="s">
        <v>825</v>
      </c>
      <c r="C37" s="188" t="s">
        <v>826</v>
      </c>
      <c r="D37" s="340" t="s">
        <v>624</v>
      </c>
      <c r="E37" s="299" t="s">
        <v>827</v>
      </c>
      <c r="F37" s="281"/>
      <c r="G37" s="281" t="s">
        <v>1259</v>
      </c>
      <c r="H37" s="282" t="s">
        <v>7</v>
      </c>
    </row>
    <row r="38" spans="1:8" s="204" customFormat="1" ht="18.899999999999999" customHeight="1">
      <c r="A38" s="211">
        <v>30</v>
      </c>
      <c r="B38" s="327" t="s">
        <v>828</v>
      </c>
      <c r="C38" s="343" t="s">
        <v>788</v>
      </c>
      <c r="D38" s="324" t="s">
        <v>639</v>
      </c>
      <c r="E38" s="345" t="s">
        <v>829</v>
      </c>
      <c r="F38" s="281"/>
      <c r="G38" s="281" t="s">
        <v>1259</v>
      </c>
      <c r="H38" s="282">
        <v>13</v>
      </c>
    </row>
    <row r="39" spans="1:8" s="204" customFormat="1" ht="18.899999999999999" customHeight="1">
      <c r="A39" s="209">
        <v>30</v>
      </c>
      <c r="B39" s="325" t="s">
        <v>830</v>
      </c>
      <c r="C39" s="343" t="s">
        <v>831</v>
      </c>
      <c r="D39" s="357" t="s">
        <v>832</v>
      </c>
      <c r="E39" s="345" t="s">
        <v>829</v>
      </c>
      <c r="F39" s="281"/>
      <c r="G39" s="281" t="s">
        <v>1259</v>
      </c>
      <c r="H39" s="282" t="s">
        <v>7</v>
      </c>
    </row>
    <row r="40" spans="1:8" s="204" customFormat="1" ht="18.899999999999999" customHeight="1">
      <c r="A40" s="209">
        <v>32</v>
      </c>
      <c r="B40" s="330" t="s">
        <v>833</v>
      </c>
      <c r="C40" s="295" t="s">
        <v>961</v>
      </c>
      <c r="D40" s="344" t="s">
        <v>649</v>
      </c>
      <c r="E40" s="299" t="s">
        <v>834</v>
      </c>
      <c r="F40" s="281"/>
      <c r="G40" s="281" t="s">
        <v>1259</v>
      </c>
      <c r="H40" s="352">
        <v>12</v>
      </c>
    </row>
    <row r="41" spans="1:8" s="204" customFormat="1" ht="18.899999999999999" customHeight="1">
      <c r="A41" s="211">
        <v>33</v>
      </c>
      <c r="B41" s="330" t="s">
        <v>835</v>
      </c>
      <c r="C41" s="295" t="s">
        <v>836</v>
      </c>
      <c r="D41" s="285" t="s">
        <v>624</v>
      </c>
      <c r="E41" s="299" t="s">
        <v>837</v>
      </c>
      <c r="F41" s="281"/>
      <c r="G41" s="281" t="s">
        <v>1259</v>
      </c>
      <c r="H41" s="282">
        <v>11</v>
      </c>
    </row>
    <row r="42" spans="1:8" s="204" customFormat="1" ht="18.899999999999999" customHeight="1">
      <c r="A42" s="209">
        <v>34</v>
      </c>
      <c r="B42" s="330" t="s">
        <v>838</v>
      </c>
      <c r="C42" s="213">
        <v>39265</v>
      </c>
      <c r="D42" s="323" t="s">
        <v>754</v>
      </c>
      <c r="E42" s="299" t="s">
        <v>839</v>
      </c>
      <c r="F42" s="281"/>
      <c r="G42" s="281" t="s">
        <v>1259</v>
      </c>
      <c r="H42" s="282">
        <v>10</v>
      </c>
    </row>
    <row r="43" spans="1:8" s="204" customFormat="1" ht="18.899999999999999" customHeight="1">
      <c r="A43" s="209">
        <v>35</v>
      </c>
      <c r="B43" s="330" t="s">
        <v>840</v>
      </c>
      <c r="C43" s="213">
        <v>39229</v>
      </c>
      <c r="D43" s="340" t="s">
        <v>624</v>
      </c>
      <c r="E43" s="299" t="s">
        <v>705</v>
      </c>
      <c r="F43" s="281"/>
      <c r="G43" s="281" t="s">
        <v>1259</v>
      </c>
      <c r="H43" s="282">
        <v>9</v>
      </c>
    </row>
    <row r="44" spans="1:8" s="204" customFormat="1" ht="18.899999999999999" customHeight="1">
      <c r="A44" s="211">
        <v>36</v>
      </c>
      <c r="B44" s="341" t="s">
        <v>841</v>
      </c>
      <c r="C44" s="231">
        <v>2006</v>
      </c>
      <c r="D44" s="286" t="s">
        <v>631</v>
      </c>
      <c r="E44" s="299" t="s">
        <v>842</v>
      </c>
      <c r="F44" s="281"/>
      <c r="G44" s="281" t="s">
        <v>1259</v>
      </c>
      <c r="H44" s="282">
        <v>8</v>
      </c>
    </row>
    <row r="45" spans="1:8" s="204" customFormat="1" ht="18.899999999999999" customHeight="1">
      <c r="A45" s="209">
        <v>37</v>
      </c>
      <c r="B45" s="330" t="s">
        <v>843</v>
      </c>
      <c r="C45" s="231">
        <v>2007</v>
      </c>
      <c r="D45" s="340" t="s">
        <v>679</v>
      </c>
      <c r="E45" s="299" t="s">
        <v>844</v>
      </c>
      <c r="F45" s="281"/>
      <c r="G45" s="281" t="s">
        <v>1259</v>
      </c>
      <c r="H45" s="282" t="s">
        <v>7</v>
      </c>
    </row>
    <row r="46" spans="1:8" s="204" customFormat="1" ht="18.899999999999999" customHeight="1">
      <c r="A46" s="354">
        <v>38</v>
      </c>
      <c r="B46" s="325" t="s">
        <v>845</v>
      </c>
      <c r="C46" s="356">
        <v>39961</v>
      </c>
      <c r="D46" s="323" t="s">
        <v>16</v>
      </c>
      <c r="E46" s="345" t="s">
        <v>785</v>
      </c>
      <c r="F46" s="346"/>
      <c r="G46" s="281" t="s">
        <v>1259</v>
      </c>
      <c r="H46" s="282" t="s">
        <v>7</v>
      </c>
    </row>
    <row r="47" spans="1:8" s="204" customFormat="1" ht="18.899999999999999" customHeight="1">
      <c r="A47" s="352">
        <v>38</v>
      </c>
      <c r="B47" s="325" t="s">
        <v>846</v>
      </c>
      <c r="C47" s="356">
        <v>39334</v>
      </c>
      <c r="D47" s="323" t="s">
        <v>16</v>
      </c>
      <c r="E47" s="345" t="s">
        <v>785</v>
      </c>
      <c r="F47" s="346"/>
      <c r="G47" s="281" t="s">
        <v>1259</v>
      </c>
      <c r="H47" s="282" t="s">
        <v>7</v>
      </c>
    </row>
    <row r="48" spans="1:8" s="204" customFormat="1" ht="18.899999999999999" customHeight="1">
      <c r="A48" s="209">
        <v>40</v>
      </c>
      <c r="B48" s="330" t="s">
        <v>847</v>
      </c>
      <c r="C48" s="213">
        <v>39835</v>
      </c>
      <c r="D48" s="350" t="s">
        <v>848</v>
      </c>
      <c r="E48" s="299" t="s">
        <v>849</v>
      </c>
      <c r="F48" s="281"/>
      <c r="G48" s="281" t="s">
        <v>1259</v>
      </c>
      <c r="H48" s="282" t="s">
        <v>7</v>
      </c>
    </row>
    <row r="49" spans="1:8" ht="18.899999999999999" customHeight="1">
      <c r="A49" s="209">
        <v>41</v>
      </c>
      <c r="B49" s="309" t="s">
        <v>850</v>
      </c>
      <c r="C49" s="188" t="s">
        <v>628</v>
      </c>
      <c r="D49" s="286" t="s">
        <v>631</v>
      </c>
      <c r="E49" s="299" t="s">
        <v>851</v>
      </c>
      <c r="F49" s="281"/>
      <c r="G49" s="281" t="s">
        <v>1259</v>
      </c>
      <c r="H49" s="282">
        <v>7</v>
      </c>
    </row>
    <row r="50" spans="1:8" ht="18.899999999999999" customHeight="1">
      <c r="A50" s="211">
        <v>42</v>
      </c>
      <c r="B50" s="309" t="s">
        <v>852</v>
      </c>
      <c r="C50" s="188" t="s">
        <v>853</v>
      </c>
      <c r="D50" s="340" t="s">
        <v>16</v>
      </c>
      <c r="E50" s="299" t="s">
        <v>854</v>
      </c>
      <c r="F50" s="281"/>
      <c r="G50" s="281" t="s">
        <v>1259</v>
      </c>
      <c r="H50" s="282" t="s">
        <v>7</v>
      </c>
    </row>
    <row r="51" spans="1:8" ht="18.899999999999999" customHeight="1">
      <c r="A51" s="209">
        <v>43</v>
      </c>
      <c r="B51" s="309" t="s">
        <v>855</v>
      </c>
      <c r="C51" s="188" t="s">
        <v>628</v>
      </c>
      <c r="D51" s="340" t="s">
        <v>679</v>
      </c>
      <c r="E51" s="299" t="s">
        <v>856</v>
      </c>
      <c r="F51" s="281"/>
      <c r="G51" s="281" t="s">
        <v>1259</v>
      </c>
      <c r="H51" s="282">
        <v>6</v>
      </c>
    </row>
    <row r="52" spans="1:8" ht="18.899999999999999" customHeight="1">
      <c r="A52" s="209">
        <v>44</v>
      </c>
      <c r="B52" s="309" t="s">
        <v>858</v>
      </c>
      <c r="C52" s="310" t="s">
        <v>627</v>
      </c>
      <c r="D52" s="340" t="s">
        <v>679</v>
      </c>
      <c r="E52" s="299" t="s">
        <v>857</v>
      </c>
      <c r="F52" s="281"/>
      <c r="G52" s="281" t="s">
        <v>1259</v>
      </c>
      <c r="H52" s="282" t="s">
        <v>7</v>
      </c>
    </row>
    <row r="53" spans="1:8" ht="18.899999999999999" customHeight="1">
      <c r="A53" s="211">
        <v>45</v>
      </c>
      <c r="B53" s="330" t="s">
        <v>859</v>
      </c>
      <c r="C53" s="213">
        <v>40301</v>
      </c>
      <c r="D53" s="340" t="s">
        <v>16</v>
      </c>
      <c r="E53" s="299" t="s">
        <v>860</v>
      </c>
      <c r="F53" s="281"/>
      <c r="G53" s="281" t="s">
        <v>1259</v>
      </c>
      <c r="H53" s="282" t="s">
        <v>7</v>
      </c>
    </row>
    <row r="54" spans="1:8" ht="18.899999999999999" customHeight="1">
      <c r="A54" s="209">
        <v>46</v>
      </c>
      <c r="B54" s="330" t="s">
        <v>861</v>
      </c>
      <c r="C54" s="213">
        <v>39149</v>
      </c>
      <c r="D54" s="285" t="s">
        <v>6</v>
      </c>
      <c r="E54" s="299" t="s">
        <v>862</v>
      </c>
      <c r="F54" s="281"/>
      <c r="G54" s="281" t="s">
        <v>1259</v>
      </c>
      <c r="H54" s="282" t="s">
        <v>7</v>
      </c>
    </row>
    <row r="55" spans="1:8" ht="18.899999999999999" customHeight="1">
      <c r="A55" s="209">
        <v>47</v>
      </c>
      <c r="B55" s="330" t="s">
        <v>863</v>
      </c>
      <c r="C55" s="295" t="s">
        <v>864</v>
      </c>
      <c r="D55" s="340" t="s">
        <v>16</v>
      </c>
      <c r="E55" s="299" t="s">
        <v>865</v>
      </c>
      <c r="F55" s="281"/>
      <c r="G55" s="281" t="s">
        <v>1259</v>
      </c>
      <c r="H55" s="282" t="s">
        <v>7</v>
      </c>
    </row>
    <row r="56" spans="1:8" ht="18.899999999999999" customHeight="1">
      <c r="A56" s="211">
        <v>48</v>
      </c>
      <c r="B56" s="330" t="s">
        <v>866</v>
      </c>
      <c r="C56" s="213">
        <v>39144</v>
      </c>
      <c r="D56" s="286" t="s">
        <v>762</v>
      </c>
      <c r="E56" s="299" t="s">
        <v>867</v>
      </c>
      <c r="F56" s="281"/>
      <c r="G56" s="281" t="s">
        <v>1259</v>
      </c>
      <c r="H56" s="282">
        <v>5</v>
      </c>
    </row>
    <row r="57" spans="1:8" ht="18.899999999999999" customHeight="1">
      <c r="A57" s="209">
        <v>49</v>
      </c>
      <c r="B57" s="330" t="s">
        <v>868</v>
      </c>
      <c r="C57" s="295" t="s">
        <v>869</v>
      </c>
      <c r="D57" s="340" t="s">
        <v>702</v>
      </c>
      <c r="E57" s="299" t="s">
        <v>786</v>
      </c>
      <c r="F57" s="281"/>
      <c r="G57" s="281" t="s">
        <v>1259</v>
      </c>
      <c r="H57" s="282" t="s">
        <v>7</v>
      </c>
    </row>
    <row r="58" spans="1:8" ht="18.899999999999999" customHeight="1">
      <c r="A58" s="209">
        <v>50</v>
      </c>
      <c r="B58" s="341" t="s">
        <v>870</v>
      </c>
      <c r="C58" s="295" t="s">
        <v>627</v>
      </c>
      <c r="D58" s="340" t="s">
        <v>679</v>
      </c>
      <c r="E58" s="299" t="s">
        <v>871</v>
      </c>
      <c r="F58" s="281"/>
      <c r="G58" s="281" t="s">
        <v>1259</v>
      </c>
      <c r="H58" s="282" t="s">
        <v>7</v>
      </c>
    </row>
    <row r="59" spans="1:8" ht="13.2">
      <c r="B59" s="205"/>
      <c r="C59" s="205"/>
      <c r="D59" s="205"/>
      <c r="E59" s="205"/>
      <c r="F59" s="205"/>
      <c r="G59" s="205"/>
      <c r="H59" s="205"/>
    </row>
    <row r="60" spans="1:8" ht="13.2">
      <c r="B60" s="205"/>
      <c r="C60" s="205"/>
      <c r="D60" s="205"/>
      <c r="E60" s="205"/>
      <c r="F60" s="205"/>
      <c r="G60" s="205"/>
      <c r="H60" s="205"/>
    </row>
  </sheetData>
  <mergeCells count="1">
    <mergeCell ref="B4:D4"/>
  </mergeCells>
  <phoneticPr fontId="13" type="noConversion"/>
  <pageMargins left="0.59055118110236227" right="0" top="0.39370078740157483" bottom="0.39370078740157483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4414062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428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479</v>
      </c>
      <c r="B2" s="34"/>
      <c r="C2" s="34"/>
      <c r="D2" s="34"/>
      <c r="E2" s="441" t="e">
        <f>IF(ISBLANK(A3)," ",VLOOKUP(A3,diena,2))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195</v>
      </c>
      <c r="AP4" s="54" t="e">
        <f>H4</f>
        <v>#NAME?</v>
      </c>
    </row>
    <row r="5" spans="1:57" ht="13.5" customHeight="1">
      <c r="A5" s="29" t="e">
        <f>IF(ISBLANK(A1)," ",VLOOKUP(A1,time,2,FALSE))</f>
        <v>#NAME?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439"/>
      <c r="J6" s="439"/>
      <c r="K6" s="46"/>
      <c r="L6" s="46"/>
      <c r="M6" s="46"/>
      <c r="N6" s="46"/>
      <c r="O6" s="46"/>
      <c r="P6" s="46"/>
      <c r="Q6" s="46"/>
      <c r="R6" s="46"/>
      <c r="V6" s="33" t="s">
        <v>423</v>
      </c>
      <c r="W6" s="56">
        <v>3.8194444444444399E-2</v>
      </c>
      <c r="X6" s="10"/>
      <c r="Z6" s="3" t="e">
        <f>IF(ISBLANK(V6)," ",VLOOKUP(V6,beg,2,FALSE))</f>
        <v>#NAME?</v>
      </c>
      <c r="AA6" s="439">
        <f>I6</f>
        <v>0</v>
      </c>
      <c r="AB6" s="439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134</v>
      </c>
      <c r="F7" s="52" t="e">
        <f>IF(ISBLANK($A$1)," ",VLOOKUP(G5,stm,2,FALSE))</f>
        <v>#NAME?</v>
      </c>
      <c r="G7" s="11" t="str">
        <f>nbox!$D$3</f>
        <v>in_</v>
      </c>
      <c r="I7" s="439"/>
      <c r="J7" s="439"/>
      <c r="K7" s="46"/>
      <c r="L7" s="46"/>
      <c r="M7" s="46"/>
      <c r="N7" s="46"/>
      <c r="O7" s="46"/>
      <c r="P7" s="46"/>
      <c r="Q7" s="46"/>
      <c r="R7" s="46"/>
      <c r="V7" s="19" t="s">
        <v>134</v>
      </c>
      <c r="W7" s="52" t="e">
        <f>F7+W6</f>
        <v>#NAME?</v>
      </c>
      <c r="Y7" s="10"/>
      <c r="Z7" s="13"/>
      <c r="AA7" s="439">
        <f>I7</f>
        <v>0</v>
      </c>
      <c r="AB7" s="439"/>
      <c r="AC7" s="46">
        <f>K7</f>
        <v>0</v>
      </c>
      <c r="AD7" s="10"/>
      <c r="AE7" s="10"/>
      <c r="AF7" s="10"/>
      <c r="AG7" s="10"/>
      <c r="AH7" s="10"/>
      <c r="AI7" s="10"/>
      <c r="AJ7" s="10"/>
      <c r="AR7" s="440">
        <f>I7</f>
        <v>0</v>
      </c>
      <c r="AS7" s="440"/>
      <c r="AT7" s="440"/>
      <c r="AU7" s="46">
        <f>K7</f>
        <v>0</v>
      </c>
    </row>
    <row r="8" spans="1:57" ht="15.75" customHeight="1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57" t="s">
        <v>313</v>
      </c>
      <c r="M8" s="57" t="s">
        <v>314</v>
      </c>
      <c r="N8" s="39"/>
      <c r="O8" s="39"/>
      <c r="P8" s="39"/>
      <c r="Q8" s="39"/>
      <c r="R8" s="39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35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58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200m m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125</v>
      </c>
      <c r="BC9" s="55" t="s">
        <v>126</v>
      </c>
      <c r="BD9" s="55" t="s">
        <v>127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 t="e">
        <f t="shared" ref="BC10:BC19" si="11">VLOOKUP(BB10,kvli,2,FALSE)</f>
        <v>#NAME?</v>
      </c>
      <c r="BD10" s="49" t="s">
        <v>129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 t="e">
        <f t="shared" si="11"/>
        <v>#NAME?</v>
      </c>
      <c r="BD11" s="51" t="s">
        <v>597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 t="e">
        <f t="shared" si="11"/>
        <v>#NAME?</v>
      </c>
      <c r="BD12" s="51" t="s">
        <v>131</v>
      </c>
      <c r="BE12" s="51">
        <v>3</v>
      </c>
    </row>
    <row r="13" spans="1:57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#NAME?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 t="e">
        <f t="shared" si="11"/>
        <v>#NAME?</v>
      </c>
      <c r="BD13" s="51" t="s">
        <v>132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#NAME?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 t="e">
        <f t="shared" si="11"/>
        <v>#NAME?</v>
      </c>
      <c r="BD14" s="51" t="s">
        <v>133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#NAME?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 t="e">
        <f t="shared" si="11"/>
        <v>#NAME?</v>
      </c>
      <c r="BD15" s="51" t="s">
        <v>135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#NAME?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 t="e">
        <f t="shared" si="11"/>
        <v>#NAME?</v>
      </c>
      <c r="BD16" s="51" t="s">
        <v>124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#NAME?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 t="e">
        <f t="shared" si="11"/>
        <v>#NAME?</v>
      </c>
      <c r="BD17" s="51" t="s">
        <v>128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#NAME?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 t="e">
        <f t="shared" si="11"/>
        <v>#NAME?</v>
      </c>
      <c r="BD18" s="51" t="s">
        <v>130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#NAME?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 t="e">
        <f t="shared" si="11"/>
        <v>#NAME?</v>
      </c>
      <c r="BD19" s="51" t="s">
        <v>324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#NAME?</v>
      </c>
      <c r="AY20" s="10" t="e">
        <f t="shared" si="8"/>
        <v>#N/A</v>
      </c>
      <c r="BA20" s="13" t="e">
        <f t="shared" si="9"/>
        <v>#N/A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4414062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428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601</v>
      </c>
      <c r="B2" s="34"/>
      <c r="C2" s="34"/>
      <c r="D2" s="34"/>
      <c r="E2" s="441" t="e">
        <f>IF(ISBLANK(A3)," ",VLOOKUP(A3,diena,2))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195</v>
      </c>
      <c r="AP4" s="54" t="e">
        <f>H4</f>
        <v>#NAME?</v>
      </c>
    </row>
    <row r="5" spans="1:57" ht="13.5" customHeight="1">
      <c r="A5" s="29" t="e">
        <f>IF(ISBLANK(A1)," ",VLOOKUP(A1,time,2,FALSE))</f>
        <v>#NAME?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439"/>
      <c r="J6" s="439"/>
      <c r="K6" s="46"/>
      <c r="L6" s="46"/>
      <c r="M6" s="46"/>
      <c r="N6" s="46"/>
      <c r="O6" s="46"/>
      <c r="P6" s="46"/>
      <c r="Q6" s="46"/>
      <c r="R6" s="46"/>
      <c r="V6" s="33" t="s">
        <v>423</v>
      </c>
      <c r="W6" s="56">
        <v>3.8194444444444399E-2</v>
      </c>
      <c r="X6" s="10"/>
      <c r="Z6" s="3" t="e">
        <f>IF(ISBLANK(V6)," ",VLOOKUP(V6,beg,2,FALSE))</f>
        <v>#NAME?</v>
      </c>
      <c r="AA6" s="439">
        <f>I6</f>
        <v>0</v>
      </c>
      <c r="AB6" s="439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134</v>
      </c>
      <c r="F7" s="52" t="e">
        <f>IF(ISBLANK($A$1)," ",VLOOKUP(G5,stm,2,FALSE))</f>
        <v>#NAME?</v>
      </c>
      <c r="G7" s="11" t="str">
        <f>nbox!$D$3</f>
        <v>in_</v>
      </c>
      <c r="I7" s="439"/>
      <c r="J7" s="439"/>
      <c r="K7" s="46"/>
      <c r="L7" s="46"/>
      <c r="M7" s="46"/>
      <c r="N7" s="46"/>
      <c r="O7" s="46"/>
      <c r="P7" s="46"/>
      <c r="Q7" s="46"/>
      <c r="R7" s="46"/>
      <c r="V7" s="19" t="s">
        <v>134</v>
      </c>
      <c r="W7" s="52" t="e">
        <f>F7+W6</f>
        <v>#NAME?</v>
      </c>
      <c r="Y7" s="10"/>
      <c r="Z7" s="13"/>
      <c r="AA7" s="439">
        <f>I7</f>
        <v>0</v>
      </c>
      <c r="AB7" s="439"/>
      <c r="AC7" s="46">
        <f>K7</f>
        <v>0</v>
      </c>
      <c r="AD7" s="10"/>
      <c r="AE7" s="10"/>
      <c r="AF7" s="10"/>
      <c r="AG7" s="10"/>
      <c r="AH7" s="10"/>
      <c r="AI7" s="10"/>
      <c r="AJ7" s="10"/>
      <c r="AR7" s="440">
        <f>I7</f>
        <v>0</v>
      </c>
      <c r="AS7" s="440"/>
      <c r="AT7" s="440"/>
      <c r="AU7" s="46">
        <f>K7</f>
        <v>0</v>
      </c>
    </row>
    <row r="8" spans="1:57" ht="15.75" customHeight="1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57" t="s">
        <v>313</v>
      </c>
      <c r="M8" s="57" t="s">
        <v>314</v>
      </c>
      <c r="N8" s="39"/>
      <c r="O8" s="39"/>
      <c r="P8" s="39"/>
      <c r="Q8" s="39"/>
      <c r="R8" s="39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35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58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200m v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125</v>
      </c>
      <c r="BC9" s="55" t="s">
        <v>126</v>
      </c>
      <c r="BD9" s="55" t="s">
        <v>127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 t="e">
        <f t="shared" ref="BC10:BC19" si="11">VLOOKUP(BB10,kvli,2,FALSE)</f>
        <v>#NAME?</v>
      </c>
      <c r="BD10" s="49" t="s">
        <v>129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 t="e">
        <f t="shared" si="11"/>
        <v>#NAME?</v>
      </c>
      <c r="BD11" s="51" t="s">
        <v>597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 t="e">
        <f t="shared" si="11"/>
        <v>#NAME?</v>
      </c>
      <c r="BD12" s="51" t="s">
        <v>131</v>
      </c>
      <c r="BE12" s="51">
        <v>3</v>
      </c>
    </row>
    <row r="13" spans="1:57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 t="e">
        <f t="shared" si="11"/>
        <v>#NAME?</v>
      </c>
      <c r="BD13" s="51" t="s">
        <v>132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 t="e">
        <f t="shared" si="11"/>
        <v>#NAME?</v>
      </c>
      <c r="BD14" s="51" t="s">
        <v>133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 t="e">
        <f t="shared" si="11"/>
        <v>#NAME?</v>
      </c>
      <c r="BD15" s="51" t="s">
        <v>135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 t="e">
        <f t="shared" si="11"/>
        <v>#NAME?</v>
      </c>
      <c r="BD16" s="51" t="s">
        <v>124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 t="e">
        <f t="shared" si="11"/>
        <v>#NAME?</v>
      </c>
      <c r="BD17" s="51" t="s">
        <v>128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 t="e">
        <f t="shared" si="11"/>
        <v>#NAME?</v>
      </c>
      <c r="BD18" s="51" t="s">
        <v>130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 t="e">
        <f t="shared" si="11"/>
        <v>#NAME?</v>
      </c>
      <c r="BD19" s="51" t="s">
        <v>324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45"/>
  <sheetViews>
    <sheetView zoomScaleNormal="100" workbookViewId="0">
      <selection activeCell="O30" sqref="O30"/>
    </sheetView>
  </sheetViews>
  <sheetFormatPr defaultColWidth="11.44140625" defaultRowHeight="13.8"/>
  <cols>
    <col min="1" max="1" width="7.44140625" style="205" customWidth="1"/>
    <col min="2" max="2" width="24.44140625" style="199" customWidth="1"/>
    <col min="3" max="3" width="12" style="200" customWidth="1"/>
    <col min="4" max="4" width="18.6640625" style="199" customWidth="1"/>
    <col min="5" max="6" width="9.109375" style="203" customWidth="1"/>
    <col min="7" max="7" width="9.109375" style="205" customWidth="1"/>
    <col min="8" max="16384" width="11.44140625" style="205"/>
  </cols>
  <sheetData>
    <row r="1" spans="1:199" s="158" customFormat="1" ht="18.75" customHeight="1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6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>
      <c r="A5" s="204"/>
      <c r="B5" s="200"/>
      <c r="C5" s="199"/>
      <c r="D5" s="203"/>
      <c r="E5" s="205"/>
      <c r="F5" s="205"/>
    </row>
    <row r="6" spans="1:199" ht="18.75" customHeight="1">
      <c r="B6" s="198" t="s">
        <v>38</v>
      </c>
    </row>
    <row r="7" spans="1:199" ht="14.1" customHeight="1"/>
    <row r="8" spans="1:199" ht="15.9" customHeight="1" thickBot="1">
      <c r="A8" s="207" t="s">
        <v>305</v>
      </c>
      <c r="B8" s="208" t="s">
        <v>594</v>
      </c>
      <c r="C8" s="207" t="s">
        <v>604</v>
      </c>
      <c r="D8" s="208" t="s">
        <v>311</v>
      </c>
      <c r="E8" s="207" t="s">
        <v>312</v>
      </c>
      <c r="F8" s="397" t="s">
        <v>1239</v>
      </c>
      <c r="G8" s="207" t="s">
        <v>140</v>
      </c>
    </row>
    <row r="9" spans="1:199" ht="18.899999999999999" customHeight="1" thickTop="1">
      <c r="A9" s="209">
        <v>1</v>
      </c>
      <c r="B9" s="330" t="s">
        <v>632</v>
      </c>
      <c r="C9" s="295" t="s">
        <v>626</v>
      </c>
      <c r="D9" s="286" t="s">
        <v>631</v>
      </c>
      <c r="E9" s="299" t="s">
        <v>874</v>
      </c>
      <c r="F9" s="279" t="s">
        <v>133</v>
      </c>
      <c r="G9" s="209">
        <v>32</v>
      </c>
    </row>
    <row r="10" spans="1:199" ht="18.899999999999999" customHeight="1">
      <c r="A10" s="209">
        <v>2</v>
      </c>
      <c r="B10" s="212" t="s">
        <v>614</v>
      </c>
      <c r="C10" s="295" t="s">
        <v>626</v>
      </c>
      <c r="D10" s="286" t="s">
        <v>631</v>
      </c>
      <c r="E10" s="299" t="s">
        <v>875</v>
      </c>
      <c r="F10" s="279" t="s">
        <v>135</v>
      </c>
      <c r="G10" s="209">
        <v>30</v>
      </c>
    </row>
    <row r="11" spans="1:199" ht="18.899999999999999" customHeight="1">
      <c r="A11" s="209">
        <v>3</v>
      </c>
      <c r="B11" s="309" t="s">
        <v>638</v>
      </c>
      <c r="C11" s="217">
        <v>39143</v>
      </c>
      <c r="D11" s="286" t="s">
        <v>639</v>
      </c>
      <c r="E11" s="299" t="s">
        <v>876</v>
      </c>
      <c r="F11" s="279" t="s">
        <v>135</v>
      </c>
      <c r="G11" s="209">
        <v>28</v>
      </c>
    </row>
    <row r="12" spans="1:199" ht="18.899999999999999" customHeight="1">
      <c r="A12" s="209">
        <v>4</v>
      </c>
      <c r="B12" s="212" t="s">
        <v>615</v>
      </c>
      <c r="C12" s="194">
        <v>39327</v>
      </c>
      <c r="D12" s="286" t="s">
        <v>649</v>
      </c>
      <c r="E12" s="299" t="s">
        <v>877</v>
      </c>
      <c r="F12" s="279" t="s">
        <v>124</v>
      </c>
      <c r="G12" s="211">
        <v>27</v>
      </c>
    </row>
    <row r="13" spans="1:199" ht="18.899999999999999" customHeight="1">
      <c r="A13" s="209">
        <v>5</v>
      </c>
      <c r="B13" s="212" t="s">
        <v>618</v>
      </c>
      <c r="C13" s="193">
        <v>38979</v>
      </c>
      <c r="D13" s="286" t="s">
        <v>762</v>
      </c>
      <c r="E13" s="299" t="s">
        <v>878</v>
      </c>
      <c r="F13" s="279" t="s">
        <v>124</v>
      </c>
      <c r="G13" s="211">
        <v>26</v>
      </c>
    </row>
    <row r="14" spans="1:199" ht="18.899999999999999" customHeight="1">
      <c r="A14" s="209">
        <v>6</v>
      </c>
      <c r="B14" s="330" t="s">
        <v>879</v>
      </c>
      <c r="C14" s="194">
        <v>39209</v>
      </c>
      <c r="D14" s="286" t="s">
        <v>661</v>
      </c>
      <c r="E14" s="299" t="s">
        <v>880</v>
      </c>
      <c r="F14" s="279" t="s">
        <v>124</v>
      </c>
      <c r="G14" s="211">
        <v>25</v>
      </c>
    </row>
    <row r="15" spans="1:199" ht="18.899999999999999" customHeight="1">
      <c r="A15" s="209">
        <v>7</v>
      </c>
      <c r="B15" s="330" t="s">
        <v>674</v>
      </c>
      <c r="C15" s="310">
        <v>2006</v>
      </c>
      <c r="D15" s="286" t="s">
        <v>631</v>
      </c>
      <c r="E15" s="299" t="s">
        <v>881</v>
      </c>
      <c r="F15" s="279" t="s">
        <v>124</v>
      </c>
      <c r="G15" s="282" t="s">
        <v>7</v>
      </c>
    </row>
    <row r="16" spans="1:199" ht="18.899999999999999" customHeight="1">
      <c r="A16" s="209">
        <v>8</v>
      </c>
      <c r="B16" s="330" t="s">
        <v>681</v>
      </c>
      <c r="C16" s="170">
        <v>2006</v>
      </c>
      <c r="D16" s="342" t="s">
        <v>682</v>
      </c>
      <c r="E16" s="299" t="s">
        <v>882</v>
      </c>
      <c r="F16" s="279" t="s">
        <v>124</v>
      </c>
      <c r="G16" s="282" t="s">
        <v>7</v>
      </c>
    </row>
    <row r="17" spans="1:7" ht="18.899999999999999" customHeight="1">
      <c r="A17" s="209">
        <v>9</v>
      </c>
      <c r="B17" s="330" t="s">
        <v>699</v>
      </c>
      <c r="C17" s="310" t="s">
        <v>700</v>
      </c>
      <c r="D17" s="266" t="s">
        <v>702</v>
      </c>
      <c r="E17" s="299" t="s">
        <v>883</v>
      </c>
      <c r="F17" s="281" t="s">
        <v>128</v>
      </c>
      <c r="G17" s="282" t="s">
        <v>7</v>
      </c>
    </row>
    <row r="18" spans="1:7" ht="18.899999999999999" customHeight="1">
      <c r="A18" s="209">
        <v>10</v>
      </c>
      <c r="B18" s="330" t="s">
        <v>663</v>
      </c>
      <c r="C18" s="170" t="s">
        <v>664</v>
      </c>
      <c r="D18" s="286" t="s">
        <v>665</v>
      </c>
      <c r="E18" s="299" t="s">
        <v>884</v>
      </c>
      <c r="F18" s="281" t="s">
        <v>128</v>
      </c>
      <c r="G18" s="282" t="s">
        <v>7</v>
      </c>
    </row>
    <row r="19" spans="1:7" ht="18.899999999999999" customHeight="1">
      <c r="A19" s="209">
        <v>11</v>
      </c>
      <c r="B19" s="330" t="s">
        <v>885</v>
      </c>
      <c r="C19" s="217">
        <v>39094</v>
      </c>
      <c r="D19" s="286" t="s">
        <v>762</v>
      </c>
      <c r="E19" s="299" t="s">
        <v>886</v>
      </c>
      <c r="F19" s="281" t="s">
        <v>128</v>
      </c>
      <c r="G19" s="282" t="s">
        <v>7</v>
      </c>
    </row>
    <row r="20" spans="1:7" ht="18.899999999999999" customHeight="1">
      <c r="A20" s="209">
        <v>12</v>
      </c>
      <c r="B20" s="330" t="s">
        <v>887</v>
      </c>
      <c r="C20" s="217">
        <v>39258</v>
      </c>
      <c r="D20" s="286" t="s">
        <v>6</v>
      </c>
      <c r="E20" s="299" t="s">
        <v>888</v>
      </c>
      <c r="F20" s="281" t="s">
        <v>128</v>
      </c>
      <c r="G20" s="211">
        <v>24</v>
      </c>
    </row>
    <row r="21" spans="1:7" ht="18.899999999999999" customHeight="1">
      <c r="A21" s="209">
        <v>13</v>
      </c>
      <c r="B21" s="327" t="s">
        <v>651</v>
      </c>
      <c r="C21" s="295" t="s">
        <v>628</v>
      </c>
      <c r="D21" s="286" t="s">
        <v>631</v>
      </c>
      <c r="E21" s="299" t="s">
        <v>889</v>
      </c>
      <c r="F21" s="281" t="s">
        <v>128</v>
      </c>
      <c r="G21" s="211">
        <v>23</v>
      </c>
    </row>
    <row r="22" spans="1:7" ht="18.899999999999999" customHeight="1">
      <c r="A22" s="209">
        <v>14</v>
      </c>
      <c r="B22" s="330" t="s">
        <v>715</v>
      </c>
      <c r="C22" s="295" t="s">
        <v>890</v>
      </c>
      <c r="D22" s="286" t="s">
        <v>762</v>
      </c>
      <c r="E22" s="299" t="s">
        <v>891</v>
      </c>
      <c r="F22" s="281" t="s">
        <v>130</v>
      </c>
      <c r="G22" s="211">
        <v>22</v>
      </c>
    </row>
    <row r="23" spans="1:7" ht="18.899999999999999" customHeight="1">
      <c r="A23" s="209">
        <v>15</v>
      </c>
      <c r="B23" s="309" t="s">
        <v>892</v>
      </c>
      <c r="C23" s="217">
        <v>39057</v>
      </c>
      <c r="D23" s="286" t="s">
        <v>762</v>
      </c>
      <c r="E23" s="299" t="s">
        <v>893</v>
      </c>
      <c r="F23" s="281" t="s">
        <v>130</v>
      </c>
      <c r="G23" s="282" t="s">
        <v>7</v>
      </c>
    </row>
    <row r="24" spans="1:7" ht="18.899999999999999" customHeight="1">
      <c r="A24" s="209">
        <v>16</v>
      </c>
      <c r="B24" s="330" t="s">
        <v>697</v>
      </c>
      <c r="C24" s="193">
        <v>38754</v>
      </c>
      <c r="D24" s="286" t="s">
        <v>639</v>
      </c>
      <c r="E24" s="299" t="s">
        <v>894</v>
      </c>
      <c r="F24" s="281" t="s">
        <v>130</v>
      </c>
      <c r="G24" s="211">
        <v>21</v>
      </c>
    </row>
    <row r="25" spans="1:7" ht="18.899999999999999" customHeight="1">
      <c r="A25" s="209">
        <v>17</v>
      </c>
      <c r="B25" s="309" t="s">
        <v>692</v>
      </c>
      <c r="C25" s="217">
        <v>39412</v>
      </c>
      <c r="D25" s="286" t="s">
        <v>6</v>
      </c>
      <c r="E25" s="299" t="s">
        <v>895</v>
      </c>
      <c r="F25" s="281" t="s">
        <v>130</v>
      </c>
      <c r="G25" s="211">
        <v>20</v>
      </c>
    </row>
    <row r="26" spans="1:7" ht="18.899999999999999" customHeight="1">
      <c r="A26" s="209">
        <v>18</v>
      </c>
      <c r="B26" s="330" t="s">
        <v>709</v>
      </c>
      <c r="C26" s="188" t="s">
        <v>896</v>
      </c>
      <c r="D26" s="286" t="s">
        <v>762</v>
      </c>
      <c r="E26" s="299" t="s">
        <v>897</v>
      </c>
      <c r="F26" s="281" t="s">
        <v>1259</v>
      </c>
      <c r="G26" s="211">
        <v>19</v>
      </c>
    </row>
    <row r="27" spans="1:7" ht="18.899999999999999" customHeight="1">
      <c r="A27" s="209">
        <v>19</v>
      </c>
      <c r="B27" s="309" t="s">
        <v>898</v>
      </c>
      <c r="C27" s="217">
        <v>39380</v>
      </c>
      <c r="D27" s="286" t="s">
        <v>6</v>
      </c>
      <c r="E27" s="299" t="s">
        <v>899</v>
      </c>
      <c r="F27" s="281" t="s">
        <v>1259</v>
      </c>
      <c r="G27" s="282" t="s">
        <v>7</v>
      </c>
    </row>
    <row r="28" spans="1:7" ht="18.899999999999999" customHeight="1">
      <c r="A28" s="209">
        <v>20</v>
      </c>
      <c r="B28" s="309" t="s">
        <v>900</v>
      </c>
      <c r="C28" s="217">
        <v>39272</v>
      </c>
      <c r="D28" s="286" t="s">
        <v>6</v>
      </c>
      <c r="E28" s="299" t="s">
        <v>901</v>
      </c>
      <c r="F28" s="281" t="s">
        <v>1259</v>
      </c>
      <c r="G28" s="211">
        <v>18</v>
      </c>
    </row>
    <row r="29" spans="1:7" ht="18.899999999999999" customHeight="1">
      <c r="A29" s="209">
        <v>21</v>
      </c>
      <c r="B29" s="309" t="s">
        <v>902</v>
      </c>
      <c r="C29" s="217">
        <v>38737</v>
      </c>
      <c r="D29" s="286" t="s">
        <v>762</v>
      </c>
      <c r="E29" s="299" t="s">
        <v>903</v>
      </c>
      <c r="F29" s="281" t="s">
        <v>1259</v>
      </c>
      <c r="G29" s="282" t="s">
        <v>7</v>
      </c>
    </row>
    <row r="30" spans="1:7" ht="18.899999999999999" customHeight="1">
      <c r="A30" s="209">
        <v>22</v>
      </c>
      <c r="B30" s="309" t="s">
        <v>723</v>
      </c>
      <c r="C30" s="188" t="s">
        <v>724</v>
      </c>
      <c r="D30" s="286" t="s">
        <v>702</v>
      </c>
      <c r="E30" s="299" t="s">
        <v>904</v>
      </c>
      <c r="F30" s="281" t="s">
        <v>1259</v>
      </c>
      <c r="G30" s="282" t="s">
        <v>7</v>
      </c>
    </row>
    <row r="31" spans="1:7" ht="18.899999999999999" customHeight="1">
      <c r="A31" s="209">
        <v>23</v>
      </c>
      <c r="B31" s="309" t="s">
        <v>729</v>
      </c>
      <c r="C31" s="310">
        <v>2006</v>
      </c>
      <c r="D31" s="286" t="s">
        <v>631</v>
      </c>
      <c r="E31" s="299" t="s">
        <v>905</v>
      </c>
      <c r="F31" s="281" t="s">
        <v>1259</v>
      </c>
      <c r="G31" s="282" t="s">
        <v>7</v>
      </c>
    </row>
    <row r="32" spans="1:7" ht="18.899999999999999" customHeight="1">
      <c r="A32" s="209">
        <v>24</v>
      </c>
      <c r="B32" s="309" t="s">
        <v>906</v>
      </c>
      <c r="C32" s="429" t="s">
        <v>1258</v>
      </c>
      <c r="D32" s="286" t="s">
        <v>679</v>
      </c>
      <c r="E32" s="299" t="s">
        <v>907</v>
      </c>
      <c r="F32" s="281" t="s">
        <v>1259</v>
      </c>
      <c r="G32" s="211">
        <v>17</v>
      </c>
    </row>
    <row r="33" spans="1:7" ht="18.899999999999999" customHeight="1">
      <c r="A33" s="209">
        <v>25</v>
      </c>
      <c r="B33" s="309" t="s">
        <v>908</v>
      </c>
      <c r="C33" s="295" t="s">
        <v>909</v>
      </c>
      <c r="D33" s="286" t="s">
        <v>762</v>
      </c>
      <c r="E33" s="299" t="s">
        <v>910</v>
      </c>
      <c r="F33" s="281" t="s">
        <v>1259</v>
      </c>
      <c r="G33" s="282" t="s">
        <v>7</v>
      </c>
    </row>
    <row r="34" spans="1:7" ht="18.899999999999999" customHeight="1">
      <c r="A34" s="209">
        <v>26</v>
      </c>
      <c r="B34" s="309" t="s">
        <v>911</v>
      </c>
      <c r="C34" s="310" t="s">
        <v>912</v>
      </c>
      <c r="D34" s="286" t="s">
        <v>6</v>
      </c>
      <c r="E34" s="299" t="s">
        <v>913</v>
      </c>
      <c r="F34" s="281" t="s">
        <v>1259</v>
      </c>
      <c r="G34" s="282" t="s">
        <v>7</v>
      </c>
    </row>
    <row r="35" spans="1:7" ht="18.899999999999999" customHeight="1">
      <c r="B35" s="205"/>
      <c r="C35" s="205"/>
      <c r="D35" s="205"/>
      <c r="E35" s="205"/>
      <c r="F35" s="205"/>
    </row>
    <row r="36" spans="1:7" ht="18.899999999999999" customHeight="1">
      <c r="B36" s="205"/>
      <c r="C36" s="205"/>
      <c r="D36" s="205"/>
      <c r="E36" s="205"/>
      <c r="F36" s="205"/>
    </row>
    <row r="37" spans="1:7" ht="18.899999999999999" customHeight="1">
      <c r="B37" s="205"/>
      <c r="C37" s="205"/>
      <c r="D37" s="205"/>
      <c r="E37" s="205"/>
      <c r="F37" s="205"/>
    </row>
    <row r="38" spans="1:7" ht="18.899999999999999" customHeight="1">
      <c r="B38" s="205"/>
      <c r="C38" s="205"/>
      <c r="D38" s="205"/>
      <c r="E38" s="205"/>
      <c r="F38" s="205"/>
    </row>
    <row r="39" spans="1:7" ht="18.899999999999999" customHeight="1">
      <c r="B39" s="205"/>
      <c r="C39" s="205"/>
      <c r="D39" s="205"/>
      <c r="E39" s="205"/>
      <c r="F39" s="205"/>
    </row>
    <row r="40" spans="1:7" ht="18.899999999999999" customHeight="1">
      <c r="B40" s="205"/>
      <c r="C40" s="205"/>
      <c r="D40" s="205"/>
      <c r="E40" s="205"/>
      <c r="F40" s="205"/>
    </row>
    <row r="41" spans="1:7" ht="18.899999999999999" customHeight="1">
      <c r="B41" s="205"/>
      <c r="C41" s="205"/>
      <c r="D41" s="205"/>
      <c r="E41" s="205"/>
      <c r="F41" s="205"/>
    </row>
    <row r="42" spans="1:7" ht="18.899999999999999" customHeight="1">
      <c r="B42" s="205"/>
      <c r="C42" s="205"/>
      <c r="D42" s="205"/>
      <c r="E42" s="205"/>
      <c r="F42" s="205"/>
    </row>
    <row r="43" spans="1:7" ht="18.899999999999999" customHeight="1">
      <c r="B43" s="205"/>
      <c r="C43" s="205"/>
      <c r="D43" s="205"/>
      <c r="E43" s="205"/>
      <c r="F43" s="205"/>
    </row>
    <row r="44" spans="1:7" ht="18.899999999999999" customHeight="1">
      <c r="B44" s="205"/>
      <c r="C44" s="205"/>
      <c r="D44" s="205"/>
      <c r="E44" s="205"/>
      <c r="F44" s="205"/>
    </row>
    <row r="45" spans="1:7" ht="18.899999999999999" customHeight="1">
      <c r="B45" s="205"/>
      <c r="C45" s="205"/>
      <c r="D45" s="205"/>
      <c r="E45" s="205"/>
      <c r="F45" s="205"/>
    </row>
  </sheetData>
  <mergeCells count="1">
    <mergeCell ref="B4:D4"/>
  </mergeCells>
  <phoneticPr fontId="25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20</vt:i4>
      </vt:variant>
    </vt:vector>
  </HeadingPairs>
  <TitlesOfParts>
    <vt:vector size="46" baseType="lpstr">
      <vt:lpstr>id</vt:lpstr>
      <vt:lpstr>nbox</vt:lpstr>
      <vt:lpstr>Komandiniai</vt:lpstr>
      <vt:lpstr>60m M</vt:lpstr>
      <vt:lpstr>TITUL</vt:lpstr>
      <vt:lpstr>60m V</vt:lpstr>
      <vt:lpstr>200m M</vt:lpstr>
      <vt:lpstr>200m V</vt:lpstr>
      <vt:lpstr>200 M</vt:lpstr>
      <vt:lpstr>200 V</vt:lpstr>
      <vt:lpstr>600m M</vt:lpstr>
      <vt:lpstr>600m V</vt:lpstr>
      <vt:lpstr>startas</vt:lpstr>
      <vt:lpstr>Aukštis M </vt:lpstr>
      <vt:lpstr>Aukštis V</vt:lpstr>
      <vt:lpstr>Tolis M</vt:lpstr>
      <vt:lpstr>Tolis V</vt:lpstr>
      <vt:lpstr>Rut M</vt:lpstr>
      <vt:lpstr>Rut V</vt:lpstr>
      <vt:lpstr>60m fab M</vt:lpstr>
      <vt:lpstr>60m fab V</vt:lpstr>
      <vt:lpstr>Kartis M</vt:lpstr>
      <vt:lpstr>Rut V(6kg)</vt:lpstr>
      <vt:lpstr>kv</vt:lpstr>
      <vt:lpstr>rek</vt:lpstr>
      <vt:lpstr>teisėjai</vt:lpstr>
      <vt:lpstr>'Rut V(6kg)'!kv_band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'60m fab M'!rzfasm</vt:lpstr>
      <vt:lpstr>'60m fab V'!rzfasm</vt:lpstr>
      <vt:lpstr>'Rut V(6kg)'!rzftm</vt:lpstr>
      <vt:lpstr>'60m fab M'!rzsmfb</vt:lpstr>
      <vt:lpstr>'60m fab V'!rzsmfb</vt:lpstr>
      <vt:lpstr>'Rut V(6kg)'!rztm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Step</cp:lastModifiedBy>
  <cp:lastPrinted>2019-04-04T13:22:33Z</cp:lastPrinted>
  <dcterms:created xsi:type="dcterms:W3CDTF">2011-04-02T06:52:42Z</dcterms:created>
  <dcterms:modified xsi:type="dcterms:W3CDTF">2019-04-09T13:00:21Z</dcterms:modified>
</cp:coreProperties>
</file>