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1745" tabRatio="926" firstSheet="0" activeTab="0"/>
  </bookViews>
  <sheets>
    <sheet name="M_Asm " sheetId="1" r:id="rId1"/>
    <sheet name="M_Komandiniai" sheetId="2" r:id="rId2"/>
    <sheet name="Mprotokolas" sheetId="3" r:id="rId3"/>
    <sheet name="MTaškų lentelė" sheetId="4" r:id="rId4"/>
    <sheet name="V_Asm " sheetId="5" r:id="rId5"/>
    <sheet name="V_Komandiniai" sheetId="6" r:id="rId6"/>
    <sheet name="Vprotokolas" sheetId="7" r:id="rId7"/>
    <sheet name="VTaškų lentelė" sheetId="8" r:id="rId8"/>
  </sheets>
  <definedNames>
    <definedName name="Z_788ABC01_C11D_11D8_A5D7_AA266078E541_.wvu.Cols" localSheetId="0" hidden="1">'M_Asm '!$O:$IV</definedName>
    <definedName name="Z_788ABC01_C11D_11D8_A5D7_AA266078E541_.wvu.Cols" localSheetId="1" hidden="1">'M_Komandiniai'!$O:$IV</definedName>
    <definedName name="Z_788ABC01_C11D_11D8_A5D7_AA266078E541_.wvu.Cols" localSheetId="3" hidden="1">'MTaškų lentelė'!$L:$IV</definedName>
    <definedName name="Z_788ABC01_C11D_11D8_A5D7_AA266078E541_.wvu.Cols" localSheetId="4" hidden="1">'V_Asm '!$O:$IV</definedName>
    <definedName name="Z_788ABC01_C11D_11D8_A5D7_AA266078E541_.wvu.Cols" localSheetId="5" hidden="1">'V_Komandiniai'!$O:$IV</definedName>
    <definedName name="Z_788ABC01_C11D_11D8_A5D7_AA266078E541_.wvu.Rows" localSheetId="0" hidden="1">'M_Asm '!$80:$65536,'M_Asm '!$77:$79</definedName>
    <definedName name="Z_788ABC01_C11D_11D8_A5D7_AA266078E541_.wvu.Rows" localSheetId="1" hidden="1">'M_Komandiniai'!$53:$65536,'M_Komandiniai'!$41:$43</definedName>
    <definedName name="Z_788ABC01_C11D_11D8_A5D7_AA266078E541_.wvu.Rows" localSheetId="3" hidden="1">'MTaškų lentelė'!$218:$65536</definedName>
    <definedName name="Z_788ABC01_C11D_11D8_A5D7_AA266078E541_.wvu.Rows" localSheetId="4" hidden="1">'V_Asm '!$77:$65536,'V_Asm '!$74:$76</definedName>
    <definedName name="Z_788ABC01_C11D_11D8_A5D7_AA266078E541_.wvu.Rows" localSheetId="5" hidden="1">'V_Komandiniai'!$52:$65536,'V_Komandiniai'!$41:$43</definedName>
  </definedNames>
  <calcPr fullCalcOnLoad="1"/>
</workbook>
</file>

<file path=xl/sharedStrings.xml><?xml version="1.0" encoding="utf-8"?>
<sst xmlns="http://schemas.openxmlformats.org/spreadsheetml/2006/main" count="719" uniqueCount="191">
  <si>
    <t>Merginos</t>
  </si>
  <si>
    <t>Taškai</t>
  </si>
  <si>
    <t>Kamuoliuko metimas</t>
  </si>
  <si>
    <t>Šuolis į tolį</t>
  </si>
  <si>
    <t>60 m bėgimas</t>
  </si>
  <si>
    <t>500 m bėgimas</t>
  </si>
  <si>
    <t>Lengvosios atletikos keturkovės taškų skaičiavimo lentelė</t>
  </si>
  <si>
    <t>Eil. Nr.</t>
  </si>
  <si>
    <t>Pavardė, vardas</t>
  </si>
  <si>
    <t>Kamuoliuko m.</t>
  </si>
  <si>
    <t>Taškų suma</t>
  </si>
  <si>
    <t>Vieta</t>
  </si>
  <si>
    <t>Rezultatas</t>
  </si>
  <si>
    <t>Gim. Metai</t>
  </si>
  <si>
    <t>Komanda</t>
  </si>
  <si>
    <t>Asmeniniai rezultatai</t>
  </si>
  <si>
    <t>Gim. metai</t>
  </si>
  <si>
    <t>5 geriausių rezultatų suma</t>
  </si>
  <si>
    <t>Komandiniai rezultatai</t>
  </si>
  <si>
    <t>Varžybų vyr sekretorius</t>
  </si>
  <si>
    <t>Varžybų vyr. teisėjas</t>
  </si>
  <si>
    <t>Vaikinai</t>
  </si>
  <si>
    <t>800 m bėgimas</t>
  </si>
  <si>
    <t>Palanga</t>
  </si>
  <si>
    <t>2019 05 16</t>
  </si>
  <si>
    <t xml:space="preserve">Tauragės Martyno Mažvydo progimnazija </t>
  </si>
  <si>
    <t>Morkūnas Augustas</t>
  </si>
  <si>
    <t>Penikas Nojus</t>
  </si>
  <si>
    <t>Širka Jokūbas</t>
  </si>
  <si>
    <t>Raziūnas Jokūbas</t>
  </si>
  <si>
    <t>Baziliauskas Matas</t>
  </si>
  <si>
    <t>Andrius Bajoras</t>
  </si>
  <si>
    <t>Donatas Rauktys</t>
  </si>
  <si>
    <t xml:space="preserve">Evelina Gečaitė </t>
  </si>
  <si>
    <t xml:space="preserve">Skaiva Navardauskaitė </t>
  </si>
  <si>
    <t>Skaistė Kamilė Mikašauskaitė</t>
  </si>
  <si>
    <t>Austėja Žekaitė</t>
  </si>
  <si>
    <t>Gabijqa Jurkutė </t>
  </si>
  <si>
    <t>Skaistė Pudžemytė</t>
  </si>
  <si>
    <t>Gabija Burneikaitė</t>
  </si>
  <si>
    <t>Deimantė Gnidaitė</t>
  </si>
  <si>
    <t>Vytautė Pronckutė</t>
  </si>
  <si>
    <t>Austėja Viskontaitė</t>
  </si>
  <si>
    <t>Agota Blaževičiūtė</t>
  </si>
  <si>
    <t>Kamilė Šatkauskaitė</t>
  </si>
  <si>
    <t>Lukas Murašovas</t>
  </si>
  <si>
    <t>Laurynas Narkus</t>
  </si>
  <si>
    <t>Mantas Norvaišas</t>
  </si>
  <si>
    <t>Mantvydas Vasiliauskas</t>
  </si>
  <si>
    <t>Tomas Vanagas</t>
  </si>
  <si>
    <t>Matas Vyšniauskas</t>
  </si>
  <si>
    <t>Tadas Oželis</t>
  </si>
  <si>
    <t>2005 04 02</t>
  </si>
  <si>
    <t>2006 01 31</t>
  </si>
  <si>
    <t>2005 02 25</t>
  </si>
  <si>
    <t>2005 05 05</t>
  </si>
  <si>
    <t>2006 03 18</t>
  </si>
  <si>
    <t>Krismantas Siminauskas</t>
  </si>
  <si>
    <t>Julius Kinderis</t>
  </si>
  <si>
    <t>Deimantas Lankutis</t>
  </si>
  <si>
    <t>Eimantas Dabrišius</t>
  </si>
  <si>
    <t>Erikas Smulkys</t>
  </si>
  <si>
    <t>Jonas Žutautas</t>
  </si>
  <si>
    <t>Atėnė Streckytė</t>
  </si>
  <si>
    <t>Deima Šliuožaitė</t>
  </si>
  <si>
    <t>Oresta Viskontaitė</t>
  </si>
  <si>
    <t>Kamilė Steikūnaitė</t>
  </si>
  <si>
    <t>Kornelija Staponaitė</t>
  </si>
  <si>
    <t>Deira Gruzdytė</t>
  </si>
  <si>
    <t>Rimgailė Matulytė</t>
  </si>
  <si>
    <t>Gabrielė Gerulskytė</t>
  </si>
  <si>
    <t>Arija Mėlinauskaitė</t>
  </si>
  <si>
    <t>Viktorija Gulianova</t>
  </si>
  <si>
    <t>Monika Domeikytė</t>
  </si>
  <si>
    <t>Rasa Ruškytė</t>
  </si>
  <si>
    <t>Novelė Egertaitė</t>
  </si>
  <si>
    <t>2005 09 22</t>
  </si>
  <si>
    <t>2006 04 15</t>
  </si>
  <si>
    <t>2005 09 15</t>
  </si>
  <si>
    <t>2005 09 23</t>
  </si>
  <si>
    <t>2005 07 03</t>
  </si>
  <si>
    <t>2005 02 04</t>
  </si>
  <si>
    <t>Bučinskas Evaldas</t>
  </si>
  <si>
    <t>Pudživelis Tadas</t>
  </si>
  <si>
    <t>Tenikaitis Karolis</t>
  </si>
  <si>
    <t>Razeckas Ovidijus</t>
  </si>
  <si>
    <t>Juknius Justas</t>
  </si>
  <si>
    <t>Taroza Karolis - Konstantinas</t>
  </si>
  <si>
    <t>Kalis Gabrielė</t>
  </si>
  <si>
    <t>Stonkutė Amelija</t>
  </si>
  <si>
    <t>Volkovaitė Beata</t>
  </si>
  <si>
    <t>Kalis Marija</t>
  </si>
  <si>
    <t>Tarasevičiūtė Simona</t>
  </si>
  <si>
    <t>Markovaitė Simona</t>
  </si>
  <si>
    <t>Kasperavičiūtė Kamila</t>
  </si>
  <si>
    <t>Stibrytė Raminta</t>
  </si>
  <si>
    <t>Klausaitė Eglė</t>
  </si>
  <si>
    <t>Goštautė Skaistė</t>
  </si>
  <si>
    <t>Sūdžiutė Darija</t>
  </si>
  <si>
    <t>Giedrius Knystautas</t>
  </si>
  <si>
    <t>Jankevičius Mantas</t>
  </si>
  <si>
    <t>Mija Polauskaitė</t>
  </si>
  <si>
    <t>2006-</t>
  </si>
  <si>
    <t>Adrija Krakytė</t>
  </si>
  <si>
    <t>Viltė Norkutė</t>
  </si>
  <si>
    <t>Niklė Šimkutė</t>
  </si>
  <si>
    <t>Faustėje Štangvaltaitė</t>
  </si>
  <si>
    <t>Vakarė Trakšelytė</t>
  </si>
  <si>
    <t>Tomas Miklovas</t>
  </si>
  <si>
    <t>Andrėja Liebutė</t>
  </si>
  <si>
    <t>Viltė Švarcaitė</t>
  </si>
  <si>
    <t>Lukas Kundrotas</t>
  </si>
  <si>
    <t>Laučys Artas</t>
  </si>
  <si>
    <t>Limertas Lukas</t>
  </si>
  <si>
    <t>Savickis Ervinas</t>
  </si>
  <si>
    <t>Klimovas Ignas</t>
  </si>
  <si>
    <t>Baliutavičius Augustinas</t>
  </si>
  <si>
    <t>Goda Gauryliutė</t>
  </si>
  <si>
    <t>Akvilė Stonytė</t>
  </si>
  <si>
    <t>Gintarė Šiuškaitė</t>
  </si>
  <si>
    <t>Rugilė Dijokaitė</t>
  </si>
  <si>
    <t>Ieva Keliauskaitė</t>
  </si>
  <si>
    <t>Karolina Vaikevičiūtė</t>
  </si>
  <si>
    <t>Žemgulys Titas</t>
  </si>
  <si>
    <t>Meilė Rokas</t>
  </si>
  <si>
    <t>Milinauskas Ovidijus</t>
  </si>
  <si>
    <t>Mikužis Ainoras</t>
  </si>
  <si>
    <t>Milinauskas Andrius</t>
  </si>
  <si>
    <t>Stirbys Rimvydas</t>
  </si>
  <si>
    <t>2005-0901</t>
  </si>
  <si>
    <t>2006-0803</t>
  </si>
  <si>
    <t>Arnas Pakilniškis</t>
  </si>
  <si>
    <t>Nojus Daukšas</t>
  </si>
  <si>
    <t>Mantas Šniaukas</t>
  </si>
  <si>
    <t>Lukas Šedvilas</t>
  </si>
  <si>
    <t>Tajus Vizbaras</t>
  </si>
  <si>
    <t>Astijus Bertauskas</t>
  </si>
  <si>
    <t>2005-</t>
  </si>
  <si>
    <t>Kamilė Andrijauskaitė</t>
  </si>
  <si>
    <t>Rusnės Lenkšaitė</t>
  </si>
  <si>
    <t>Dovilė Kasparavičiūtė</t>
  </si>
  <si>
    <t>Šernauskas Ignas</t>
  </si>
  <si>
    <t>Abromaitis Arminas</t>
  </si>
  <si>
    <t>Grikšas Jonas</t>
  </si>
  <si>
    <t>Šypalis Rapolas</t>
  </si>
  <si>
    <t>Venslovaitis justas</t>
  </si>
  <si>
    <t>Palaubinskis Laurynas</t>
  </si>
  <si>
    <t>Šlajūtė Luka</t>
  </si>
  <si>
    <t>Oželytė Guoda</t>
  </si>
  <si>
    <t>Evelina Venckutė</t>
  </si>
  <si>
    <t>2006-0-0</t>
  </si>
  <si>
    <t>2007-0-0</t>
  </si>
  <si>
    <t>2005-0-0</t>
  </si>
  <si>
    <t>Klaipėdos "Gedminų" progimnazija</t>
  </si>
  <si>
    <t>Gargdžų “Minijos“ progimnazija</t>
  </si>
  <si>
    <t>Plungės "Senamiesčio" mokykla</t>
  </si>
  <si>
    <t>Švėkšnos "Saulės" gimnazija</t>
  </si>
  <si>
    <t>Tauragės "Šaltinio" progimnazija</t>
  </si>
  <si>
    <t>Telčių" Vincento Borisevičiaus" gimnazija</t>
  </si>
  <si>
    <t>Šilalės r."Pajūrio Stanislovo Biržiškio" gimanazija</t>
  </si>
  <si>
    <t>Rietavo"Lauryno Ivinskio" gimnazija</t>
  </si>
  <si>
    <t>Džiugas Medikis</t>
  </si>
  <si>
    <t>Armandas Ross</t>
  </si>
  <si>
    <t>Armandas Bajoras</t>
  </si>
  <si>
    <t>Mantas Dimša</t>
  </si>
  <si>
    <t>Telšių Kranto progimnazija</t>
  </si>
  <si>
    <t>Klaipeda</t>
  </si>
  <si>
    <t>Gargždai</t>
  </si>
  <si>
    <t>Plungė</t>
  </si>
  <si>
    <t>Pajūrio S. B.</t>
  </si>
  <si>
    <t>Tauragė</t>
  </si>
  <si>
    <t>Telšiai</t>
  </si>
  <si>
    <t>Rietavas</t>
  </si>
  <si>
    <t>Lietuvos mokyklų žaidynių lengvosios atletikos keturkovės tarpzoninės varžybos Palangoje</t>
  </si>
  <si>
    <t>Švėkšna</t>
  </si>
  <si>
    <t xml:space="preserve"> V.Jurgučio </t>
  </si>
  <si>
    <t>Klaipėda</t>
  </si>
  <si>
    <t>Žadvainiai</t>
  </si>
  <si>
    <t>Kvėdarna</t>
  </si>
  <si>
    <t>Norkevičius Justas</t>
  </si>
  <si>
    <t>Palangos "Baltijos" pagrindinė mokykla</t>
  </si>
  <si>
    <t>Rietavo sav. Žaidvainių prgindinė mokykla</t>
  </si>
  <si>
    <t>Palangos "Vlado Jurgučio" pagrindinė mokykla</t>
  </si>
  <si>
    <t>Plungės rajon. sav. Plungės "Senamiesčio" mokykla</t>
  </si>
  <si>
    <t>Šilalės r. "Kvėdarnos Kazimiero Jauniaus" gimnazija</t>
  </si>
  <si>
    <t>2007-</t>
  </si>
  <si>
    <t>Individualiai</t>
  </si>
  <si>
    <t>Klaipeda ind.</t>
  </si>
  <si>
    <t>Plungė ind.</t>
  </si>
  <si>
    <t xml:space="preserve"> V.Jurgučio ind.</t>
  </si>
  <si>
    <t>Klaipėda ind.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</si>
</sst>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m:ss.0"/>
    <numFmt numFmtId="181" formatCode="0.0"/>
    <numFmt numFmtId="182" formatCode="yy/mm/dd"/>
    <numFmt numFmtId="183" formatCode="yy\ mm\ dd"/>
    <numFmt numFmtId="184" formatCode="m:ss.00"/>
    <numFmt numFmtId="185" formatCode="[$-427]yyyy\ &quot;m.&quot;\ mmmm\ d\ &quot;d.&quot;"/>
    <numFmt numFmtId="186" formatCode="0.000"/>
    <numFmt numFmtId="187" formatCode="0.0000"/>
    <numFmt numFmtId="188" formatCode="0.00000"/>
    <numFmt numFmtId="189" formatCode="mm:ss.0;@"/>
    <numFmt numFmtId="190" formatCode="h:mm:ss;@"/>
    <numFmt numFmtId="191" formatCode="[$-409]dddd\,\ mmmm\ d\,\ yyyy"/>
    <numFmt numFmtId="192" formatCode="h:mm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yyyy\-mm\-dd;@"/>
  </numFmts>
  <fonts count="56">
    <font>
      <sz val="10"/>
      <name val="Arial"/>
      <family val="0"/>
    </font>
    <font>
      <b/>
      <sz val="2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b/>
      <sz val="2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0" fontId="5" fillId="0" borderId="0" applyFill="0" applyBorder="0" applyProtection="0">
      <alignment horizontal="center"/>
    </xf>
    <xf numFmtId="9" fontId="0" fillId="0" borderId="0" applyFont="0" applyFill="0" applyBorder="0" applyAlignment="0" applyProtection="0"/>
    <xf numFmtId="0" fontId="1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 indent="15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left" vertical="center" indent="15"/>
    </xf>
    <xf numFmtId="0" fontId="5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left" vertical="center" indent="1"/>
    </xf>
    <xf numFmtId="184" fontId="0" fillId="0" borderId="0" xfId="0" applyNumberFormat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4" fillId="0" borderId="0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89" fontId="5" fillId="0" borderId="26" xfId="0" applyNumberFormat="1" applyFont="1" applyBorder="1" applyAlignment="1" applyProtection="1">
      <alignment horizontal="center" vertical="center"/>
      <protection locked="0"/>
    </xf>
    <xf numFmtId="2" fontId="5" fillId="0" borderId="27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/>
    </xf>
    <xf numFmtId="2" fontId="5" fillId="0" borderId="28" xfId="0" applyNumberFormat="1" applyFont="1" applyBorder="1" applyAlignment="1" applyProtection="1">
      <alignment horizontal="center" vertical="center"/>
      <protection/>
    </xf>
    <xf numFmtId="197" fontId="5" fillId="0" borderId="29" xfId="0" applyNumberFormat="1" applyFont="1" applyBorder="1" applyAlignment="1" applyProtection="1">
      <alignment horizontal="center" vertical="center"/>
      <protection locked="0"/>
    </xf>
    <xf numFmtId="197" fontId="5" fillId="0" borderId="15" xfId="0" applyNumberFormat="1" applyFont="1" applyBorder="1" applyAlignment="1" applyProtection="1">
      <alignment horizontal="center" vertical="center"/>
      <protection locked="0"/>
    </xf>
    <xf numFmtId="197" fontId="5" fillId="0" borderId="23" xfId="0" applyNumberFormat="1" applyFont="1" applyBorder="1" applyAlignment="1" applyProtection="1">
      <alignment horizontal="center" vertical="center"/>
      <protection locked="0"/>
    </xf>
    <xf numFmtId="197" fontId="5" fillId="0" borderId="30" xfId="0" applyNumberFormat="1" applyFont="1" applyBorder="1" applyAlignment="1" applyProtection="1">
      <alignment horizontal="center" vertical="center"/>
      <protection locked="0"/>
    </xf>
    <xf numFmtId="0" fontId="0" fillId="0" borderId="0" xfId="59" applyBorder="1">
      <alignment/>
      <protection/>
    </xf>
    <xf numFmtId="0" fontId="5" fillId="0" borderId="0" xfId="59" applyFont="1" applyBorder="1" applyAlignment="1">
      <alignment horizontal="left" vertical="center"/>
      <protection/>
    </xf>
    <xf numFmtId="0" fontId="0" fillId="0" borderId="0" xfId="59" applyBorder="1" applyAlignment="1">
      <alignment horizontal="center" vertical="center"/>
      <protection/>
    </xf>
    <xf numFmtId="0" fontId="0" fillId="0" borderId="0" xfId="59" applyBorder="1" applyAlignment="1">
      <alignment/>
      <protection/>
    </xf>
    <xf numFmtId="0" fontId="5" fillId="0" borderId="0" xfId="59" applyFont="1" applyAlignment="1">
      <alignment horizontal="left" vertical="center" indent="15"/>
      <protection/>
    </xf>
    <xf numFmtId="0" fontId="10" fillId="0" borderId="0" xfId="59" applyFont="1" applyAlignment="1">
      <alignment horizontal="center" vertical="center"/>
      <protection/>
    </xf>
    <xf numFmtId="0" fontId="11" fillId="0" borderId="0" xfId="59" applyFont="1" applyBorder="1" applyAlignment="1">
      <alignment horizontal="center"/>
      <protection/>
    </xf>
    <xf numFmtId="0" fontId="5" fillId="0" borderId="0" xfId="59" applyFont="1" applyAlignment="1">
      <alignment horizontal="center" vertical="center"/>
      <protection/>
    </xf>
    <xf numFmtId="0" fontId="9" fillId="0" borderId="0" xfId="59" applyFont="1" applyAlignment="1">
      <alignment horizontal="center" vertical="center"/>
      <protection/>
    </xf>
    <xf numFmtId="0" fontId="0" fillId="0" borderId="0" xfId="59" applyAlignment="1">
      <alignment horizontal="center" vertical="center"/>
      <protection/>
    </xf>
    <xf numFmtId="0" fontId="5" fillId="0" borderId="0" xfId="59" applyFont="1" applyBorder="1" applyAlignment="1">
      <alignment horizontal="center" vertical="center"/>
      <protection/>
    </xf>
    <xf numFmtId="0" fontId="6" fillId="0" borderId="0" xfId="59" applyFont="1" applyBorder="1" applyAlignment="1">
      <alignment horizontal="center" vertical="center"/>
      <protection/>
    </xf>
    <xf numFmtId="180" fontId="6" fillId="0" borderId="0" xfId="59" applyNumberFormat="1" applyFont="1" applyBorder="1" applyAlignment="1">
      <alignment horizontal="center" vertical="center"/>
      <protection/>
    </xf>
    <xf numFmtId="0" fontId="6" fillId="0" borderId="11" xfId="59" applyFont="1" applyBorder="1" applyAlignment="1">
      <alignment horizontal="center" vertical="center" wrapText="1"/>
      <protection/>
    </xf>
    <xf numFmtId="0" fontId="6" fillId="0" borderId="12" xfId="59" applyFont="1" applyBorder="1" applyAlignment="1">
      <alignment horizontal="center" vertical="center" wrapText="1"/>
      <protection/>
    </xf>
    <xf numFmtId="0" fontId="6" fillId="0" borderId="13" xfId="59" applyFont="1" applyBorder="1" applyAlignment="1">
      <alignment horizontal="center" vertical="center" wrapText="1"/>
      <protection/>
    </xf>
    <xf numFmtId="0" fontId="6" fillId="0" borderId="14" xfId="59" applyFont="1" applyBorder="1" applyAlignment="1">
      <alignment horizontal="center" vertical="center" wrapText="1"/>
      <protection/>
    </xf>
    <xf numFmtId="180" fontId="6" fillId="0" borderId="13" xfId="59" applyNumberFormat="1" applyFont="1" applyBorder="1" applyAlignment="1">
      <alignment horizontal="center" vertical="center" wrapText="1"/>
      <protection/>
    </xf>
    <xf numFmtId="0" fontId="5" fillId="0" borderId="0" xfId="59" applyFont="1" applyBorder="1" applyAlignment="1">
      <alignment horizontal="center"/>
      <protection/>
    </xf>
    <xf numFmtId="181" fontId="5" fillId="0" borderId="0" xfId="59" applyNumberFormat="1" applyFont="1" applyBorder="1" applyAlignment="1">
      <alignment horizontal="center" vertical="center"/>
      <protection/>
    </xf>
    <xf numFmtId="180" fontId="5" fillId="0" borderId="0" xfId="59" applyNumberFormat="1" applyFont="1" applyBorder="1" applyAlignment="1">
      <alignment horizontal="center" vertical="center"/>
      <protection/>
    </xf>
    <xf numFmtId="0" fontId="0" fillId="0" borderId="0" xfId="59" applyAlignment="1">
      <alignment horizontal="center" vertical="center" wrapText="1"/>
      <protection/>
    </xf>
    <xf numFmtId="0" fontId="5" fillId="0" borderId="0" xfId="59" applyFont="1" applyBorder="1">
      <alignment/>
      <protection/>
    </xf>
    <xf numFmtId="0" fontId="9" fillId="0" borderId="0" xfId="59" applyFont="1" applyBorder="1" applyAlignment="1">
      <alignment horizontal="left" vertical="center"/>
      <protection/>
    </xf>
    <xf numFmtId="0" fontId="0" fillId="0" borderId="0" xfId="59">
      <alignment/>
      <protection/>
    </xf>
    <xf numFmtId="0" fontId="10" fillId="0" borderId="0" xfId="59" applyFont="1" applyAlignment="1">
      <alignment horizontal="left" vertical="center" indent="15"/>
      <protection/>
    </xf>
    <xf numFmtId="0" fontId="4" fillId="0" borderId="0" xfId="59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9" fillId="0" borderId="0" xfId="59" applyFont="1" applyBorder="1" applyAlignment="1">
      <alignment horizontal="center" vertical="center" wrapText="1"/>
      <protection/>
    </xf>
    <xf numFmtId="0" fontId="0" fillId="0" borderId="0" xfId="59" applyBorder="1" applyAlignment="1">
      <alignment horizontal="center" vertical="center" wrapText="1"/>
      <protection/>
    </xf>
    <xf numFmtId="0" fontId="0" fillId="0" borderId="0" xfId="59" applyAlignment="1" applyProtection="1">
      <alignment horizontal="center" vertical="center"/>
      <protection locked="0"/>
    </xf>
    <xf numFmtId="0" fontId="15" fillId="0" borderId="0" xfId="59" applyFont="1" applyBorder="1" applyAlignment="1" applyProtection="1">
      <alignment horizontal="center" vertical="center" wrapText="1"/>
      <protection locked="0"/>
    </xf>
    <xf numFmtId="0" fontId="14" fillId="0" borderId="0" xfId="59" applyFont="1" applyBorder="1" applyAlignment="1" applyProtection="1">
      <alignment vertical="center" wrapText="1"/>
      <protection locked="0"/>
    </xf>
    <xf numFmtId="0" fontId="0" fillId="0" borderId="0" xfId="59" applyBorder="1" applyAlignment="1" applyProtection="1">
      <alignment horizontal="center" vertical="center"/>
      <protection locked="0"/>
    </xf>
    <xf numFmtId="14" fontId="4" fillId="0" borderId="0" xfId="59" applyNumberFormat="1" applyFont="1" applyBorder="1" applyAlignment="1" applyProtection="1">
      <alignment vertical="center"/>
      <protection locked="0"/>
    </xf>
    <xf numFmtId="2" fontId="0" fillId="0" borderId="0" xfId="59" applyNumberFormat="1">
      <alignment/>
      <protection/>
    </xf>
    <xf numFmtId="180" fontId="5" fillId="0" borderId="0" xfId="59" applyNumberFormat="1" applyFont="1" applyBorder="1" applyAlignment="1" applyProtection="1">
      <alignment horizontal="center" vertical="center"/>
      <protection/>
    </xf>
    <xf numFmtId="0" fontId="5" fillId="0" borderId="0" xfId="59" applyFont="1" applyBorder="1" applyAlignment="1" applyProtection="1">
      <alignment horizontal="center" vertical="center"/>
      <protection/>
    </xf>
    <xf numFmtId="0" fontId="0" fillId="0" borderId="10" xfId="59" applyBorder="1" applyAlignment="1" applyProtection="1">
      <alignment horizontal="center" vertical="center"/>
      <protection locked="0"/>
    </xf>
    <xf numFmtId="0" fontId="2" fillId="0" borderId="0" xfId="59" applyFont="1" applyAlignment="1">
      <alignment horizontal="center" vertical="center"/>
      <protection/>
    </xf>
    <xf numFmtId="180" fontId="0" fillId="0" borderId="0" xfId="59" applyNumberFormat="1" applyAlignment="1">
      <alignment horizontal="center" vertical="center"/>
      <protection/>
    </xf>
    <xf numFmtId="0" fontId="0" fillId="0" borderId="0" xfId="0" applyFont="1" applyAlignment="1">
      <alignment/>
    </xf>
    <xf numFmtId="0" fontId="5" fillId="0" borderId="31" xfId="0" applyFont="1" applyBorder="1" applyAlignment="1" applyProtection="1">
      <alignment horizontal="left" vertical="center"/>
      <protection locked="0"/>
    </xf>
    <xf numFmtId="14" fontId="16" fillId="0" borderId="0" xfId="0" applyNumberFormat="1" applyFont="1" applyBorder="1" applyAlignment="1">
      <alignment vertical="center" wrapText="1"/>
    </xf>
    <xf numFmtId="0" fontId="10" fillId="0" borderId="0" xfId="59" applyFont="1" applyAlignment="1">
      <alignment horizontal="left" vertical="center"/>
      <protection/>
    </xf>
    <xf numFmtId="0" fontId="0" fillId="0" borderId="0" xfId="59" applyAlignment="1">
      <alignment horizontal="left" vertical="center"/>
      <protection/>
    </xf>
    <xf numFmtId="0" fontId="0" fillId="0" borderId="0" xfId="59" applyAlignment="1">
      <alignment horizontal="left" vertical="center" wrapText="1"/>
      <protection/>
    </xf>
    <xf numFmtId="0" fontId="0" fillId="0" borderId="0" xfId="59" applyBorder="1" applyAlignment="1">
      <alignment horizontal="left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0" fillId="0" borderId="34" xfId="59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 locked="0"/>
    </xf>
    <xf numFmtId="197" fontId="5" fillId="0" borderId="0" xfId="0" applyNumberFormat="1" applyFont="1" applyBorder="1" applyAlignment="1" applyProtection="1">
      <alignment horizontal="center" vertical="center"/>
      <protection locked="0"/>
    </xf>
    <xf numFmtId="181" fontId="5" fillId="0" borderId="0" xfId="0" applyNumberFormat="1" applyFont="1" applyBorder="1" applyAlignment="1" applyProtection="1">
      <alignment horizontal="center" vertical="center"/>
      <protection locked="0"/>
    </xf>
    <xf numFmtId="0" fontId="9" fillId="0" borderId="25" xfId="59" applyFont="1" applyBorder="1" applyAlignment="1">
      <alignment vertical="center"/>
      <protection/>
    </xf>
    <xf numFmtId="0" fontId="9" fillId="0" borderId="23" xfId="59" applyFont="1" applyBorder="1" applyAlignment="1">
      <alignment vertical="center"/>
      <protection/>
    </xf>
    <xf numFmtId="0" fontId="9" fillId="0" borderId="24" xfId="59" applyFont="1" applyBorder="1" applyAlignment="1">
      <alignment vertical="center"/>
      <protection/>
    </xf>
    <xf numFmtId="0" fontId="18" fillId="0" borderId="23" xfId="59" applyFont="1" applyBorder="1" applyAlignment="1">
      <alignment vertical="center"/>
      <protection/>
    </xf>
    <xf numFmtId="0" fontId="18" fillId="0" borderId="24" xfId="59" applyFont="1" applyBorder="1" applyAlignment="1">
      <alignment vertical="center"/>
      <protection/>
    </xf>
    <xf numFmtId="0" fontId="5" fillId="0" borderId="35" xfId="59" applyFont="1" applyBorder="1" applyAlignment="1">
      <alignment horizontal="center" vertical="center"/>
      <protection/>
    </xf>
    <xf numFmtId="0" fontId="5" fillId="0" borderId="21" xfId="59" applyFont="1" applyBorder="1" applyAlignment="1">
      <alignment horizontal="center" vertical="center"/>
      <protection/>
    </xf>
    <xf numFmtId="0" fontId="5" fillId="0" borderId="12" xfId="59" applyFont="1" applyBorder="1" applyAlignment="1">
      <alignment horizontal="center" vertical="center"/>
      <protection/>
    </xf>
    <xf numFmtId="189" fontId="5" fillId="0" borderId="36" xfId="0" applyNumberFormat="1" applyFont="1" applyBorder="1" applyAlignment="1" applyProtection="1">
      <alignment horizontal="center" vertical="center"/>
      <protection locked="0"/>
    </xf>
    <xf numFmtId="189" fontId="5" fillId="0" borderId="11" xfId="0" applyNumberFormat="1" applyFont="1" applyBorder="1" applyAlignment="1" applyProtection="1">
      <alignment horizontal="center" vertical="center"/>
      <protection locked="0"/>
    </xf>
    <xf numFmtId="189" fontId="5" fillId="0" borderId="0" xfId="0" applyNumberFormat="1" applyFont="1" applyBorder="1" applyAlignment="1">
      <alignment horizontal="center" vertical="center"/>
    </xf>
    <xf numFmtId="197" fontId="5" fillId="0" borderId="0" xfId="0" applyNumberFormat="1" applyFont="1" applyBorder="1" applyAlignment="1">
      <alignment horizontal="center" vertical="center"/>
    </xf>
    <xf numFmtId="2" fontId="0" fillId="0" borderId="37" xfId="0" applyNumberFormat="1" applyBorder="1" applyAlignment="1" applyProtection="1">
      <alignment horizontal="center" vertical="center"/>
      <protection locked="0"/>
    </xf>
    <xf numFmtId="181" fontId="5" fillId="0" borderId="21" xfId="0" applyNumberFormat="1" applyFont="1" applyBorder="1" applyAlignment="1" applyProtection="1">
      <alignment horizontal="center" vertical="center"/>
      <protection locked="0"/>
    </xf>
    <xf numFmtId="181" fontId="5" fillId="0" borderId="35" xfId="0" applyNumberFormat="1" applyFont="1" applyBorder="1" applyAlignment="1" applyProtection="1">
      <alignment horizontal="center" vertical="center"/>
      <protection locked="0"/>
    </xf>
    <xf numFmtId="181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/>
    </xf>
    <xf numFmtId="2" fontId="5" fillId="0" borderId="38" xfId="0" applyNumberFormat="1" applyFont="1" applyBorder="1" applyAlignment="1" applyProtection="1">
      <alignment horizontal="center" vertical="center"/>
      <protection locked="0"/>
    </xf>
    <xf numFmtId="2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197" fontId="5" fillId="0" borderId="40" xfId="0" applyNumberFormat="1" applyFont="1" applyBorder="1" applyAlignment="1" applyProtection="1">
      <alignment horizontal="center" vertical="center"/>
      <protection locked="0"/>
    </xf>
    <xf numFmtId="181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2" fontId="5" fillId="0" borderId="41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center"/>
      <protection/>
    </xf>
    <xf numFmtId="1" fontId="0" fillId="0" borderId="10" xfId="59" applyNumberFormat="1" applyBorder="1" applyAlignment="1" applyProtection="1">
      <alignment horizontal="center" vertical="center"/>
      <protection locked="0"/>
    </xf>
    <xf numFmtId="0" fontId="17" fillId="0" borderId="27" xfId="59" applyFont="1" applyBorder="1" applyAlignment="1" applyProtection="1">
      <alignment horizontal="left" vertical="center"/>
      <protection locked="0"/>
    </xf>
    <xf numFmtId="0" fontId="17" fillId="0" borderId="16" xfId="59" applyFont="1" applyBorder="1" applyAlignment="1" applyProtection="1">
      <alignment horizontal="left" vertical="center"/>
      <protection locked="0"/>
    </xf>
    <xf numFmtId="0" fontId="17" fillId="0" borderId="17" xfId="59" applyFont="1" applyBorder="1" applyAlignment="1" applyProtection="1">
      <alignment horizontal="left" vertical="center"/>
      <protection locked="0"/>
    </xf>
    <xf numFmtId="2" fontId="17" fillId="0" borderId="26" xfId="59" applyNumberFormat="1" applyFont="1" applyBorder="1" applyAlignment="1" applyProtection="1">
      <alignment horizontal="center" vertical="center"/>
      <protection locked="0"/>
    </xf>
    <xf numFmtId="0" fontId="17" fillId="0" borderId="20" xfId="59" applyFont="1" applyBorder="1" applyAlignment="1" applyProtection="1">
      <alignment horizontal="center" vertical="center"/>
      <protection/>
    </xf>
    <xf numFmtId="181" fontId="17" fillId="0" borderId="42" xfId="59" applyNumberFormat="1" applyFont="1" applyBorder="1" applyAlignment="1" applyProtection="1">
      <alignment horizontal="center" vertical="center"/>
      <protection locked="0"/>
    </xf>
    <xf numFmtId="0" fontId="17" fillId="0" borderId="43" xfId="59" applyFont="1" applyBorder="1" applyAlignment="1" applyProtection="1">
      <alignment horizontal="center" vertical="center"/>
      <protection/>
    </xf>
    <xf numFmtId="181" fontId="17" fillId="0" borderId="26" xfId="59" applyNumberFormat="1" applyFont="1" applyBorder="1" applyAlignment="1" applyProtection="1">
      <alignment horizontal="center" vertical="center"/>
      <protection locked="0"/>
    </xf>
    <xf numFmtId="2" fontId="17" fillId="0" borderId="36" xfId="59" applyNumberFormat="1" applyFont="1" applyBorder="1" applyAlignment="1" applyProtection="1">
      <alignment horizontal="center" vertical="center"/>
      <protection locked="0"/>
    </xf>
    <xf numFmtId="0" fontId="17" fillId="0" borderId="35" xfId="59" applyFont="1" applyBorder="1" applyAlignment="1" applyProtection="1">
      <alignment horizontal="center" vertical="center"/>
      <protection/>
    </xf>
    <xf numFmtId="181" fontId="17" fillId="0" borderId="24" xfId="59" applyNumberFormat="1" applyFont="1" applyBorder="1" applyAlignment="1" applyProtection="1">
      <alignment horizontal="center" vertical="center"/>
      <protection locked="0"/>
    </xf>
    <xf numFmtId="0" fontId="17" fillId="0" borderId="25" xfId="59" applyFont="1" applyBorder="1" applyAlignment="1" applyProtection="1">
      <alignment horizontal="center" vertical="center"/>
      <protection/>
    </xf>
    <xf numFmtId="181" fontId="17" fillId="0" borderId="36" xfId="59" applyNumberFormat="1" applyFont="1" applyBorder="1" applyAlignment="1" applyProtection="1">
      <alignment horizontal="center" vertical="center"/>
      <protection locked="0"/>
    </xf>
    <xf numFmtId="197" fontId="17" fillId="0" borderId="40" xfId="59" applyNumberFormat="1" applyFont="1" applyBorder="1" applyAlignment="1" applyProtection="1">
      <alignment horizontal="center" vertical="center"/>
      <protection locked="0"/>
    </xf>
    <xf numFmtId="189" fontId="17" fillId="0" borderId="26" xfId="59" applyNumberFormat="1" applyFont="1" applyBorder="1" applyAlignment="1" applyProtection="1">
      <alignment horizontal="center" vertical="center"/>
      <protection locked="0"/>
    </xf>
    <xf numFmtId="1" fontId="17" fillId="0" borderId="41" xfId="59" applyNumberFormat="1" applyFont="1" applyBorder="1" applyAlignment="1" applyProtection="1">
      <alignment horizontal="center" vertical="center"/>
      <protection locked="0"/>
    </xf>
    <xf numFmtId="197" fontId="17" fillId="0" borderId="23" xfId="59" applyNumberFormat="1" applyFont="1" applyBorder="1" applyAlignment="1" applyProtection="1">
      <alignment horizontal="center" vertical="center"/>
      <protection locked="0"/>
    </xf>
    <xf numFmtId="189" fontId="17" fillId="0" borderId="36" xfId="59" applyNumberFormat="1" applyFont="1" applyBorder="1" applyAlignment="1" applyProtection="1">
      <alignment horizontal="center" vertical="center"/>
      <protection locked="0"/>
    </xf>
    <xf numFmtId="1" fontId="17" fillId="0" borderId="38" xfId="59" applyNumberFormat="1" applyFont="1" applyBorder="1" applyAlignment="1" applyProtection="1">
      <alignment horizontal="center" vertical="center"/>
      <protection locked="0"/>
    </xf>
    <xf numFmtId="197" fontId="17" fillId="0" borderId="30" xfId="59" applyNumberFormat="1" applyFont="1" applyBorder="1" applyAlignment="1" applyProtection="1">
      <alignment horizontal="center" vertical="center"/>
      <protection locked="0"/>
    </xf>
    <xf numFmtId="181" fontId="17" fillId="0" borderId="11" xfId="59" applyNumberFormat="1" applyFont="1" applyBorder="1" applyAlignment="1" applyProtection="1">
      <alignment horizontal="center" vertical="center"/>
      <protection locked="0"/>
    </xf>
    <xf numFmtId="0" fontId="17" fillId="0" borderId="12" xfId="59" applyFont="1" applyBorder="1" applyAlignment="1" applyProtection="1">
      <alignment horizontal="center" vertical="center"/>
      <protection/>
    </xf>
    <xf numFmtId="181" fontId="17" fillId="0" borderId="13" xfId="59" applyNumberFormat="1" applyFont="1" applyBorder="1" applyAlignment="1" applyProtection="1">
      <alignment horizontal="center" vertical="center"/>
      <protection locked="0"/>
    </xf>
    <xf numFmtId="0" fontId="17" fillId="0" borderId="14" xfId="59" applyFont="1" applyBorder="1" applyAlignment="1" applyProtection="1">
      <alignment horizontal="center" vertical="center"/>
      <protection/>
    </xf>
    <xf numFmtId="189" fontId="17" fillId="0" borderId="11" xfId="59" applyNumberFormat="1" applyFont="1" applyBorder="1" applyAlignment="1" applyProtection="1">
      <alignment horizontal="center" vertical="center"/>
      <protection locked="0"/>
    </xf>
    <xf numFmtId="1" fontId="17" fillId="0" borderId="39" xfId="59" applyNumberFormat="1" applyFont="1" applyBorder="1" applyAlignment="1" applyProtection="1">
      <alignment horizontal="center" vertical="center"/>
      <protection locked="0"/>
    </xf>
    <xf numFmtId="197" fontId="17" fillId="0" borderId="16" xfId="59" applyNumberFormat="1" applyFont="1" applyBorder="1" applyAlignment="1">
      <alignment horizontal="center"/>
      <protection/>
    </xf>
    <xf numFmtId="2" fontId="17" fillId="0" borderId="11" xfId="59" applyNumberFormat="1" applyFont="1" applyBorder="1" applyAlignment="1" applyProtection="1">
      <alignment horizontal="center" vertical="center"/>
      <protection locked="0"/>
    </xf>
    <xf numFmtId="0" fontId="17" fillId="0" borderId="28" xfId="59" applyFont="1" applyBorder="1" applyAlignment="1" applyProtection="1">
      <alignment horizontal="center" vertical="center"/>
      <protection/>
    </xf>
    <xf numFmtId="197" fontId="17" fillId="0" borderId="17" xfId="0" applyNumberFormat="1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0" fontId="17" fillId="0" borderId="27" xfId="59" applyFont="1" applyBorder="1">
      <alignment/>
      <protection/>
    </xf>
    <xf numFmtId="0" fontId="17" fillId="0" borderId="16" xfId="59" applyFont="1" applyBorder="1">
      <alignment/>
      <protection/>
    </xf>
    <xf numFmtId="0" fontId="17" fillId="0" borderId="17" xfId="59" applyFont="1" applyBorder="1">
      <alignment/>
      <protection/>
    </xf>
    <xf numFmtId="0" fontId="17" fillId="0" borderId="4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0" borderId="29" xfId="59" applyFont="1" applyBorder="1" applyAlignment="1" applyProtection="1">
      <alignment vertical="center"/>
      <protection locked="0"/>
    </xf>
    <xf numFmtId="0" fontId="15" fillId="0" borderId="0" xfId="59" applyFont="1" applyBorder="1" applyAlignment="1" applyProtection="1">
      <alignment vertical="center" wrapText="1"/>
      <protection locked="0"/>
    </xf>
    <xf numFmtId="0" fontId="15" fillId="0" borderId="23" xfId="59" applyFont="1" applyBorder="1" applyAlignment="1" applyProtection="1">
      <alignment horizontal="left" vertical="center" indent="2"/>
      <protection locked="0"/>
    </xf>
    <xf numFmtId="0" fontId="17" fillId="0" borderId="0" xfId="59" applyFont="1">
      <alignment/>
      <protection/>
    </xf>
    <xf numFmtId="0" fontId="17" fillId="0" borderId="18" xfId="59" applyFont="1" applyBorder="1" applyAlignment="1" applyProtection="1">
      <alignment horizontal="center" vertical="center" wrapText="1"/>
      <protection/>
    </xf>
    <xf numFmtId="0" fontId="17" fillId="0" borderId="19" xfId="59" applyFont="1" applyBorder="1" applyAlignment="1" applyProtection="1">
      <alignment horizontal="center" vertical="center" wrapText="1"/>
      <protection/>
    </xf>
    <xf numFmtId="1" fontId="17" fillId="0" borderId="28" xfId="59" applyNumberFormat="1" applyFont="1" applyBorder="1" applyAlignment="1" applyProtection="1">
      <alignment horizontal="center" vertical="center"/>
      <protection/>
    </xf>
    <xf numFmtId="0" fontId="17" fillId="0" borderId="32" xfId="59" applyFont="1" applyBorder="1" applyAlignment="1" applyProtection="1">
      <alignment horizontal="center" vertical="center" wrapText="1"/>
      <protection/>
    </xf>
    <xf numFmtId="0" fontId="17" fillId="0" borderId="33" xfId="59" applyFont="1" applyBorder="1" applyAlignment="1" applyProtection="1">
      <alignment horizontal="center" vertical="center" wrapText="1"/>
      <protection/>
    </xf>
    <xf numFmtId="0" fontId="17" fillId="0" borderId="44" xfId="59" applyFont="1" applyBorder="1" applyAlignment="1" applyProtection="1">
      <alignment horizontal="center" vertical="center"/>
      <protection/>
    </xf>
    <xf numFmtId="0" fontId="16" fillId="0" borderId="0" xfId="59" applyFont="1">
      <alignment/>
      <protection/>
    </xf>
    <xf numFmtId="0" fontId="17" fillId="0" borderId="0" xfId="59" applyFont="1" applyBorder="1">
      <alignment/>
      <protection/>
    </xf>
    <xf numFmtId="0" fontId="17" fillId="0" borderId="45" xfId="59" applyFont="1" applyBorder="1" applyAlignment="1" applyProtection="1">
      <alignment horizontal="center" vertical="center"/>
      <protection/>
    </xf>
    <xf numFmtId="189" fontId="17" fillId="0" borderId="42" xfId="59" applyNumberFormat="1" applyFont="1" applyBorder="1" applyAlignment="1" applyProtection="1">
      <alignment horizontal="center" vertical="center"/>
      <protection locked="0"/>
    </xf>
    <xf numFmtId="189" fontId="17" fillId="0" borderId="24" xfId="59" applyNumberFormat="1" applyFont="1" applyBorder="1" applyAlignment="1" applyProtection="1">
      <alignment horizontal="center" vertical="center"/>
      <protection locked="0"/>
    </xf>
    <xf numFmtId="189" fontId="17" fillId="0" borderId="13" xfId="59" applyNumberFormat="1" applyFont="1" applyBorder="1" applyAlignment="1" applyProtection="1">
      <alignment horizontal="center" vertical="center"/>
      <protection locked="0"/>
    </xf>
    <xf numFmtId="0" fontId="17" fillId="0" borderId="41" xfId="59" applyFont="1" applyBorder="1" applyAlignment="1" applyProtection="1">
      <alignment horizontal="center" vertical="center"/>
      <protection/>
    </xf>
    <xf numFmtId="0" fontId="17" fillId="0" borderId="38" xfId="59" applyFont="1" applyBorder="1" applyAlignment="1" applyProtection="1">
      <alignment horizontal="center" vertical="center"/>
      <protection/>
    </xf>
    <xf numFmtId="0" fontId="17" fillId="0" borderId="39" xfId="59" applyFont="1" applyBorder="1" applyAlignment="1" applyProtection="1">
      <alignment horizontal="center" vertical="center"/>
      <protection/>
    </xf>
    <xf numFmtId="0" fontId="17" fillId="0" borderId="27" xfId="0" applyFont="1" applyBorder="1" applyAlignment="1">
      <alignment/>
    </xf>
    <xf numFmtId="0" fontId="17" fillId="0" borderId="16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4" fillId="0" borderId="0" xfId="59" applyFont="1" applyBorder="1" applyAlignment="1">
      <alignment vertical="center"/>
      <protection/>
    </xf>
    <xf numFmtId="1" fontId="17" fillId="0" borderId="26" xfId="59" applyNumberFormat="1" applyFont="1" applyBorder="1" applyAlignment="1" applyProtection="1">
      <alignment horizontal="center" vertical="center"/>
      <protection locked="0"/>
    </xf>
    <xf numFmtId="1" fontId="17" fillId="0" borderId="36" xfId="59" applyNumberFormat="1" applyFont="1" applyBorder="1" applyAlignment="1" applyProtection="1">
      <alignment horizontal="center" vertical="center"/>
      <protection locked="0"/>
    </xf>
    <xf numFmtId="1" fontId="17" fillId="0" borderId="42" xfId="59" applyNumberFormat="1" applyFont="1" applyBorder="1" applyAlignment="1" applyProtection="1">
      <alignment horizontal="center" vertical="center"/>
      <protection locked="0"/>
    </xf>
    <xf numFmtId="1" fontId="17" fillId="0" borderId="24" xfId="59" applyNumberFormat="1" applyFont="1" applyBorder="1" applyAlignment="1" applyProtection="1">
      <alignment horizontal="center" vertical="center"/>
      <protection locked="0"/>
    </xf>
    <xf numFmtId="1" fontId="17" fillId="0" borderId="13" xfId="59" applyNumberFormat="1" applyFont="1" applyBorder="1" applyAlignment="1" applyProtection="1">
      <alignment horizontal="center" vertical="center"/>
      <protection locked="0"/>
    </xf>
    <xf numFmtId="0" fontId="20" fillId="0" borderId="10" xfId="59" applyFont="1" applyBorder="1" applyAlignment="1" applyProtection="1">
      <alignment horizontal="center" vertical="center"/>
      <protection locked="0"/>
    </xf>
    <xf numFmtId="0" fontId="17" fillId="0" borderId="27" xfId="59" applyFont="1" applyBorder="1" applyAlignment="1" applyProtection="1">
      <alignment horizontal="center" vertical="center"/>
      <protection/>
    </xf>
    <xf numFmtId="0" fontId="17" fillId="0" borderId="16" xfId="59" applyFont="1" applyBorder="1" applyAlignment="1" applyProtection="1">
      <alignment horizontal="center" vertical="center"/>
      <protection/>
    </xf>
    <xf numFmtId="0" fontId="17" fillId="0" borderId="17" xfId="59" applyFont="1" applyBorder="1" applyAlignment="1" applyProtection="1">
      <alignment horizontal="center" vertical="center"/>
      <protection/>
    </xf>
    <xf numFmtId="0" fontId="17" fillId="0" borderId="27" xfId="0" applyFont="1" applyBorder="1" applyAlignment="1">
      <alignment vertical="center" wrapText="1"/>
    </xf>
    <xf numFmtId="0" fontId="17" fillId="0" borderId="40" xfId="59" applyFont="1" applyBorder="1" applyAlignment="1">
      <alignment horizontal="center"/>
      <protection/>
    </xf>
    <xf numFmtId="182" fontId="17" fillId="0" borderId="23" xfId="59" applyNumberFormat="1" applyFont="1" applyBorder="1" applyAlignment="1" applyProtection="1">
      <alignment horizontal="center" vertical="center"/>
      <protection locked="0"/>
    </xf>
    <xf numFmtId="182" fontId="17" fillId="0" borderId="30" xfId="59" applyNumberFormat="1" applyFont="1" applyBorder="1" applyAlignment="1" applyProtection="1">
      <alignment horizontal="center" vertical="center"/>
      <protection locked="0"/>
    </xf>
    <xf numFmtId="1" fontId="17" fillId="0" borderId="11" xfId="59" applyNumberFormat="1" applyFont="1" applyBorder="1" applyAlignment="1" applyProtection="1">
      <alignment horizontal="center" vertical="center"/>
      <protection locked="0"/>
    </xf>
    <xf numFmtId="197" fontId="17" fillId="0" borderId="40" xfId="0" applyNumberFormat="1" applyFont="1" applyBorder="1" applyAlignment="1">
      <alignment horizontal="center" vertical="center" wrapText="1"/>
    </xf>
    <xf numFmtId="197" fontId="17" fillId="0" borderId="23" xfId="0" applyNumberFormat="1" applyFont="1" applyBorder="1" applyAlignment="1">
      <alignment horizontal="center" vertical="center" wrapText="1"/>
    </xf>
    <xf numFmtId="197" fontId="17" fillId="0" borderId="30" xfId="0" applyNumberFormat="1" applyFont="1" applyBorder="1" applyAlignment="1">
      <alignment horizontal="center" vertical="center" wrapText="1"/>
    </xf>
    <xf numFmtId="0" fontId="5" fillId="0" borderId="20" xfId="59" applyFont="1" applyBorder="1" applyAlignment="1">
      <alignment horizontal="center" vertical="center"/>
      <protection/>
    </xf>
    <xf numFmtId="0" fontId="5" fillId="0" borderId="46" xfId="59" applyFont="1" applyBorder="1" applyAlignment="1">
      <alignment horizontal="center" vertical="center"/>
      <protection/>
    </xf>
    <xf numFmtId="0" fontId="5" fillId="0" borderId="43" xfId="59" applyFont="1" applyBorder="1" applyAlignment="1">
      <alignment horizontal="center" vertical="center"/>
      <protection/>
    </xf>
    <xf numFmtId="0" fontId="5" fillId="0" borderId="47" xfId="59" applyFont="1" applyBorder="1" applyAlignment="1">
      <alignment horizontal="center" vertical="center"/>
      <protection/>
    </xf>
    <xf numFmtId="0" fontId="5" fillId="0" borderId="48" xfId="59" applyFont="1" applyBorder="1" applyAlignment="1">
      <alignment horizontal="center" vertical="center"/>
      <protection/>
    </xf>
    <xf numFmtId="0" fontId="5" fillId="0" borderId="27" xfId="59" applyFont="1" applyBorder="1" applyAlignment="1">
      <alignment horizontal="center" vertical="center"/>
      <protection/>
    </xf>
    <xf numFmtId="0" fontId="5" fillId="0" borderId="49" xfId="59" applyFont="1" applyBorder="1" applyAlignment="1">
      <alignment horizontal="left" vertical="center"/>
      <protection/>
    </xf>
    <xf numFmtId="0" fontId="5" fillId="0" borderId="31" xfId="59" applyFont="1" applyBorder="1" applyAlignment="1">
      <alignment horizontal="left" vertical="center"/>
      <protection/>
    </xf>
    <xf numFmtId="0" fontId="5" fillId="0" borderId="2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9" fontId="5" fillId="0" borderId="42" xfId="0" applyNumberFormat="1" applyFont="1" applyBorder="1" applyAlignment="1">
      <alignment horizontal="center" vertical="center"/>
    </xf>
    <xf numFmtId="189" fontId="5" fillId="0" borderId="24" xfId="0" applyNumberFormat="1" applyFont="1" applyBorder="1" applyAlignment="1">
      <alignment horizontal="center" vertical="center"/>
    </xf>
    <xf numFmtId="189" fontId="5" fillId="0" borderId="13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2" fontId="5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inden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2" fontId="5" fillId="0" borderId="46" xfId="0" applyNumberFormat="1" applyFont="1" applyBorder="1" applyAlignment="1" applyProtection="1">
      <alignment horizontal="center" vertical="center"/>
      <protection locked="0"/>
    </xf>
    <xf numFmtId="2" fontId="5" fillId="0" borderId="36" xfId="0" applyNumberFormat="1" applyFont="1" applyBorder="1" applyAlignment="1" applyProtection="1">
      <alignment horizontal="center" vertical="center"/>
      <protection locked="0"/>
    </xf>
    <xf numFmtId="2" fontId="5" fillId="0" borderId="11" xfId="0" applyNumberFormat="1" applyFont="1" applyBorder="1" applyAlignment="1" applyProtection="1">
      <alignment horizontal="center" vertical="center"/>
      <protection locked="0"/>
    </xf>
    <xf numFmtId="2" fontId="5" fillId="0" borderId="26" xfId="0" applyNumberFormat="1" applyFont="1" applyBorder="1" applyAlignment="1" applyProtection="1">
      <alignment horizontal="center" vertical="center"/>
      <protection locked="0"/>
    </xf>
    <xf numFmtId="2" fontId="5" fillId="0" borderId="45" xfId="0" applyNumberFormat="1" applyFont="1" applyBorder="1" applyAlignment="1" applyProtection="1">
      <alignment horizontal="center" vertical="center"/>
      <protection locked="0"/>
    </xf>
    <xf numFmtId="181" fontId="5" fillId="0" borderId="43" xfId="0" applyNumberFormat="1" applyFont="1" applyBorder="1" applyAlignment="1" applyProtection="1">
      <alignment horizontal="center" vertical="center"/>
      <protection locked="0"/>
    </xf>
    <xf numFmtId="181" fontId="5" fillId="0" borderId="25" xfId="0" applyNumberFormat="1" applyFont="1" applyBorder="1" applyAlignment="1" applyProtection="1">
      <alignment horizontal="center" vertical="center"/>
      <protection locked="0"/>
    </xf>
    <xf numFmtId="181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89" fontId="5" fillId="0" borderId="42" xfId="0" applyNumberFormat="1" applyFont="1" applyBorder="1" applyAlignment="1" applyProtection="1">
      <alignment horizontal="center" vertical="center"/>
      <protection locked="0"/>
    </xf>
    <xf numFmtId="189" fontId="5" fillId="0" borderId="24" xfId="0" applyNumberFormat="1" applyFont="1" applyBorder="1" applyAlignment="1" applyProtection="1">
      <alignment horizontal="center" vertical="center"/>
      <protection locked="0"/>
    </xf>
    <xf numFmtId="189" fontId="5" fillId="0" borderId="13" xfId="0" applyNumberFormat="1" applyFont="1" applyBorder="1" applyAlignment="1" applyProtection="1">
      <alignment horizontal="center" vertical="center"/>
      <protection locked="0"/>
    </xf>
    <xf numFmtId="2" fontId="5" fillId="0" borderId="16" xfId="0" applyNumberFormat="1" applyFont="1" applyBorder="1" applyAlignment="1" applyProtection="1">
      <alignment horizontal="center" vertical="center"/>
      <protection locked="0"/>
    </xf>
    <xf numFmtId="2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42" xfId="0" applyNumberFormat="1" applyFont="1" applyBorder="1" applyAlignment="1" applyProtection="1">
      <alignment horizontal="center" vertical="center"/>
      <protection locked="0"/>
    </xf>
    <xf numFmtId="1" fontId="5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26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left" vertical="center"/>
      <protection locked="0"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2" fontId="5" fillId="0" borderId="24" xfId="0" applyNumberFormat="1" applyFont="1" applyBorder="1" applyAlignment="1" applyProtection="1">
      <alignment horizontal="center" vertical="center"/>
      <protection locked="0"/>
    </xf>
    <xf numFmtId="2" fontId="5" fillId="0" borderId="13" xfId="0" applyNumberFormat="1" applyFont="1" applyBorder="1" applyAlignment="1" applyProtection="1">
      <alignment horizontal="center" vertical="center"/>
      <protection locked="0"/>
    </xf>
    <xf numFmtId="197" fontId="5" fillId="0" borderId="16" xfId="0" applyNumberFormat="1" applyFont="1" applyBorder="1" applyAlignment="1" applyProtection="1">
      <alignment horizontal="center" vertical="center"/>
      <protection locked="0"/>
    </xf>
    <xf numFmtId="197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2" fontId="5" fillId="0" borderId="48" xfId="0" applyNumberFormat="1" applyFont="1" applyBorder="1" applyAlignment="1" applyProtection="1">
      <alignment horizontal="center" vertical="center"/>
      <protection locked="0"/>
    </xf>
    <xf numFmtId="181" fontId="5" fillId="0" borderId="47" xfId="0" applyNumberFormat="1" applyFont="1" applyBorder="1" applyAlignment="1" applyProtection="1">
      <alignment horizontal="center" vertical="center"/>
      <protection locked="0"/>
    </xf>
    <xf numFmtId="1" fontId="5" fillId="0" borderId="46" xfId="0" applyNumberFormat="1" applyFont="1" applyBorder="1" applyAlignment="1" applyProtection="1">
      <alignment horizontal="center" vertical="center"/>
      <protection locked="0"/>
    </xf>
    <xf numFmtId="189" fontId="5" fillId="0" borderId="48" xfId="0" applyNumberFormat="1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2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/>
    </xf>
    <xf numFmtId="197" fontId="5" fillId="0" borderId="0" xfId="59" applyNumberFormat="1" applyFont="1" applyBorder="1" applyAlignment="1">
      <alignment horizontal="center" vertical="center"/>
      <protection/>
    </xf>
    <xf numFmtId="2" fontId="5" fillId="0" borderId="0" xfId="59" applyNumberFormat="1" applyFont="1" applyBorder="1" applyAlignment="1">
      <alignment horizontal="center" vertical="center"/>
      <protection/>
    </xf>
    <xf numFmtId="189" fontId="5" fillId="0" borderId="0" xfId="59" applyNumberFormat="1" applyFont="1" applyBorder="1" applyAlignment="1">
      <alignment horizontal="center" vertical="center"/>
      <protection/>
    </xf>
    <xf numFmtId="0" fontId="5" fillId="0" borderId="22" xfId="59" applyFont="1" applyBorder="1" applyAlignment="1">
      <alignment horizontal="center" vertical="center"/>
      <protection/>
    </xf>
    <xf numFmtId="0" fontId="5" fillId="0" borderId="52" xfId="59" applyFont="1" applyBorder="1" applyAlignment="1">
      <alignment horizontal="center" vertical="center"/>
      <protection/>
    </xf>
    <xf numFmtId="0" fontId="5" fillId="0" borderId="54" xfId="59" applyFont="1" applyBorder="1" applyAlignment="1">
      <alignment horizontal="left" vertical="center"/>
      <protection/>
    </xf>
    <xf numFmtId="0" fontId="5" fillId="0" borderId="25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80" fontId="6" fillId="0" borderId="32" xfId="0" applyNumberFormat="1" applyFont="1" applyBorder="1" applyAlignment="1">
      <alignment horizontal="center" vertical="center" wrapText="1"/>
    </xf>
    <xf numFmtId="197" fontId="5" fillId="0" borderId="49" xfId="0" applyNumberFormat="1" applyFont="1" applyBorder="1" applyAlignment="1">
      <alignment horizontal="center" vertical="center"/>
    </xf>
    <xf numFmtId="197" fontId="5" fillId="0" borderId="50" xfId="0" applyNumberFormat="1" applyFont="1" applyBorder="1" applyAlignment="1">
      <alignment horizontal="center" vertical="center"/>
    </xf>
    <xf numFmtId="197" fontId="5" fillId="0" borderId="50" xfId="0" applyNumberFormat="1" applyFont="1" applyBorder="1" applyAlignment="1">
      <alignment horizontal="left" vertical="center"/>
    </xf>
    <xf numFmtId="197" fontId="5" fillId="0" borderId="51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7" fillId="0" borderId="27" xfId="59" applyFont="1" applyBorder="1" applyAlignment="1">
      <alignment horizontal="left" vertical="center"/>
      <protection/>
    </xf>
    <xf numFmtId="0" fontId="17" fillId="0" borderId="16" xfId="59" applyFont="1" applyBorder="1" applyAlignment="1">
      <alignment horizontal="left" vertical="center"/>
      <protection/>
    </xf>
    <xf numFmtId="0" fontId="17" fillId="0" borderId="17" xfId="59" applyFont="1" applyBorder="1" applyAlignment="1">
      <alignment horizontal="left" vertical="center"/>
      <protection/>
    </xf>
    <xf numFmtId="0" fontId="17" fillId="0" borderId="27" xfId="59" applyFont="1" applyBorder="1" applyAlignment="1" applyProtection="1">
      <alignment horizontal="center" vertical="center"/>
      <protection locked="0"/>
    </xf>
    <xf numFmtId="0" fontId="17" fillId="0" borderId="17" xfId="59" applyFont="1" applyBorder="1" applyAlignment="1" applyProtection="1">
      <alignment horizontal="center" vertical="center"/>
      <protection locked="0"/>
    </xf>
    <xf numFmtId="1" fontId="17" fillId="0" borderId="27" xfId="59" applyNumberFormat="1" applyFont="1" applyBorder="1" applyAlignment="1" applyProtection="1">
      <alignment horizontal="center" vertical="center"/>
      <protection locked="0"/>
    </xf>
    <xf numFmtId="1" fontId="17" fillId="0" borderId="17" xfId="59" applyNumberFormat="1" applyFont="1" applyBorder="1" applyAlignment="1" applyProtection="1">
      <alignment horizontal="center" vertical="center"/>
      <protection locked="0"/>
    </xf>
    <xf numFmtId="197" fontId="17" fillId="0" borderId="40" xfId="59" applyNumberFormat="1" applyFont="1" applyBorder="1" applyAlignment="1">
      <alignment horizontal="center"/>
      <protection/>
    </xf>
    <xf numFmtId="197" fontId="17" fillId="0" borderId="30" xfId="59" applyNumberFormat="1" applyFont="1" applyBorder="1" applyAlignment="1">
      <alignment horizontal="center"/>
      <protection/>
    </xf>
    <xf numFmtId="0" fontId="17" fillId="0" borderId="27" xfId="59" applyFont="1" applyBorder="1" applyAlignment="1">
      <alignment horizontal="center"/>
      <protection/>
    </xf>
    <xf numFmtId="0" fontId="17" fillId="0" borderId="17" xfId="59" applyFont="1" applyBorder="1" applyAlignment="1">
      <alignment horizontal="center"/>
      <protection/>
    </xf>
    <xf numFmtId="0" fontId="20" fillId="0" borderId="34" xfId="59" applyFont="1" applyBorder="1" applyAlignment="1" applyProtection="1">
      <alignment horizontal="center" vertical="center"/>
      <protection locked="0"/>
    </xf>
    <xf numFmtId="0" fontId="21" fillId="0" borderId="33" xfId="59" applyFont="1" applyBorder="1" applyAlignment="1">
      <alignment horizontal="left" vertical="center"/>
      <protection/>
    </xf>
    <xf numFmtId="0" fontId="15" fillId="0" borderId="55" xfId="59" applyFont="1" applyBorder="1" applyAlignment="1" applyProtection="1">
      <alignment horizontal="left" vertical="center" indent="2"/>
      <protection locked="0"/>
    </xf>
    <xf numFmtId="0" fontId="15" fillId="0" borderId="32" xfId="59" applyFont="1" applyBorder="1" applyAlignment="1" applyProtection="1">
      <alignment horizontal="left" vertical="center" indent="2"/>
      <protection locked="0"/>
    </xf>
    <xf numFmtId="0" fontId="17" fillId="0" borderId="40" xfId="59" applyFont="1" applyBorder="1">
      <alignment/>
      <protection/>
    </xf>
    <xf numFmtId="0" fontId="17" fillId="0" borderId="23" xfId="59" applyFont="1" applyBorder="1">
      <alignment/>
      <protection/>
    </xf>
    <xf numFmtId="0" fontId="17" fillId="0" borderId="30" xfId="59" applyFont="1" applyBorder="1">
      <alignment/>
      <protection/>
    </xf>
    <xf numFmtId="0" fontId="21" fillId="0" borderId="10" xfId="59" applyFont="1" applyBorder="1" applyAlignment="1">
      <alignment horizontal="left"/>
      <protection/>
    </xf>
    <xf numFmtId="0" fontId="20" fillId="0" borderId="25" xfId="59" applyFont="1" applyBorder="1" applyAlignment="1" applyProtection="1">
      <alignment horizontal="center" vertical="center"/>
      <protection locked="0"/>
    </xf>
    <xf numFmtId="0" fontId="0" fillId="0" borderId="24" xfId="59" applyBorder="1" applyAlignment="1" applyProtection="1">
      <alignment horizontal="center" vertical="center"/>
      <protection locked="0"/>
    </xf>
    <xf numFmtId="0" fontId="15" fillId="0" borderId="56" xfId="59" applyFont="1" applyBorder="1" applyAlignment="1" applyProtection="1">
      <alignment horizontal="left" vertical="center" indent="2"/>
      <protection locked="0"/>
    </xf>
    <xf numFmtId="0" fontId="15" fillId="0" borderId="57" xfId="59" applyFont="1" applyBorder="1" applyAlignment="1" applyProtection="1">
      <alignment horizontal="left" vertical="center" indent="2"/>
      <protection locked="0"/>
    </xf>
    <xf numFmtId="0" fontId="21" fillId="0" borderId="58" xfId="59" applyFont="1" applyBorder="1" applyAlignment="1">
      <alignment horizontal="left" vertical="center"/>
      <protection/>
    </xf>
    <xf numFmtId="0" fontId="21" fillId="0" borderId="10" xfId="59" applyFont="1" applyBorder="1">
      <alignment/>
      <protection/>
    </xf>
    <xf numFmtId="0" fontId="21" fillId="0" borderId="33" xfId="59" applyFont="1" applyBorder="1" applyAlignment="1">
      <alignment horizontal="left"/>
      <protection/>
    </xf>
    <xf numFmtId="0" fontId="17" fillId="0" borderId="11" xfId="59" applyFont="1" applyBorder="1" applyAlignment="1" applyProtection="1">
      <alignment horizontal="center" vertical="center" wrapText="1"/>
      <protection/>
    </xf>
    <xf numFmtId="0" fontId="17" fillId="0" borderId="12" xfId="59" applyFont="1" applyBorder="1" applyAlignment="1" applyProtection="1">
      <alignment horizontal="center" vertical="center" wrapText="1"/>
      <protection/>
    </xf>
    <xf numFmtId="0" fontId="17" fillId="0" borderId="13" xfId="59" applyFont="1" applyBorder="1" applyAlignment="1" applyProtection="1">
      <alignment horizontal="center" vertical="center" wrapText="1"/>
      <protection/>
    </xf>
    <xf numFmtId="0" fontId="17" fillId="0" borderId="14" xfId="59" applyFont="1" applyBorder="1" applyAlignment="1" applyProtection="1">
      <alignment horizontal="center" vertical="center" wrapText="1"/>
      <protection/>
    </xf>
    <xf numFmtId="2" fontId="5" fillId="0" borderId="45" xfId="0" applyNumberFormat="1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>
      <alignment horizontal="center"/>
    </xf>
    <xf numFmtId="0" fontId="5" fillId="0" borderId="36" xfId="59" applyFont="1" applyBorder="1" applyAlignment="1">
      <alignment horizontal="left" vertical="center"/>
      <protection/>
    </xf>
    <xf numFmtId="0" fontId="5" fillId="0" borderId="11" xfId="59" applyFont="1" applyBorder="1" applyAlignment="1">
      <alignment horizontal="left" vertical="center"/>
      <protection/>
    </xf>
    <xf numFmtId="0" fontId="5" fillId="0" borderId="25" xfId="59" applyFont="1" applyBorder="1" applyAlignment="1">
      <alignment horizontal="left" vertical="center"/>
      <protection/>
    </xf>
    <xf numFmtId="0" fontId="5" fillId="0" borderId="14" xfId="59" applyFont="1" applyBorder="1" applyAlignment="1">
      <alignment horizontal="left" vertical="center"/>
      <protection/>
    </xf>
    <xf numFmtId="0" fontId="5" fillId="0" borderId="25" xfId="59" applyFont="1" applyBorder="1" applyAlignment="1">
      <alignment horizontal="center" vertical="center"/>
      <protection/>
    </xf>
    <xf numFmtId="0" fontId="5" fillId="0" borderId="14" xfId="59" applyFont="1" applyBorder="1" applyAlignment="1">
      <alignment horizontal="center" vertical="center"/>
      <protection/>
    </xf>
    <xf numFmtId="2" fontId="5" fillId="0" borderId="42" xfId="59" applyNumberFormat="1" applyFont="1" applyBorder="1" applyAlignment="1">
      <alignment horizontal="center" vertical="center"/>
      <protection/>
    </xf>
    <xf numFmtId="2" fontId="5" fillId="0" borderId="48" xfId="59" applyNumberFormat="1" applyFont="1" applyBorder="1" applyAlignment="1">
      <alignment horizontal="center" vertical="center"/>
      <protection/>
    </xf>
    <xf numFmtId="2" fontId="5" fillId="0" borderId="60" xfId="59" applyNumberFormat="1" applyFont="1" applyBorder="1" applyAlignment="1">
      <alignment horizontal="center" vertical="center"/>
      <protection/>
    </xf>
    <xf numFmtId="2" fontId="5" fillId="0" borderId="24" xfId="59" applyNumberFormat="1" applyFont="1" applyBorder="1" applyAlignment="1">
      <alignment horizontal="center" vertical="center"/>
      <protection/>
    </xf>
    <xf numFmtId="2" fontId="5" fillId="0" borderId="13" xfId="59" applyNumberFormat="1" applyFont="1" applyBorder="1" applyAlignment="1">
      <alignment horizontal="center" vertical="center"/>
      <protection/>
    </xf>
    <xf numFmtId="0" fontId="5" fillId="0" borderId="13" xfId="59" applyFont="1" applyBorder="1" applyAlignment="1">
      <alignment horizontal="center" vertical="center"/>
      <protection/>
    </xf>
    <xf numFmtId="197" fontId="5" fillId="0" borderId="27" xfId="59" applyNumberFormat="1" applyFont="1" applyBorder="1" applyAlignment="1">
      <alignment horizontal="center" vertical="center"/>
      <protection/>
    </xf>
    <xf numFmtId="197" fontId="5" fillId="0" borderId="15" xfId="59" applyNumberFormat="1" applyFont="1" applyBorder="1" applyAlignment="1">
      <alignment horizontal="center" vertical="center"/>
      <protection/>
    </xf>
    <xf numFmtId="197" fontId="5" fillId="0" borderId="15" xfId="59" applyNumberFormat="1" applyFont="1" applyBorder="1" applyAlignment="1">
      <alignment horizontal="left" vertical="center"/>
      <protection/>
    </xf>
    <xf numFmtId="197" fontId="5" fillId="0" borderId="61" xfId="59" applyNumberFormat="1" applyFont="1" applyBorder="1" applyAlignment="1">
      <alignment horizontal="center" vertical="center"/>
      <protection/>
    </xf>
    <xf numFmtId="197" fontId="5" fillId="0" borderId="16" xfId="59" applyNumberFormat="1" applyFont="1" applyBorder="1" applyAlignment="1">
      <alignment horizontal="center" vertical="center"/>
      <protection/>
    </xf>
    <xf numFmtId="197" fontId="5" fillId="0" borderId="17" xfId="59" applyNumberFormat="1" applyFont="1" applyBorder="1" applyAlignment="1">
      <alignment horizontal="center" vertical="center"/>
      <protection/>
    </xf>
    <xf numFmtId="0" fontId="5" fillId="0" borderId="26" xfId="59" applyFont="1" applyBorder="1" applyAlignment="1">
      <alignment horizontal="center" vertical="center"/>
      <protection/>
    </xf>
    <xf numFmtId="0" fontId="5" fillId="0" borderId="62" xfId="59" applyFont="1" applyBorder="1" applyAlignment="1">
      <alignment horizontal="center" vertical="center"/>
      <protection/>
    </xf>
    <xf numFmtId="0" fontId="5" fillId="0" borderId="36" xfId="59" applyFont="1" applyBorder="1" applyAlignment="1">
      <alignment horizontal="center" vertical="center"/>
      <protection/>
    </xf>
    <xf numFmtId="0" fontId="5" fillId="0" borderId="11" xfId="59" applyFont="1" applyBorder="1" applyAlignment="1">
      <alignment horizontal="center" vertical="center"/>
      <protection/>
    </xf>
    <xf numFmtId="189" fontId="5" fillId="0" borderId="26" xfId="59" applyNumberFormat="1" applyFont="1" applyBorder="1" applyAlignment="1">
      <alignment horizontal="center" vertical="center"/>
      <protection/>
    </xf>
    <xf numFmtId="189" fontId="5" fillId="0" borderId="46" xfId="59" applyNumberFormat="1" applyFont="1" applyBorder="1" applyAlignment="1">
      <alignment horizontal="center" vertical="center"/>
      <protection/>
    </xf>
    <xf numFmtId="189" fontId="5" fillId="0" borderId="62" xfId="59" applyNumberFormat="1" applyFont="1" applyBorder="1" applyAlignment="1">
      <alignment horizontal="center" vertical="center"/>
      <protection/>
    </xf>
    <xf numFmtId="189" fontId="5" fillId="0" borderId="36" xfId="59" applyNumberFormat="1" applyFont="1" applyBorder="1" applyAlignment="1">
      <alignment horizontal="center" vertical="center"/>
      <protection/>
    </xf>
    <xf numFmtId="189" fontId="5" fillId="0" borderId="11" xfId="59" applyNumberFormat="1" applyFont="1" applyBorder="1" applyAlignment="1">
      <alignment horizontal="center" vertical="center"/>
      <protection/>
    </xf>
    <xf numFmtId="0" fontId="5" fillId="0" borderId="16" xfId="59" applyFont="1" applyBorder="1" applyAlignment="1">
      <alignment horizontal="center" vertical="center"/>
      <protection/>
    </xf>
    <xf numFmtId="0" fontId="5" fillId="0" borderId="17" xfId="59" applyFont="1" applyBorder="1" applyAlignment="1">
      <alignment horizontal="center" vertical="center"/>
      <protection/>
    </xf>
    <xf numFmtId="0" fontId="5" fillId="0" borderId="49" xfId="59" applyFont="1" applyBorder="1" applyAlignment="1">
      <alignment horizontal="center" vertical="center"/>
      <protection/>
    </xf>
    <xf numFmtId="0" fontId="5" fillId="0" borderId="31" xfId="59" applyFont="1" applyBorder="1" applyAlignment="1">
      <alignment horizontal="center" vertical="center"/>
      <protection/>
    </xf>
    <xf numFmtId="0" fontId="5" fillId="0" borderId="54" xfId="59" applyFont="1" applyBorder="1" applyAlignment="1">
      <alignment horizontal="center" vertical="center"/>
      <protection/>
    </xf>
    <xf numFmtId="0" fontId="5" fillId="0" borderId="50" xfId="59" applyFont="1" applyBorder="1" applyAlignment="1">
      <alignment horizontal="center" vertical="center"/>
      <protection/>
    </xf>
    <xf numFmtId="0" fontId="5" fillId="0" borderId="51" xfId="59" applyFont="1" applyBorder="1" applyAlignment="1">
      <alignment horizontal="center" vertical="center"/>
      <protection/>
    </xf>
    <xf numFmtId="14" fontId="4" fillId="0" borderId="29" xfId="0" applyNumberFormat="1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80" fontId="5" fillId="0" borderId="42" xfId="0" applyNumberFormat="1" applyFont="1" applyBorder="1" applyAlignment="1">
      <alignment horizontal="center" vertical="center" wrapText="1"/>
    </xf>
    <xf numFmtId="180" fontId="5" fillId="0" borderId="43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 wrapText="1" indent="1"/>
    </xf>
    <xf numFmtId="0" fontId="0" fillId="0" borderId="29" xfId="0" applyFont="1" applyBorder="1" applyAlignment="1">
      <alignment horizontal="left" vertical="center" wrapText="1" indent="1"/>
    </xf>
    <xf numFmtId="0" fontId="5" fillId="0" borderId="4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180" fontId="5" fillId="0" borderId="65" xfId="0" applyNumberFormat="1" applyFont="1" applyBorder="1" applyAlignment="1" applyProtection="1">
      <alignment horizontal="center" vertical="center"/>
      <protection/>
    </xf>
    <xf numFmtId="180" fontId="5" fillId="0" borderId="66" xfId="0" applyNumberFormat="1" applyFont="1" applyBorder="1" applyAlignment="1" applyProtection="1">
      <alignment horizontal="center" vertical="center"/>
      <protection/>
    </xf>
    <xf numFmtId="0" fontId="2" fillId="0" borderId="67" xfId="0" applyFont="1" applyBorder="1" applyAlignment="1" applyProtection="1">
      <alignment horizontal="left" vertical="center" indent="2"/>
      <protection locked="0"/>
    </xf>
    <xf numFmtId="0" fontId="2" fillId="0" borderId="56" xfId="0" applyFont="1" applyBorder="1" applyAlignment="1" applyProtection="1">
      <alignment horizontal="left" vertical="center" indent="2"/>
      <protection locked="0"/>
    </xf>
    <xf numFmtId="0" fontId="2" fillId="0" borderId="57" xfId="0" applyFont="1" applyBorder="1" applyAlignment="1" applyProtection="1">
      <alignment horizontal="left" vertical="center" indent="2"/>
      <protection locked="0"/>
    </xf>
    <xf numFmtId="180" fontId="5" fillId="0" borderId="59" xfId="0" applyNumberFormat="1" applyFont="1" applyBorder="1" applyAlignment="1" applyProtection="1">
      <alignment horizontal="center" vertical="center"/>
      <protection/>
    </xf>
    <xf numFmtId="180" fontId="5" fillId="0" borderId="68" xfId="0" applyNumberFormat="1" applyFont="1" applyBorder="1" applyAlignment="1" applyProtection="1">
      <alignment horizontal="center" vertical="center"/>
      <protection/>
    </xf>
    <xf numFmtId="180" fontId="5" fillId="0" borderId="69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5" fillId="0" borderId="63" xfId="0" applyFont="1" applyBorder="1" applyAlignment="1" applyProtection="1">
      <alignment horizontal="center" vertical="center" wrapText="1"/>
      <protection/>
    </xf>
    <xf numFmtId="0" fontId="5" fillId="0" borderId="70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2" fillId="0" borderId="71" xfId="0" applyFont="1" applyBorder="1" applyAlignment="1" applyProtection="1">
      <alignment horizontal="left" vertical="center" indent="2"/>
      <protection locked="0"/>
    </xf>
    <xf numFmtId="0" fontId="2" fillId="0" borderId="72" xfId="0" applyFont="1" applyBorder="1" applyAlignment="1" applyProtection="1">
      <alignment horizontal="left" vertical="center" indent="2"/>
      <protection locked="0"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180" fontId="5" fillId="0" borderId="28" xfId="0" applyNumberFormat="1" applyFont="1" applyBorder="1" applyAlignment="1" applyProtection="1">
      <alignment horizontal="center" vertical="center"/>
      <protection/>
    </xf>
    <xf numFmtId="14" fontId="4" fillId="0" borderId="29" xfId="0" applyNumberFormat="1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181" fontId="5" fillId="0" borderId="58" xfId="0" applyNumberFormat="1" applyFont="1" applyBorder="1" applyAlignment="1" applyProtection="1">
      <alignment horizontal="center" vertical="center"/>
      <protection locked="0"/>
    </xf>
    <xf numFmtId="181" fontId="5" fillId="0" borderId="56" xfId="0" applyNumberFormat="1" applyFont="1" applyBorder="1" applyAlignment="1" applyProtection="1">
      <alignment horizontal="center" vertical="center"/>
      <protection locked="0"/>
    </xf>
    <xf numFmtId="181" fontId="5" fillId="0" borderId="57" xfId="0" applyNumberFormat="1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 wrapText="1"/>
      <protection/>
    </xf>
    <xf numFmtId="0" fontId="5" fillId="0" borderId="55" xfId="0" applyFont="1" applyBorder="1" applyAlignment="1" applyProtection="1">
      <alignment horizontal="center" vertical="center" wrapText="1"/>
      <protection/>
    </xf>
    <xf numFmtId="0" fontId="5" fillId="0" borderId="73" xfId="0" applyFont="1" applyBorder="1" applyAlignment="1" applyProtection="1">
      <alignment horizontal="center" vertical="center" wrapText="1"/>
      <protection/>
    </xf>
    <xf numFmtId="181" fontId="5" fillId="0" borderId="59" xfId="0" applyNumberFormat="1" applyFont="1" applyBorder="1" applyAlignment="1" applyProtection="1">
      <alignment horizontal="center" vertical="center"/>
      <protection locked="0"/>
    </xf>
    <xf numFmtId="181" fontId="5" fillId="0" borderId="68" xfId="0" applyNumberFormat="1" applyFont="1" applyBorder="1" applyAlignment="1" applyProtection="1">
      <alignment horizontal="center" vertical="center"/>
      <protection locked="0"/>
    </xf>
    <xf numFmtId="181" fontId="5" fillId="0" borderId="45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left" vertical="center" indent="2"/>
      <protection locked="0"/>
    </xf>
    <xf numFmtId="0" fontId="2" fillId="0" borderId="23" xfId="0" applyFont="1" applyBorder="1" applyAlignment="1" applyProtection="1">
      <alignment horizontal="left" vertical="center" indent="2"/>
      <protection locked="0"/>
    </xf>
    <xf numFmtId="0" fontId="5" fillId="0" borderId="74" xfId="0" applyFont="1" applyBorder="1" applyAlignment="1" applyProtection="1">
      <alignment horizontal="center" vertical="center" wrapText="1"/>
      <protection/>
    </xf>
    <xf numFmtId="180" fontId="5" fillId="0" borderId="75" xfId="0" applyNumberFormat="1" applyFont="1" applyBorder="1" applyAlignment="1" applyProtection="1">
      <alignment horizontal="center" vertical="center"/>
      <protection/>
    </xf>
    <xf numFmtId="180" fontId="5" fillId="0" borderId="7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3" fillId="0" borderId="29" xfId="59" applyFont="1" applyBorder="1" applyAlignment="1">
      <alignment horizontal="center" vertical="center" wrapText="1"/>
      <protection/>
    </xf>
    <xf numFmtId="0" fontId="4" fillId="0" borderId="29" xfId="59" applyFont="1" applyBorder="1" applyAlignment="1">
      <alignment horizontal="center" vertical="center"/>
      <protection/>
    </xf>
    <xf numFmtId="14" fontId="4" fillId="0" borderId="29" xfId="59" applyNumberFormat="1" applyFont="1" applyBorder="1" applyAlignment="1">
      <alignment horizontal="center" vertical="center"/>
      <protection/>
    </xf>
    <xf numFmtId="0" fontId="13" fillId="0" borderId="0" xfId="59" applyFont="1" applyBorder="1" applyAlignment="1">
      <alignment horizontal="center" vertical="center"/>
      <protection/>
    </xf>
    <xf numFmtId="0" fontId="5" fillId="0" borderId="49" xfId="59" applyFont="1" applyBorder="1" applyAlignment="1">
      <alignment horizontal="center" vertical="center" wrapText="1"/>
      <protection/>
    </xf>
    <xf numFmtId="0" fontId="5" fillId="0" borderId="51" xfId="59" applyFont="1" applyBorder="1" applyAlignment="1">
      <alignment horizontal="center" vertical="center" wrapText="1"/>
      <protection/>
    </xf>
    <xf numFmtId="0" fontId="5" fillId="0" borderId="27" xfId="59" applyFont="1" applyBorder="1" applyAlignment="1">
      <alignment horizontal="left" vertical="center" wrapText="1"/>
      <protection/>
    </xf>
    <xf numFmtId="0" fontId="5" fillId="0" borderId="17" xfId="59" applyFont="1" applyBorder="1" applyAlignment="1">
      <alignment horizontal="left" vertical="center" wrapText="1"/>
      <protection/>
    </xf>
    <xf numFmtId="0" fontId="5" fillId="0" borderId="40" xfId="59" applyFont="1" applyBorder="1" applyAlignment="1">
      <alignment horizontal="center" vertical="center" wrapText="1"/>
      <protection/>
    </xf>
    <xf numFmtId="0" fontId="5" fillId="0" borderId="30" xfId="59" applyFont="1" applyBorder="1" applyAlignment="1">
      <alignment horizontal="center" vertical="center" wrapText="1"/>
      <protection/>
    </xf>
    <xf numFmtId="0" fontId="5" fillId="0" borderId="26" xfId="59" applyFont="1" applyBorder="1" applyAlignment="1">
      <alignment horizontal="center" vertical="center" wrapText="1"/>
      <protection/>
    </xf>
    <xf numFmtId="0" fontId="5" fillId="0" borderId="20" xfId="59" applyFont="1" applyBorder="1" applyAlignment="1">
      <alignment horizontal="center" vertical="center" wrapText="1"/>
      <protection/>
    </xf>
    <xf numFmtId="0" fontId="5" fillId="0" borderId="42" xfId="59" applyFont="1" applyBorder="1" applyAlignment="1">
      <alignment horizontal="center" vertical="center" wrapText="1"/>
      <protection/>
    </xf>
    <xf numFmtId="0" fontId="5" fillId="0" borderId="43" xfId="59" applyFont="1" applyBorder="1" applyAlignment="1">
      <alignment horizontal="center" vertical="center" wrapText="1"/>
      <protection/>
    </xf>
    <xf numFmtId="180" fontId="5" fillId="0" borderId="42" xfId="59" applyNumberFormat="1" applyFont="1" applyBorder="1" applyAlignment="1">
      <alignment horizontal="center" vertical="center" wrapText="1"/>
      <protection/>
    </xf>
    <xf numFmtId="180" fontId="5" fillId="0" borderId="43" xfId="59" applyNumberFormat="1" applyFont="1" applyBorder="1" applyAlignment="1">
      <alignment horizontal="center" vertical="center" wrapText="1"/>
      <protection/>
    </xf>
    <xf numFmtId="0" fontId="5" fillId="0" borderId="27" xfId="59" applyFont="1" applyBorder="1" applyAlignment="1">
      <alignment horizontal="center" vertical="center" wrapText="1"/>
      <protection/>
    </xf>
    <xf numFmtId="0" fontId="5" fillId="0" borderId="17" xfId="59" applyFont="1" applyBorder="1" applyAlignment="1">
      <alignment horizontal="center" vertical="center" wrapText="1"/>
      <protection/>
    </xf>
    <xf numFmtId="0" fontId="5" fillId="0" borderId="63" xfId="59" applyFont="1" applyBorder="1" applyAlignment="1">
      <alignment horizontal="center" vertical="center"/>
      <protection/>
    </xf>
    <xf numFmtId="0" fontId="5" fillId="0" borderId="61" xfId="59" applyFont="1" applyBorder="1" applyAlignment="1">
      <alignment horizontal="center" vertical="center"/>
      <protection/>
    </xf>
    <xf numFmtId="0" fontId="0" fillId="0" borderId="29" xfId="59" applyBorder="1" applyAlignment="1">
      <alignment horizontal="left" vertical="center" wrapText="1" indent="1"/>
      <protection/>
    </xf>
    <xf numFmtId="0" fontId="4" fillId="0" borderId="29" xfId="59" applyFont="1" applyBorder="1" applyAlignment="1">
      <alignment horizontal="center" vertical="center" wrapText="1"/>
      <protection/>
    </xf>
    <xf numFmtId="0" fontId="10" fillId="0" borderId="0" xfId="59" applyFont="1" applyBorder="1" applyAlignment="1">
      <alignment horizontal="center" vertical="center"/>
      <protection/>
    </xf>
    <xf numFmtId="0" fontId="10" fillId="0" borderId="10" xfId="59" applyFont="1" applyBorder="1" applyAlignment="1">
      <alignment horizontal="center" vertical="center" wrapText="1"/>
      <protection/>
    </xf>
    <xf numFmtId="0" fontId="15" fillId="0" borderId="0" xfId="59" applyFont="1" applyBorder="1" applyAlignment="1" applyProtection="1">
      <alignment horizontal="center" vertical="center" wrapText="1"/>
      <protection locked="0"/>
    </xf>
    <xf numFmtId="0" fontId="4" fillId="0" borderId="29" xfId="59" applyFont="1" applyBorder="1" applyAlignment="1" applyProtection="1">
      <alignment horizontal="center" vertical="center"/>
      <protection locked="0"/>
    </xf>
    <xf numFmtId="14" fontId="4" fillId="0" borderId="29" xfId="59" applyNumberFormat="1" applyFont="1" applyBorder="1" applyAlignment="1" applyProtection="1">
      <alignment horizontal="center" vertical="center"/>
      <protection locked="0"/>
    </xf>
    <xf numFmtId="0" fontId="21" fillId="0" borderId="14" xfId="59" applyFont="1" applyBorder="1" applyAlignment="1">
      <alignment horizontal="left"/>
      <protection/>
    </xf>
    <xf numFmtId="0" fontId="21" fillId="0" borderId="30" xfId="59" applyFont="1" applyBorder="1" applyAlignment="1">
      <alignment horizontal="left"/>
      <protection/>
    </xf>
    <xf numFmtId="0" fontId="21" fillId="0" borderId="13" xfId="59" applyFont="1" applyBorder="1" applyAlignment="1">
      <alignment horizontal="left"/>
      <protection/>
    </xf>
    <xf numFmtId="0" fontId="17" fillId="0" borderId="26" xfId="59" applyFont="1" applyBorder="1" applyAlignment="1" applyProtection="1">
      <alignment horizontal="center" vertical="center" wrapText="1"/>
      <protection/>
    </xf>
    <xf numFmtId="0" fontId="17" fillId="0" borderId="20" xfId="59" applyFont="1" applyBorder="1" applyAlignment="1" applyProtection="1">
      <alignment horizontal="center" vertical="center" wrapText="1"/>
      <protection/>
    </xf>
    <xf numFmtId="180" fontId="17" fillId="0" borderId="65" xfId="59" applyNumberFormat="1" applyFont="1" applyBorder="1" applyAlignment="1" applyProtection="1">
      <alignment horizontal="center" vertical="center"/>
      <protection/>
    </xf>
    <xf numFmtId="180" fontId="17" fillId="0" borderId="66" xfId="59" applyNumberFormat="1" applyFont="1" applyBorder="1" applyAlignment="1" applyProtection="1">
      <alignment horizontal="center" vertical="center"/>
      <protection/>
    </xf>
    <xf numFmtId="0" fontId="17" fillId="0" borderId="49" xfId="59" applyFont="1" applyBorder="1" applyAlignment="1" applyProtection="1">
      <alignment horizontal="center" vertical="center" wrapText="1"/>
      <protection/>
    </xf>
    <xf numFmtId="0" fontId="17" fillId="0" borderId="74" xfId="59" applyFont="1" applyBorder="1" applyAlignment="1" applyProtection="1">
      <alignment horizontal="center" vertical="center" wrapText="1"/>
      <protection/>
    </xf>
    <xf numFmtId="0" fontId="17" fillId="0" borderId="27" xfId="59" applyFont="1" applyBorder="1" applyAlignment="1" applyProtection="1">
      <alignment horizontal="center" vertical="center" wrapText="1"/>
      <protection/>
    </xf>
    <xf numFmtId="0" fontId="17" fillId="0" borderId="64" xfId="59" applyFont="1" applyBorder="1" applyAlignment="1" applyProtection="1">
      <alignment horizontal="center" vertical="center" wrapText="1"/>
      <protection/>
    </xf>
    <xf numFmtId="0" fontId="17" fillId="0" borderId="63" xfId="59" applyFont="1" applyBorder="1" applyAlignment="1" applyProtection="1">
      <alignment horizontal="center" vertical="center" wrapText="1"/>
      <protection/>
    </xf>
    <xf numFmtId="0" fontId="17" fillId="0" borderId="61" xfId="59" applyFont="1" applyBorder="1" applyAlignment="1" applyProtection="1">
      <alignment horizontal="center" vertical="center" wrapText="1"/>
      <protection/>
    </xf>
    <xf numFmtId="0" fontId="17" fillId="0" borderId="41" xfId="59" applyFont="1" applyBorder="1" applyAlignment="1" applyProtection="1">
      <alignment horizontal="center" vertical="center" wrapText="1"/>
      <protection/>
    </xf>
    <xf numFmtId="180" fontId="17" fillId="0" borderId="58" xfId="59" applyNumberFormat="1" applyFont="1" applyBorder="1" applyAlignment="1" applyProtection="1">
      <alignment horizontal="center" vertical="center"/>
      <protection/>
    </xf>
    <xf numFmtId="180" fontId="17" fillId="0" borderId="56" xfId="59" applyNumberFormat="1" applyFont="1" applyBorder="1" applyAlignment="1" applyProtection="1">
      <alignment horizontal="center" vertical="center"/>
      <protection/>
    </xf>
    <xf numFmtId="180" fontId="17" fillId="0" borderId="77" xfId="59" applyNumberFormat="1" applyFont="1" applyBorder="1" applyAlignment="1" applyProtection="1">
      <alignment horizontal="center" vertical="center"/>
      <protection/>
    </xf>
    <xf numFmtId="0" fontId="17" fillId="0" borderId="42" xfId="59" applyFont="1" applyBorder="1" applyAlignment="1" applyProtection="1">
      <alignment horizontal="center" vertical="center" wrapText="1"/>
      <protection/>
    </xf>
    <xf numFmtId="0" fontId="17" fillId="0" borderId="43" xfId="59" applyFont="1" applyBorder="1" applyAlignment="1" applyProtection="1">
      <alignment horizontal="center" vertical="center" wrapText="1"/>
      <protection/>
    </xf>
    <xf numFmtId="0" fontId="17" fillId="0" borderId="15" xfId="59" applyFont="1" applyBorder="1" applyAlignment="1" applyProtection="1">
      <alignment horizontal="center" vertical="center" wrapText="1"/>
      <protection/>
    </xf>
    <xf numFmtId="0" fontId="17" fillId="0" borderId="46" xfId="59" applyFont="1" applyBorder="1" applyAlignment="1" applyProtection="1">
      <alignment horizontal="center" vertical="center" wrapText="1"/>
      <protection/>
    </xf>
    <xf numFmtId="0" fontId="17" fillId="0" borderId="21" xfId="59" applyFont="1" applyBorder="1" applyAlignment="1" applyProtection="1">
      <alignment horizontal="center" vertical="center" wrapText="1"/>
      <protection/>
    </xf>
    <xf numFmtId="0" fontId="17" fillId="0" borderId="48" xfId="59" applyFont="1" applyBorder="1" applyAlignment="1" applyProtection="1">
      <alignment horizontal="center" vertical="center" wrapText="1"/>
      <protection/>
    </xf>
    <xf numFmtId="0" fontId="17" fillId="0" borderId="47" xfId="59" applyFont="1" applyBorder="1" applyAlignment="1" applyProtection="1">
      <alignment horizontal="center" vertical="center" wrapText="1"/>
      <protection/>
    </xf>
    <xf numFmtId="180" fontId="17" fillId="0" borderId="75" xfId="59" applyNumberFormat="1" applyFont="1" applyBorder="1" applyAlignment="1" applyProtection="1">
      <alignment horizontal="center" vertical="center"/>
      <protection/>
    </xf>
    <xf numFmtId="180" fontId="17" fillId="0" borderId="76" xfId="59" applyNumberFormat="1" applyFont="1" applyBorder="1" applyAlignment="1" applyProtection="1">
      <alignment horizontal="center" vertical="center"/>
      <protection/>
    </xf>
    <xf numFmtId="0" fontId="17" fillId="0" borderId="51" xfId="59" applyFont="1" applyBorder="1" applyAlignment="1" applyProtection="1">
      <alignment horizontal="center" vertical="center" wrapText="1"/>
      <protection/>
    </xf>
    <xf numFmtId="0" fontId="17" fillId="0" borderId="17" xfId="59" applyFont="1" applyBorder="1" applyAlignment="1" applyProtection="1">
      <alignment horizontal="center" vertical="center" wrapText="1"/>
      <protection/>
    </xf>
    <xf numFmtId="180" fontId="17" fillId="0" borderId="44" xfId="59" applyNumberFormat="1" applyFont="1" applyBorder="1" applyAlignment="1" applyProtection="1">
      <alignment horizontal="center" vertical="center"/>
      <protection/>
    </xf>
    <xf numFmtId="0" fontId="3" fillId="0" borderId="0" xfId="59" applyFont="1" applyAlignment="1">
      <alignment horizontal="center" vertical="center"/>
      <protection/>
    </xf>
    <xf numFmtId="0" fontId="1" fillId="0" borderId="0" xfId="59" applyFont="1" applyBorder="1" applyAlignment="1">
      <alignment horizontal="center" vertical="center"/>
      <protection/>
    </xf>
    <xf numFmtId="0" fontId="1" fillId="0" borderId="0" xfId="59" applyFont="1" applyAlignment="1">
      <alignment horizontal="center" vertical="center"/>
      <protection/>
    </xf>
    <xf numFmtId="0" fontId="4" fillId="0" borderId="10" xfId="59" applyFont="1" applyBorder="1" applyAlignment="1">
      <alignment horizontal="center" vertical="center" textRotation="90"/>
      <protection/>
    </xf>
    <xf numFmtId="0" fontId="4" fillId="0" borderId="10" xfId="59" applyFont="1" applyBorder="1" applyAlignment="1">
      <alignment horizontal="center" vertical="center" textRotation="90" wrapText="1"/>
      <protection/>
    </xf>
  </cellXfs>
  <cellStyles count="55">
    <cellStyle name="Normal" xfId="0"/>
    <cellStyle name="_PERSONAL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?ln?_laroux" xfId="58"/>
    <cellStyle name="Normal 2" xfId="59"/>
    <cellStyle name="normįlnķ_laroux" xfId="60"/>
    <cellStyle name="Note" xfId="61"/>
    <cellStyle name="Output" xfId="62"/>
    <cellStyle name="p/n" xfId="63"/>
    <cellStyle name="Percent" xfId="64"/>
    <cellStyle name="Style 1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79"/>
  <sheetViews>
    <sheetView showGridLines="0" tabSelected="1" zoomScale="135" zoomScaleNormal="135" zoomScalePageLayoutView="0" workbookViewId="0" topLeftCell="A1">
      <selection activeCell="B9" sqref="B9"/>
    </sheetView>
  </sheetViews>
  <sheetFormatPr defaultColWidth="0" defaultRowHeight="12.75" zeroHeight="1"/>
  <cols>
    <col min="1" max="1" width="11.57421875" style="17" customWidth="1"/>
    <col min="2" max="2" width="21.57421875" style="5" customWidth="1"/>
    <col min="3" max="3" width="8.421875" style="5" customWidth="1"/>
    <col min="4" max="4" width="6.140625" style="5" customWidth="1"/>
    <col min="5" max="5" width="6.28125" style="5" customWidth="1"/>
    <col min="6" max="6" width="6.421875" style="5" customWidth="1"/>
    <col min="7" max="7" width="5.7109375" style="5" customWidth="1"/>
    <col min="8" max="8" width="5.8515625" style="5" customWidth="1"/>
    <col min="9" max="9" width="6.28125" style="5" customWidth="1"/>
    <col min="10" max="10" width="7.00390625" style="5" customWidth="1"/>
    <col min="11" max="11" width="6.57421875" style="5" customWidth="1"/>
    <col min="12" max="12" width="7.00390625" style="5" customWidth="1"/>
    <col min="13" max="13" width="5.28125" style="5" customWidth="1"/>
    <col min="14" max="14" width="0.85546875" style="5" customWidth="1"/>
    <col min="15" max="15" width="0" style="5" hidden="1" customWidth="1"/>
    <col min="16" max="16384" width="9.140625" style="5" hidden="1" customWidth="1"/>
  </cols>
  <sheetData>
    <row r="1" spans="1:13" ht="36" customHeight="1">
      <c r="A1" s="13"/>
      <c r="B1" s="404" t="str">
        <f>Mprotokolas!$B$1</f>
        <v>Lietuvos mokyklų žaidynių lengvosios atletikos keturkovės tarpzoninės varžybos Palangoje</v>
      </c>
      <c r="C1" s="404"/>
      <c r="D1" s="404"/>
      <c r="E1" s="404"/>
      <c r="F1" s="404"/>
      <c r="G1" s="404"/>
      <c r="H1" s="404"/>
      <c r="I1" s="404"/>
      <c r="J1" s="404"/>
      <c r="K1" s="404"/>
      <c r="L1" s="3"/>
      <c r="M1" s="21"/>
    </row>
    <row r="2" spans="1:13" ht="11.25" customHeight="1">
      <c r="A2" s="2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6"/>
    </row>
    <row r="3" spans="1:13" ht="16.5" customHeight="1">
      <c r="A3" s="7"/>
      <c r="B3" s="414" t="str">
        <f>Mprotokolas!$B$3</f>
        <v>Merginos</v>
      </c>
      <c r="C3" s="414"/>
      <c r="D3" s="414"/>
      <c r="E3" s="414"/>
      <c r="F3" s="414"/>
      <c r="G3" s="11"/>
      <c r="H3" s="11"/>
      <c r="I3" s="401" t="str">
        <f>Mprotokolas!I3</f>
        <v>2019 05 16</v>
      </c>
      <c r="J3" s="401"/>
      <c r="K3" s="401"/>
      <c r="L3" s="401"/>
      <c r="M3" s="21"/>
    </row>
    <row r="4" spans="1:13" ht="8.25" customHeight="1">
      <c r="A4" s="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1"/>
    </row>
    <row r="5" spans="1:13" ht="22.5" customHeight="1">
      <c r="A5" s="8"/>
      <c r="B5" s="405" t="s">
        <v>15</v>
      </c>
      <c r="C5" s="405"/>
      <c r="D5" s="405"/>
      <c r="E5" s="405"/>
      <c r="F5" s="405"/>
      <c r="G5" s="405"/>
      <c r="H5" s="405"/>
      <c r="I5" s="405"/>
      <c r="J5" s="405"/>
      <c r="K5" s="405"/>
      <c r="L5" s="8"/>
      <c r="M5" s="8"/>
    </row>
    <row r="6" spans="1:13" ht="9.75" customHeight="1" thickBot="1">
      <c r="A6" s="8"/>
      <c r="B6" s="8"/>
      <c r="C6" s="8"/>
      <c r="D6" s="18"/>
      <c r="E6" s="18"/>
      <c r="F6" s="18"/>
      <c r="G6" s="18"/>
      <c r="H6" s="18"/>
      <c r="I6" s="18"/>
      <c r="J6" s="19"/>
      <c r="K6" s="18"/>
      <c r="L6" s="8"/>
      <c r="M6" s="8"/>
    </row>
    <row r="7" spans="1:13" ht="14.25" customHeight="1">
      <c r="A7" s="417" t="s">
        <v>14</v>
      </c>
      <c r="B7" s="412" t="s">
        <v>8</v>
      </c>
      <c r="C7" s="420" t="s">
        <v>13</v>
      </c>
      <c r="D7" s="408" t="s">
        <v>4</v>
      </c>
      <c r="E7" s="409"/>
      <c r="F7" s="406" t="s">
        <v>3</v>
      </c>
      <c r="G7" s="407"/>
      <c r="H7" s="408" t="s">
        <v>9</v>
      </c>
      <c r="I7" s="409"/>
      <c r="J7" s="410" t="s">
        <v>5</v>
      </c>
      <c r="K7" s="411"/>
      <c r="L7" s="412" t="s">
        <v>10</v>
      </c>
      <c r="M7" s="402" t="s">
        <v>11</v>
      </c>
    </row>
    <row r="8" spans="1:13" ht="15" customHeight="1" thickBot="1">
      <c r="A8" s="418"/>
      <c r="B8" s="419"/>
      <c r="C8" s="421"/>
      <c r="D8" s="324" t="s">
        <v>12</v>
      </c>
      <c r="E8" s="325" t="s">
        <v>1</v>
      </c>
      <c r="F8" s="326" t="s">
        <v>12</v>
      </c>
      <c r="G8" s="327" t="s">
        <v>1</v>
      </c>
      <c r="H8" s="324" t="s">
        <v>12</v>
      </c>
      <c r="I8" s="325" t="s">
        <v>1</v>
      </c>
      <c r="J8" s="328" t="s">
        <v>12</v>
      </c>
      <c r="K8" s="327" t="s">
        <v>1</v>
      </c>
      <c r="L8" s="413"/>
      <c r="M8" s="403"/>
    </row>
    <row r="9" spans="1:13" ht="12.75">
      <c r="A9" s="258" t="str">
        <f>Mprotokolas!A38</f>
        <v>Gargždai</v>
      </c>
      <c r="B9" s="258" t="str">
        <f>Mprotokolas!B38</f>
        <v>Deira Gruzdytė</v>
      </c>
      <c r="C9" s="329" t="str">
        <f>Mprotokolas!C38</f>
        <v>2005-0-0</v>
      </c>
      <c r="D9" s="254">
        <f>Mprotokolas!D38</f>
        <v>8.55</v>
      </c>
      <c r="E9" s="237">
        <f>Mprotokolas!E38</f>
        <v>92</v>
      </c>
      <c r="F9" s="245">
        <f>Mprotokolas!F38</f>
        <v>482</v>
      </c>
      <c r="G9" s="239">
        <f>Mprotokolas!G38</f>
        <v>83</v>
      </c>
      <c r="H9" s="254">
        <f>Mprotokolas!H38</f>
        <v>37.59</v>
      </c>
      <c r="I9" s="237">
        <f>Mprotokolas!I38</f>
        <v>58</v>
      </c>
      <c r="J9" s="248">
        <f>Mprotokolas!J38</f>
        <v>0.0010108796296296296</v>
      </c>
      <c r="K9" s="239">
        <f>Mprotokolas!K38</f>
        <v>87</v>
      </c>
      <c r="L9" s="242">
        <f>Mprotokolas!L38</f>
        <v>320</v>
      </c>
      <c r="M9" s="251">
        <v>1</v>
      </c>
    </row>
    <row r="10" spans="1:13" ht="12.75">
      <c r="A10" s="259" t="str">
        <f>Mprotokolas!A57</f>
        <v>Žadvainiai</v>
      </c>
      <c r="B10" s="259" t="str">
        <f>Mprotokolas!B57</f>
        <v>Viltė Švarcaitė</v>
      </c>
      <c r="C10" s="330" t="str">
        <f>Mprotokolas!C57</f>
        <v>2005-</v>
      </c>
      <c r="D10" s="255">
        <f>Mprotokolas!D57</f>
        <v>9.2</v>
      </c>
      <c r="E10" s="238">
        <f>Mprotokolas!E57</f>
        <v>69</v>
      </c>
      <c r="F10" s="246">
        <f>Mprotokolas!F57</f>
        <v>450</v>
      </c>
      <c r="G10" s="240">
        <f>Mprotokolas!G57</f>
        <v>73</v>
      </c>
      <c r="H10" s="255">
        <f>Mprotokolas!H57</f>
        <v>36.84</v>
      </c>
      <c r="I10" s="238">
        <f>Mprotokolas!I57</f>
        <v>56</v>
      </c>
      <c r="J10" s="249">
        <f>Mprotokolas!J57</f>
        <v>0.0010826388888888888</v>
      </c>
      <c r="K10" s="240">
        <f>Mprotokolas!K57</f>
        <v>71</v>
      </c>
      <c r="L10" s="243">
        <f>Mprotokolas!L57</f>
        <v>269</v>
      </c>
      <c r="M10" s="252">
        <v>2</v>
      </c>
    </row>
    <row r="11" spans="1:13" ht="12.75">
      <c r="A11" s="259" t="str">
        <f>Mprotokolas!A22</f>
        <v>Klaipėda</v>
      </c>
      <c r="B11" s="259" t="str">
        <f>Mprotokolas!B22</f>
        <v>Gabrielė Gerulskytė</v>
      </c>
      <c r="C11" s="330" t="str">
        <f>Mprotokolas!C22</f>
        <v>2006 04 15</v>
      </c>
      <c r="D11" s="255">
        <f>Mprotokolas!D22</f>
        <v>8.73</v>
      </c>
      <c r="E11" s="238">
        <f>Mprotokolas!E22</f>
        <v>85</v>
      </c>
      <c r="F11" s="246">
        <f>Mprotokolas!F22</f>
        <v>455</v>
      </c>
      <c r="G11" s="240">
        <f>Mprotokolas!G22</f>
        <v>75</v>
      </c>
      <c r="H11" s="255">
        <f>Mprotokolas!H22</f>
        <v>18.62</v>
      </c>
      <c r="I11" s="238">
        <f>Mprotokolas!I22</f>
        <v>21</v>
      </c>
      <c r="J11" s="249">
        <f>Mprotokolas!J22</f>
        <v>0.0010215277777777779</v>
      </c>
      <c r="K11" s="240">
        <f>Mprotokolas!K22</f>
        <v>85</v>
      </c>
      <c r="L11" s="243">
        <f>Mprotokolas!L22</f>
        <v>266</v>
      </c>
      <c r="M11" s="252">
        <v>3</v>
      </c>
    </row>
    <row r="12" spans="1:13" ht="12.75">
      <c r="A12" s="259" t="str">
        <f>Mprotokolas!A37</f>
        <v>Gargždai</v>
      </c>
      <c r="B12" s="259" t="str">
        <f>Mprotokolas!B37</f>
        <v>Kornelija Staponaitė</v>
      </c>
      <c r="C12" s="330" t="str">
        <f>Mprotokolas!C37</f>
        <v>2005-0-0</v>
      </c>
      <c r="D12" s="255">
        <f>Mprotokolas!D37</f>
        <v>8.26</v>
      </c>
      <c r="E12" s="238">
        <f>Mprotokolas!E37</f>
        <v>103</v>
      </c>
      <c r="F12" s="246">
        <f>Mprotokolas!F37</f>
        <v>494</v>
      </c>
      <c r="G12" s="240">
        <f>Mprotokolas!G37</f>
        <v>87</v>
      </c>
      <c r="H12" s="255">
        <f>Mprotokolas!H37</f>
        <v>20.21</v>
      </c>
      <c r="I12" s="238">
        <f>Mprotokolas!I37</f>
        <v>24</v>
      </c>
      <c r="J12" s="249">
        <f>Mprotokolas!J37</f>
        <v>0.0012015046296296298</v>
      </c>
      <c r="K12" s="240">
        <f>Mprotokolas!K37</f>
        <v>47</v>
      </c>
      <c r="L12" s="257">
        <f>Mprotokolas!L37</f>
        <v>261</v>
      </c>
      <c r="M12" s="252">
        <v>4</v>
      </c>
    </row>
    <row r="13" spans="1:13" ht="12.75">
      <c r="A13" s="259" t="str">
        <f>Mprotokolas!A21</f>
        <v>Klaipėda</v>
      </c>
      <c r="B13" s="259" t="str">
        <f>Mprotokolas!B21</f>
        <v>Rimgailė Matulytė</v>
      </c>
      <c r="C13" s="330" t="str">
        <f>Mprotokolas!C21</f>
        <v>2005 09 22</v>
      </c>
      <c r="D13" s="255">
        <f>Mprotokolas!D21</f>
        <v>8.8</v>
      </c>
      <c r="E13" s="238">
        <f>Mprotokolas!E21</f>
        <v>82</v>
      </c>
      <c r="F13" s="246">
        <f>Mprotokolas!F21</f>
        <v>396</v>
      </c>
      <c r="G13" s="240">
        <f>Mprotokolas!G21</f>
        <v>55</v>
      </c>
      <c r="H13" s="255">
        <f>Mprotokolas!H21</f>
        <v>26.7</v>
      </c>
      <c r="I13" s="238">
        <f>Mprotokolas!I21</f>
        <v>37</v>
      </c>
      <c r="J13" s="249">
        <f>Mprotokolas!J21</f>
        <v>0.001054513888888889</v>
      </c>
      <c r="K13" s="240">
        <f>Mprotokolas!K21</f>
        <v>77</v>
      </c>
      <c r="L13" s="243">
        <f>Mprotokolas!L21</f>
        <v>251</v>
      </c>
      <c r="M13" s="252">
        <v>5</v>
      </c>
    </row>
    <row r="14" spans="1:13" ht="12.75">
      <c r="A14" s="259" t="str">
        <f>Mprotokolas!A11</f>
        <v> V.Jurgučio </v>
      </c>
      <c r="B14" s="259" t="str">
        <f>Mprotokolas!B11</f>
        <v>Stonkutė Amelija</v>
      </c>
      <c r="C14" s="330">
        <f>Mprotokolas!C11</f>
        <v>38572</v>
      </c>
      <c r="D14" s="255">
        <f>Mprotokolas!D11</f>
        <v>9.01</v>
      </c>
      <c r="E14" s="238">
        <f>Mprotokolas!E11</f>
        <v>75</v>
      </c>
      <c r="F14" s="246">
        <f>Mprotokolas!F11</f>
        <v>429</v>
      </c>
      <c r="G14" s="240">
        <f>Mprotokolas!G11</f>
        <v>66</v>
      </c>
      <c r="H14" s="255">
        <f>Mprotokolas!H11</f>
        <v>32.43</v>
      </c>
      <c r="I14" s="238">
        <f>Mprotokolas!I11</f>
        <v>48</v>
      </c>
      <c r="J14" s="249">
        <f>Mprotokolas!J11</f>
        <v>0.001190162037037037</v>
      </c>
      <c r="K14" s="240">
        <f>Mprotokolas!K11</f>
        <v>49</v>
      </c>
      <c r="L14" s="243">
        <f>Mprotokolas!L11</f>
        <v>238</v>
      </c>
      <c r="M14" s="252">
        <v>6</v>
      </c>
    </row>
    <row r="15" spans="1:13" ht="12.75">
      <c r="A15" s="259" t="str">
        <f>Mprotokolas!A45</f>
        <v>Plungė</v>
      </c>
      <c r="B15" s="259" t="str">
        <f>Mprotokolas!B45</f>
        <v>Gabija Burneikaitė</v>
      </c>
      <c r="C15" s="330">
        <f>Mprotokolas!C45</f>
        <v>38770</v>
      </c>
      <c r="D15" s="255">
        <f>Mprotokolas!D45</f>
        <v>9.23</v>
      </c>
      <c r="E15" s="238">
        <f>Mprotokolas!E45</f>
        <v>69</v>
      </c>
      <c r="F15" s="246">
        <f>Mprotokolas!F45</f>
        <v>411</v>
      </c>
      <c r="G15" s="240">
        <f>Mprotokolas!G45</f>
        <v>60</v>
      </c>
      <c r="H15" s="255">
        <f>Mprotokolas!H45</f>
        <v>35.1</v>
      </c>
      <c r="I15" s="238">
        <f>Mprotokolas!I45</f>
        <v>53</v>
      </c>
      <c r="J15" s="249">
        <f>Mprotokolas!J45</f>
        <v>0.001158101851851852</v>
      </c>
      <c r="K15" s="240">
        <f>Mprotokolas!K45</f>
        <v>55</v>
      </c>
      <c r="L15" s="243">
        <f>Mprotokolas!L45</f>
        <v>237</v>
      </c>
      <c r="M15" s="252">
        <v>7</v>
      </c>
    </row>
    <row r="16" spans="1:13" ht="12.75">
      <c r="A16" s="259" t="str">
        <f>Mprotokolas!A23</f>
        <v>Klaipėda</v>
      </c>
      <c r="B16" s="259" t="str">
        <f>Mprotokolas!B23</f>
        <v>Arija Mėlinauskaitė</v>
      </c>
      <c r="C16" s="330" t="str">
        <f>Mprotokolas!C23</f>
        <v>2005 09 22</v>
      </c>
      <c r="D16" s="255">
        <f>Mprotokolas!D23</f>
        <v>9.42</v>
      </c>
      <c r="E16" s="238">
        <f>Mprotokolas!E23</f>
        <v>63</v>
      </c>
      <c r="F16" s="246">
        <f>Mprotokolas!F23</f>
        <v>392</v>
      </c>
      <c r="G16" s="240">
        <f>Mprotokolas!G23</f>
        <v>54</v>
      </c>
      <c r="H16" s="255">
        <f>Mprotokolas!H23</f>
        <v>26.58</v>
      </c>
      <c r="I16" s="238">
        <f>Mprotokolas!I23</f>
        <v>36</v>
      </c>
      <c r="J16" s="249">
        <f>Mprotokolas!J23</f>
        <v>0.0010583333333333332</v>
      </c>
      <c r="K16" s="240">
        <f>Mprotokolas!K23</f>
        <v>76</v>
      </c>
      <c r="L16" s="243">
        <f>Mprotokolas!L23</f>
        <v>229</v>
      </c>
      <c r="M16" s="252">
        <v>8</v>
      </c>
    </row>
    <row r="17" spans="1:13" ht="12.75">
      <c r="A17" s="259" t="str">
        <f>Mprotokolas!A9</f>
        <v> V.Jurgučio </v>
      </c>
      <c r="B17" s="259" t="str">
        <f>Mprotokolas!B9</f>
        <v>Kalis Gabrielė</v>
      </c>
      <c r="C17" s="330">
        <f>Mprotokolas!C9</f>
        <v>38371</v>
      </c>
      <c r="D17" s="255">
        <f>Mprotokolas!D9</f>
        <v>8.93</v>
      </c>
      <c r="E17" s="238">
        <f>Mprotokolas!E9</f>
        <v>78</v>
      </c>
      <c r="F17" s="246">
        <f>Mprotokolas!F9</f>
        <v>492</v>
      </c>
      <c r="G17" s="240">
        <f>Mprotokolas!G9</f>
        <v>87</v>
      </c>
      <c r="H17" s="255">
        <f>Mprotokolas!H9</f>
        <v>27.24</v>
      </c>
      <c r="I17" s="238">
        <f>Mprotokolas!I9</f>
        <v>38</v>
      </c>
      <c r="J17" s="249">
        <f>Mprotokolas!J9</f>
        <v>0.001356712962962963</v>
      </c>
      <c r="K17" s="240">
        <f>Mprotokolas!K9</f>
        <v>24</v>
      </c>
      <c r="L17" s="243">
        <f>Mprotokolas!L9</f>
        <v>227</v>
      </c>
      <c r="M17" s="252">
        <v>9</v>
      </c>
    </row>
    <row r="18" spans="1:13" ht="12.75">
      <c r="A18" s="259" t="str">
        <f>Mprotokolas!A35</f>
        <v>Gargždai</v>
      </c>
      <c r="B18" s="259" t="str">
        <f>Mprotokolas!B35</f>
        <v>Oresta Viskontaitė</v>
      </c>
      <c r="C18" s="330" t="str">
        <f>Mprotokolas!C35</f>
        <v>2005-0-0</v>
      </c>
      <c r="D18" s="255">
        <f>Mprotokolas!D35</f>
        <v>9.19</v>
      </c>
      <c r="E18" s="238">
        <f>Mprotokolas!E35</f>
        <v>72</v>
      </c>
      <c r="F18" s="246">
        <f>Mprotokolas!F35</f>
        <v>376</v>
      </c>
      <c r="G18" s="240">
        <f>Mprotokolas!G35</f>
        <v>48</v>
      </c>
      <c r="H18" s="255">
        <f>Mprotokolas!H35</f>
        <v>33.92</v>
      </c>
      <c r="I18" s="238">
        <f>Mprotokolas!I35</f>
        <v>51</v>
      </c>
      <c r="J18" s="249">
        <f>Mprotokolas!J35</f>
        <v>0.001170486111111111</v>
      </c>
      <c r="K18" s="240">
        <f>Mprotokolas!K35</f>
        <v>53</v>
      </c>
      <c r="L18" s="243">
        <f>Mprotokolas!L35</f>
        <v>224</v>
      </c>
      <c r="M18" s="252">
        <v>10</v>
      </c>
    </row>
    <row r="19" spans="1:13" ht="12.75">
      <c r="A19" s="259" t="str">
        <f>Mprotokolas!A72</f>
        <v>Kvėdarna</v>
      </c>
      <c r="B19" s="259" t="str">
        <f>Mprotokolas!B72</f>
        <v>Austėja Žekaitė</v>
      </c>
      <c r="C19" s="330">
        <f>Mprotokolas!C72</f>
        <v>38698</v>
      </c>
      <c r="D19" s="255">
        <f>Mprotokolas!D72</f>
        <v>9.65</v>
      </c>
      <c r="E19" s="238">
        <f>Mprotokolas!E72</f>
        <v>57</v>
      </c>
      <c r="F19" s="246">
        <f>Mprotokolas!F72</f>
        <v>367</v>
      </c>
      <c r="G19" s="240">
        <f>Mprotokolas!G72</f>
        <v>45</v>
      </c>
      <c r="H19" s="255">
        <f>Mprotokolas!H72</f>
        <v>36.3</v>
      </c>
      <c r="I19" s="238">
        <f>Mprotokolas!I72</f>
        <v>55</v>
      </c>
      <c r="J19" s="249">
        <f>Mprotokolas!J72</f>
        <v>0.0011068287037037038</v>
      </c>
      <c r="K19" s="240">
        <f>Mprotokolas!K72</f>
        <v>66</v>
      </c>
      <c r="L19" s="243">
        <f>Mprotokolas!L72</f>
        <v>223</v>
      </c>
      <c r="M19" s="252">
        <v>11</v>
      </c>
    </row>
    <row r="20" spans="1:13" ht="12.75">
      <c r="A20" s="259" t="str">
        <f>Mprotokolas!A96</f>
        <v>Tauragė</v>
      </c>
      <c r="B20" s="259" t="str">
        <f>Mprotokolas!B96</f>
        <v>Niklė Šimkutė</v>
      </c>
      <c r="C20" s="330">
        <f>Mprotokolas!C96</f>
        <v>38451</v>
      </c>
      <c r="D20" s="255">
        <f>Mprotokolas!D96</f>
        <v>9.25</v>
      </c>
      <c r="E20" s="238">
        <f>Mprotokolas!E96</f>
        <v>69</v>
      </c>
      <c r="F20" s="246">
        <f>Mprotokolas!F96</f>
        <v>441</v>
      </c>
      <c r="G20" s="240">
        <f>Mprotokolas!G96</f>
        <v>70</v>
      </c>
      <c r="H20" s="255">
        <f>Mprotokolas!H96</f>
        <v>25.5</v>
      </c>
      <c r="I20" s="238">
        <f>Mprotokolas!I96</f>
        <v>34</v>
      </c>
      <c r="J20" s="249">
        <f>Mprotokolas!J96</f>
        <v>0.0012199074074074074</v>
      </c>
      <c r="K20" s="240">
        <f>Mprotokolas!K96</f>
        <v>44</v>
      </c>
      <c r="L20" s="243">
        <f>Mprotokolas!L96</f>
        <v>217</v>
      </c>
      <c r="M20" s="252">
        <v>12</v>
      </c>
    </row>
    <row r="21" spans="1:13" ht="12.75">
      <c r="A21" s="259" t="str">
        <f>Mprotokolas!A25</f>
        <v>Klaipėda</v>
      </c>
      <c r="B21" s="259" t="str">
        <f>Mprotokolas!B25</f>
        <v>Monika Domeikytė</v>
      </c>
      <c r="C21" s="330" t="str">
        <f>Mprotokolas!C25</f>
        <v>2005 09 23</v>
      </c>
      <c r="D21" s="255">
        <f>Mprotokolas!D25</f>
        <v>9.6</v>
      </c>
      <c r="E21" s="238">
        <f>Mprotokolas!E25</f>
        <v>57</v>
      </c>
      <c r="F21" s="246">
        <f>Mprotokolas!F25</f>
        <v>381</v>
      </c>
      <c r="G21" s="240">
        <f>Mprotokolas!G25</f>
        <v>50</v>
      </c>
      <c r="H21" s="255">
        <f>Mprotokolas!H25</f>
        <v>35.6</v>
      </c>
      <c r="I21" s="238">
        <f>Mprotokolas!I25</f>
        <v>54</v>
      </c>
      <c r="J21" s="249">
        <f>Mprotokolas!J25</f>
        <v>0.0011672453703703704</v>
      </c>
      <c r="K21" s="240">
        <f>Mprotokolas!K25</f>
        <v>53</v>
      </c>
      <c r="L21" s="243">
        <f>Mprotokolas!L25</f>
        <v>214</v>
      </c>
      <c r="M21" s="252">
        <v>13</v>
      </c>
    </row>
    <row r="22" spans="1:13" ht="12.75">
      <c r="A22" s="259" t="str">
        <f>Mprotokolas!A73</f>
        <v>Kvėdarna</v>
      </c>
      <c r="B22" s="259" t="str">
        <f>Mprotokolas!B73</f>
        <v>Gabijqa Jurkutė </v>
      </c>
      <c r="C22" s="330">
        <f>Mprotokolas!C73</f>
        <v>38530</v>
      </c>
      <c r="D22" s="255">
        <f>Mprotokolas!D73</f>
        <v>9.72</v>
      </c>
      <c r="E22" s="238">
        <f>Mprotokolas!E73</f>
        <v>54</v>
      </c>
      <c r="F22" s="246">
        <f>Mprotokolas!F73</f>
        <v>383</v>
      </c>
      <c r="G22" s="240">
        <f>Mprotokolas!G73</f>
        <v>51</v>
      </c>
      <c r="H22" s="255">
        <f>Mprotokolas!H73</f>
        <v>36.48</v>
      </c>
      <c r="I22" s="238">
        <f>Mprotokolas!I73</f>
        <v>56</v>
      </c>
      <c r="J22" s="249">
        <f>Mprotokolas!J73</f>
        <v>0.0011685185185185184</v>
      </c>
      <c r="K22" s="240">
        <f>Mprotokolas!K73</f>
        <v>53</v>
      </c>
      <c r="L22" s="243">
        <f>Mprotokolas!L73</f>
        <v>214</v>
      </c>
      <c r="M22" s="252">
        <v>14</v>
      </c>
    </row>
    <row r="23" spans="1:13" ht="12.75">
      <c r="A23" s="259" t="str">
        <f>Mprotokolas!A47</f>
        <v>Plungė</v>
      </c>
      <c r="B23" s="259" t="str">
        <f>Mprotokolas!B47</f>
        <v>Vytautė Pronckutė</v>
      </c>
      <c r="C23" s="330">
        <f>Mprotokolas!C47</f>
        <v>38415</v>
      </c>
      <c r="D23" s="255">
        <f>Mprotokolas!D47</f>
        <v>9.47</v>
      </c>
      <c r="E23" s="238">
        <f>Mprotokolas!E47</f>
        <v>63</v>
      </c>
      <c r="F23" s="246">
        <f>Mprotokolas!F47</f>
        <v>385</v>
      </c>
      <c r="G23" s="240">
        <f>Mprotokolas!G47</f>
        <v>51</v>
      </c>
      <c r="H23" s="255">
        <f>Mprotokolas!H47</f>
        <v>26</v>
      </c>
      <c r="I23" s="238">
        <f>Mprotokolas!I47</f>
        <v>35</v>
      </c>
      <c r="J23" s="249">
        <f>Mprotokolas!J47</f>
        <v>0.001146296296296296</v>
      </c>
      <c r="K23" s="240">
        <f>Mprotokolas!K47</f>
        <v>57</v>
      </c>
      <c r="L23" s="243">
        <f>Mprotokolas!L47</f>
        <v>206</v>
      </c>
      <c r="M23" s="252">
        <v>15</v>
      </c>
    </row>
    <row r="24" spans="1:13" ht="12.75">
      <c r="A24" s="259" t="str">
        <f>Mprotokolas!A93</f>
        <v>Tauragė</v>
      </c>
      <c r="B24" s="259" t="str">
        <f>Mprotokolas!B93</f>
        <v>Mija Polauskaitė</v>
      </c>
      <c r="C24" s="330">
        <f>Mprotokolas!C93</f>
        <v>39065</v>
      </c>
      <c r="D24" s="255">
        <f>Mprotokolas!D93</f>
        <v>9.9</v>
      </c>
      <c r="E24" s="238">
        <f>Mprotokolas!E93</f>
        <v>49</v>
      </c>
      <c r="F24" s="246">
        <f>Mprotokolas!F93</f>
        <v>426</v>
      </c>
      <c r="G24" s="240">
        <f>Mprotokolas!G93</f>
        <v>65</v>
      </c>
      <c r="H24" s="255">
        <f>Mprotokolas!H93</f>
        <v>38.01</v>
      </c>
      <c r="I24" s="238">
        <f>Mprotokolas!I93</f>
        <v>59</v>
      </c>
      <c r="J24" s="249">
        <f>Mprotokolas!J93</f>
        <v>0.0013172453703703705</v>
      </c>
      <c r="K24" s="240">
        <f>Mprotokolas!K93</f>
        <v>29</v>
      </c>
      <c r="L24" s="243">
        <f>Mprotokolas!L93</f>
        <v>202</v>
      </c>
      <c r="M24" s="252">
        <v>16</v>
      </c>
    </row>
    <row r="25" spans="1:13" ht="12.75">
      <c r="A25" s="259" t="str">
        <f>Mprotokolas!A71</f>
        <v>Kvėdarna</v>
      </c>
      <c r="B25" s="259" t="str">
        <f>Mprotokolas!B71</f>
        <v>Skaistė Kamilė Mikašauskaitė</v>
      </c>
      <c r="C25" s="330">
        <f>Mprotokolas!C71</f>
        <v>38496</v>
      </c>
      <c r="D25" s="255">
        <f>Mprotokolas!D71</f>
        <v>9.52</v>
      </c>
      <c r="E25" s="238">
        <f>Mprotokolas!E71</f>
        <v>60</v>
      </c>
      <c r="F25" s="246">
        <f>Mprotokolas!F71</f>
        <v>383</v>
      </c>
      <c r="G25" s="240">
        <f>Mprotokolas!G71</f>
        <v>51</v>
      </c>
      <c r="H25" s="255">
        <f>Mprotokolas!H71</f>
        <v>22.21</v>
      </c>
      <c r="I25" s="238">
        <f>Mprotokolas!I71</f>
        <v>28</v>
      </c>
      <c r="J25" s="249">
        <f>Mprotokolas!J71</f>
        <v>0.0011304398148148148</v>
      </c>
      <c r="K25" s="240">
        <f>Mprotokolas!K71</f>
        <v>61</v>
      </c>
      <c r="L25" s="243">
        <f>Mprotokolas!L71</f>
        <v>200</v>
      </c>
      <c r="M25" s="252">
        <v>17</v>
      </c>
    </row>
    <row r="26" spans="1:13" ht="12.75">
      <c r="A26" s="259" t="str">
        <f>Mprotokolas!A108</f>
        <v>Telšiai</v>
      </c>
      <c r="B26" s="259" t="str">
        <f>Mprotokolas!B108</f>
        <v>Rugilė Dijokaitė</v>
      </c>
      <c r="C26" s="330">
        <f>Mprotokolas!C108</f>
        <v>2005</v>
      </c>
      <c r="D26" s="255">
        <f>Mprotokolas!D108</f>
        <v>9.19</v>
      </c>
      <c r="E26" s="238">
        <f>Mprotokolas!E108</f>
        <v>72</v>
      </c>
      <c r="F26" s="246">
        <f>Mprotokolas!F108</f>
        <v>365</v>
      </c>
      <c r="G26" s="240">
        <f>Mprotokolas!G108</f>
        <v>45</v>
      </c>
      <c r="H26" s="255">
        <f>Mprotokolas!H108</f>
        <v>35.5</v>
      </c>
      <c r="I26" s="238">
        <f>Mprotokolas!I108</f>
        <v>54</v>
      </c>
      <c r="J26" s="249">
        <f>Mprotokolas!J108</f>
        <v>0.0013141203703703702</v>
      </c>
      <c r="K26" s="240">
        <f>Mprotokolas!K108</f>
        <v>29</v>
      </c>
      <c r="L26" s="243">
        <f>Mprotokolas!L108</f>
        <v>200</v>
      </c>
      <c r="M26" s="252">
        <v>18</v>
      </c>
    </row>
    <row r="27" spans="1:13" ht="12.75">
      <c r="A27" s="259" t="str">
        <f>Mprotokolas!A81</f>
        <v>Švėkšna</v>
      </c>
      <c r="B27" s="259" t="str">
        <f>Mprotokolas!B81</f>
        <v>Stibrytė Raminta</v>
      </c>
      <c r="C27" s="330">
        <f>Mprotokolas!C81</f>
        <v>40461</v>
      </c>
      <c r="D27" s="255">
        <f>Mprotokolas!D81</f>
        <v>9.24</v>
      </c>
      <c r="E27" s="238">
        <f>Mprotokolas!E81</f>
        <v>69</v>
      </c>
      <c r="F27" s="246">
        <f>Mprotokolas!F81</f>
        <v>385</v>
      </c>
      <c r="G27" s="240">
        <f>Mprotokolas!G81</f>
        <v>51</v>
      </c>
      <c r="H27" s="255">
        <f>Mprotokolas!H81</f>
        <v>20.56</v>
      </c>
      <c r="I27" s="238">
        <f>Mprotokolas!I81</f>
        <v>25</v>
      </c>
      <c r="J27" s="249">
        <f>Mprotokolas!J81</f>
        <v>0.001164351851851852</v>
      </c>
      <c r="K27" s="240">
        <f>Mprotokolas!K81</f>
        <v>54</v>
      </c>
      <c r="L27" s="243">
        <f>Mprotokolas!L81</f>
        <v>199</v>
      </c>
      <c r="M27" s="252">
        <v>19</v>
      </c>
    </row>
    <row r="28" spans="1:13" ht="12.75">
      <c r="A28" s="259" t="str">
        <f>Mprotokolas!A24</f>
        <v>Klaipėda</v>
      </c>
      <c r="B28" s="259" t="str">
        <f>Mprotokolas!B24</f>
        <v>Viktorija Gulianova</v>
      </c>
      <c r="C28" s="330" t="str">
        <f>Mprotokolas!C24</f>
        <v>2005 09 15</v>
      </c>
      <c r="D28" s="255">
        <f>Mprotokolas!D24</f>
        <v>9.67</v>
      </c>
      <c r="E28" s="238">
        <f>Mprotokolas!E24</f>
        <v>57</v>
      </c>
      <c r="F28" s="246">
        <f>Mprotokolas!F24</f>
        <v>413</v>
      </c>
      <c r="G28" s="240">
        <f>Mprotokolas!G24</f>
        <v>61</v>
      </c>
      <c r="H28" s="255">
        <f>Mprotokolas!H24</f>
        <v>21.81</v>
      </c>
      <c r="I28" s="238">
        <f>Mprotokolas!I24</f>
        <v>27</v>
      </c>
      <c r="J28" s="249">
        <f>Mprotokolas!J24</f>
        <v>0.001214351851851852</v>
      </c>
      <c r="K28" s="240">
        <f>Mprotokolas!K24</f>
        <v>45</v>
      </c>
      <c r="L28" s="243">
        <f>Mprotokolas!L24</f>
        <v>190</v>
      </c>
      <c r="M28" s="252">
        <v>20</v>
      </c>
    </row>
    <row r="29" spans="1:13" ht="12.75">
      <c r="A29" s="259" t="str">
        <f>Mprotokolas!A13</f>
        <v> V.Jurgučio </v>
      </c>
      <c r="B29" s="259" t="str">
        <f>Mprotokolas!B13</f>
        <v>Kasperavičiūtė Kamila</v>
      </c>
      <c r="C29" s="330">
        <f>Mprotokolas!C13</f>
        <v>38984</v>
      </c>
      <c r="D29" s="255">
        <f>Mprotokolas!D13</f>
        <v>9.57</v>
      </c>
      <c r="E29" s="238">
        <f>Mprotokolas!E13</f>
        <v>60</v>
      </c>
      <c r="F29" s="246">
        <f>Mprotokolas!F13</f>
        <v>393</v>
      </c>
      <c r="G29" s="240">
        <f>Mprotokolas!G13</f>
        <v>54</v>
      </c>
      <c r="H29" s="255">
        <f>Mprotokolas!H13</f>
        <v>29.25</v>
      </c>
      <c r="I29" s="238">
        <f>Mprotokolas!I13</f>
        <v>42</v>
      </c>
      <c r="J29" s="249">
        <f>Mprotokolas!J13</f>
        <v>0.0012807870370370369</v>
      </c>
      <c r="K29" s="240">
        <f>Mprotokolas!K13</f>
        <v>34</v>
      </c>
      <c r="L29" s="243">
        <f>Mprotokolas!L13</f>
        <v>190</v>
      </c>
      <c r="M29" s="252">
        <v>21</v>
      </c>
    </row>
    <row r="30" spans="1:13" ht="12.75">
      <c r="A30" s="259" t="str">
        <f>Mprotokolas!A110</f>
        <v>Telšiai</v>
      </c>
      <c r="B30" s="259" t="str">
        <f>Mprotokolas!B110</f>
        <v>Karolina Vaikevičiūtė</v>
      </c>
      <c r="C30" s="330">
        <f>Mprotokolas!C110</f>
        <v>2006</v>
      </c>
      <c r="D30" s="255">
        <f>Mprotokolas!D110</f>
        <v>10.25</v>
      </c>
      <c r="E30" s="238">
        <f>Mprotokolas!E110</f>
        <v>41</v>
      </c>
      <c r="F30" s="246">
        <f>Mprotokolas!F110</f>
        <v>360</v>
      </c>
      <c r="G30" s="240">
        <f>Mprotokolas!G110</f>
        <v>43</v>
      </c>
      <c r="H30" s="255">
        <f>Mprotokolas!H110</f>
        <v>30.86</v>
      </c>
      <c r="I30" s="238">
        <f>Mprotokolas!I110</f>
        <v>45</v>
      </c>
      <c r="J30" s="249">
        <f>Mprotokolas!J110</f>
        <v>0.0011370370370370369</v>
      </c>
      <c r="K30" s="240">
        <f>Mprotokolas!K110</f>
        <v>59</v>
      </c>
      <c r="L30" s="243">
        <f>Mprotokolas!L110</f>
        <v>188</v>
      </c>
      <c r="M30" s="252">
        <v>22</v>
      </c>
    </row>
    <row r="31" spans="1:13" ht="12.75">
      <c r="A31" s="259" t="str">
        <f>Mprotokolas!A12</f>
        <v> V.Jurgučio </v>
      </c>
      <c r="B31" s="259" t="str">
        <f>Mprotokolas!B12</f>
        <v>Volkovaitė Beata</v>
      </c>
      <c r="C31" s="330">
        <f>Mprotokolas!C12</f>
        <v>38849</v>
      </c>
      <c r="D31" s="255">
        <f>Mprotokolas!D12</f>
        <v>9.79</v>
      </c>
      <c r="E31" s="238">
        <f>Mprotokolas!E12</f>
        <v>54</v>
      </c>
      <c r="F31" s="246">
        <f>Mprotokolas!F12</f>
        <v>391</v>
      </c>
      <c r="G31" s="240">
        <f>Mprotokolas!G12</f>
        <v>53</v>
      </c>
      <c r="H31" s="255">
        <f>Mprotokolas!H12</f>
        <v>19.34</v>
      </c>
      <c r="I31" s="238">
        <f>Mprotokolas!I12</f>
        <v>23</v>
      </c>
      <c r="J31" s="249">
        <f>Mprotokolas!J12</f>
        <v>0.0011541666666666666</v>
      </c>
      <c r="K31" s="240">
        <f>Mprotokolas!K12</f>
        <v>56</v>
      </c>
      <c r="L31" s="243">
        <f>Mprotokolas!L12</f>
        <v>186</v>
      </c>
      <c r="M31" s="252">
        <v>23</v>
      </c>
    </row>
    <row r="32" spans="1:13" ht="12.75">
      <c r="A32" s="259" t="str">
        <f>Mprotokolas!A36</f>
        <v>Gargždai</v>
      </c>
      <c r="B32" s="259" t="str">
        <f>Mprotokolas!B36</f>
        <v>Kamilė Steikūnaitė</v>
      </c>
      <c r="C32" s="330" t="str">
        <f>Mprotokolas!C36</f>
        <v>2005-0-0</v>
      </c>
      <c r="D32" s="255">
        <f>Mprotokolas!D36</f>
        <v>9.69</v>
      </c>
      <c r="E32" s="238">
        <f>Mprotokolas!E36</f>
        <v>57</v>
      </c>
      <c r="F32" s="246">
        <f>Mprotokolas!F36</f>
        <v>349</v>
      </c>
      <c r="G32" s="240">
        <f>Mprotokolas!G36</f>
        <v>39</v>
      </c>
      <c r="H32" s="255">
        <f>Mprotokolas!H36</f>
        <v>34.2</v>
      </c>
      <c r="I32" s="238">
        <f>Mprotokolas!I36</f>
        <v>51</v>
      </c>
      <c r="J32" s="249">
        <f>Mprotokolas!J36</f>
        <v>0.0012503472222222224</v>
      </c>
      <c r="K32" s="240">
        <f>Mprotokolas!K36</f>
        <v>39</v>
      </c>
      <c r="L32" s="243">
        <f>Mprotokolas!L36</f>
        <v>186</v>
      </c>
      <c r="M32" s="252">
        <v>24</v>
      </c>
    </row>
    <row r="33" spans="1:13" ht="12.75">
      <c r="A33" s="259" t="str">
        <f>Mprotokolas!A74</f>
        <v>Kvėdarna</v>
      </c>
      <c r="B33" s="259" t="str">
        <f>Mprotokolas!B74</f>
        <v>Skaistė Pudžemytė</v>
      </c>
      <c r="C33" s="330">
        <f>Mprotokolas!C74</f>
        <v>38588</v>
      </c>
      <c r="D33" s="255">
        <f>Mprotokolas!D74</f>
        <v>9.96</v>
      </c>
      <c r="E33" s="238">
        <f>Mprotokolas!E74</f>
        <v>49</v>
      </c>
      <c r="F33" s="246">
        <f>Mprotokolas!F74</f>
        <v>401</v>
      </c>
      <c r="G33" s="240">
        <f>Mprotokolas!G74</f>
        <v>57</v>
      </c>
      <c r="H33" s="255">
        <f>Mprotokolas!H74</f>
        <v>22.88</v>
      </c>
      <c r="I33" s="238">
        <f>Mprotokolas!I74</f>
        <v>29</v>
      </c>
      <c r="J33" s="249">
        <f>Mprotokolas!J74</f>
        <v>0.0011818287037037038</v>
      </c>
      <c r="K33" s="240">
        <f>Mprotokolas!K74</f>
        <v>51</v>
      </c>
      <c r="L33" s="243">
        <f>Mprotokolas!L74</f>
        <v>186</v>
      </c>
      <c r="M33" s="252">
        <v>25</v>
      </c>
    </row>
    <row r="34" spans="1:13" ht="12.75">
      <c r="A34" s="259" t="str">
        <f>Mprotokolas!A82</f>
        <v>Švėkšna</v>
      </c>
      <c r="B34" s="259" t="str">
        <f>Mprotokolas!B82</f>
        <v>Klausaitė Eglė</v>
      </c>
      <c r="C34" s="330">
        <f>Mprotokolas!C82</f>
        <v>39062</v>
      </c>
      <c r="D34" s="255">
        <f>Mprotokolas!D82</f>
        <v>9.61</v>
      </c>
      <c r="E34" s="238">
        <f>Mprotokolas!E82</f>
        <v>57</v>
      </c>
      <c r="F34" s="246">
        <f>Mprotokolas!F82</f>
        <v>334</v>
      </c>
      <c r="G34" s="240">
        <f>Mprotokolas!G82</f>
        <v>34</v>
      </c>
      <c r="H34" s="255">
        <f>Mprotokolas!H82</f>
        <v>31.9</v>
      </c>
      <c r="I34" s="238">
        <f>Mprotokolas!I82</f>
        <v>47</v>
      </c>
      <c r="J34" s="249">
        <f>Mprotokolas!J82</f>
        <v>0.0012194444444444444</v>
      </c>
      <c r="K34" s="240">
        <f>Mprotokolas!K82</f>
        <v>44</v>
      </c>
      <c r="L34" s="243">
        <f>Mprotokolas!L82</f>
        <v>182</v>
      </c>
      <c r="M34" s="252">
        <v>26</v>
      </c>
    </row>
    <row r="35" spans="1:13" ht="12.75">
      <c r="A35" s="259" t="str">
        <f>Mprotokolas!A69</f>
        <v>Kvėdarna</v>
      </c>
      <c r="B35" s="259" t="str">
        <f>Mprotokolas!B69</f>
        <v>Evelina Gečaitė </v>
      </c>
      <c r="C35" s="330">
        <f>Mprotokolas!C69</f>
        <v>38991</v>
      </c>
      <c r="D35" s="255">
        <f>Mprotokolas!D69</f>
        <v>9.69</v>
      </c>
      <c r="E35" s="238">
        <f>Mprotokolas!E69</f>
        <v>57</v>
      </c>
      <c r="F35" s="246">
        <f>Mprotokolas!F69</f>
        <v>379</v>
      </c>
      <c r="G35" s="240">
        <f>Mprotokolas!G69</f>
        <v>49</v>
      </c>
      <c r="H35" s="255">
        <f>Mprotokolas!H69</f>
        <v>22.14</v>
      </c>
      <c r="I35" s="238">
        <f>Mprotokolas!I69</f>
        <v>28</v>
      </c>
      <c r="J35" s="249">
        <f>Mprotokolas!J69</f>
        <v>0.0012013888888888888</v>
      </c>
      <c r="K35" s="240">
        <f>Mprotokolas!K69</f>
        <v>47</v>
      </c>
      <c r="L35" s="243">
        <f>Mprotokolas!L69</f>
        <v>181</v>
      </c>
      <c r="M35" s="252">
        <v>27</v>
      </c>
    </row>
    <row r="36" spans="1:13" ht="12.75">
      <c r="A36" s="259" t="str">
        <f>Mprotokolas!A94</f>
        <v>Tauragė</v>
      </c>
      <c r="B36" s="259" t="str">
        <f>Mprotokolas!B94</f>
        <v>Adrija Krakytė</v>
      </c>
      <c r="C36" s="330">
        <f>Mprotokolas!C94</f>
        <v>38957</v>
      </c>
      <c r="D36" s="255">
        <f>Mprotokolas!D94</f>
        <v>9.88</v>
      </c>
      <c r="E36" s="238">
        <f>Mprotokolas!E94</f>
        <v>51</v>
      </c>
      <c r="F36" s="246">
        <f>Mprotokolas!F94</f>
        <v>327</v>
      </c>
      <c r="G36" s="240">
        <f>Mprotokolas!G94</f>
        <v>32</v>
      </c>
      <c r="H36" s="255">
        <f>Mprotokolas!H94</f>
        <v>43.68</v>
      </c>
      <c r="I36" s="238">
        <f>Mprotokolas!I94</f>
        <v>70</v>
      </c>
      <c r="J36" s="249">
        <f>Mprotokolas!J94</f>
        <v>0.0013525462962962964</v>
      </c>
      <c r="K36" s="240">
        <f>Mprotokolas!K94</f>
        <v>25</v>
      </c>
      <c r="L36" s="243">
        <f>Mprotokolas!L94</f>
        <v>178</v>
      </c>
      <c r="M36" s="252">
        <v>28</v>
      </c>
    </row>
    <row r="37" spans="1:13" ht="12.75">
      <c r="A37" s="259" t="str">
        <f>Mprotokolas!A48</f>
        <v>Plungė</v>
      </c>
      <c r="B37" s="259" t="str">
        <f>Mprotokolas!B48</f>
        <v>Austėja Viskontaitė</v>
      </c>
      <c r="C37" s="330">
        <f>Mprotokolas!C48</f>
        <v>38456</v>
      </c>
      <c r="D37" s="255">
        <f>Mprotokolas!D48</f>
        <v>9.46</v>
      </c>
      <c r="E37" s="238">
        <f>Mprotokolas!E48</f>
        <v>63</v>
      </c>
      <c r="F37" s="246">
        <f>Mprotokolas!F48</f>
        <v>350</v>
      </c>
      <c r="G37" s="240">
        <f>Mprotokolas!G48</f>
        <v>40</v>
      </c>
      <c r="H37" s="255">
        <f>Mprotokolas!H48</f>
        <v>23.26</v>
      </c>
      <c r="I37" s="238">
        <f>Mprotokolas!I48</f>
        <v>30</v>
      </c>
      <c r="J37" s="249">
        <f>Mprotokolas!J48</f>
        <v>0.0012204861111111112</v>
      </c>
      <c r="K37" s="240">
        <f>Mprotokolas!K48</f>
        <v>44</v>
      </c>
      <c r="L37" s="243">
        <f>Mprotokolas!L48</f>
        <v>177</v>
      </c>
      <c r="M37" s="252">
        <v>29</v>
      </c>
    </row>
    <row r="38" spans="1:13" ht="12.75">
      <c r="A38" s="259" t="str">
        <f>Mprotokolas!A61</f>
        <v>Žadvainiai</v>
      </c>
      <c r="B38" s="259" t="str">
        <f>Mprotokolas!B61</f>
        <v>Dovilė Kasparavičiūtė</v>
      </c>
      <c r="C38" s="330" t="str">
        <f>Mprotokolas!C61</f>
        <v>2007-</v>
      </c>
      <c r="D38" s="255">
        <f>Mprotokolas!D61</f>
        <v>9.36</v>
      </c>
      <c r="E38" s="238">
        <f>Mprotokolas!E61</f>
        <v>66</v>
      </c>
      <c r="F38" s="246">
        <f>Mprotokolas!F61</f>
        <v>406</v>
      </c>
      <c r="G38" s="240">
        <f>Mprotokolas!G61</f>
        <v>58</v>
      </c>
      <c r="H38" s="255">
        <f>Mprotokolas!H61</f>
        <v>24.4</v>
      </c>
      <c r="I38" s="238">
        <f>Mprotokolas!I61</f>
        <v>32</v>
      </c>
      <c r="J38" s="249">
        <f>Mprotokolas!J61</f>
        <v>0.001398263888888889</v>
      </c>
      <c r="K38" s="240">
        <f>Mprotokolas!K61</f>
        <v>19</v>
      </c>
      <c r="L38" s="243">
        <f>Mprotokolas!L61</f>
        <v>175</v>
      </c>
      <c r="M38" s="252">
        <v>30</v>
      </c>
    </row>
    <row r="39" spans="1:13" ht="12.75">
      <c r="A39" s="259" t="str">
        <f>Mprotokolas!A26</f>
        <v>Klaipėda</v>
      </c>
      <c r="B39" s="259" t="str">
        <f>Mprotokolas!B26</f>
        <v>Novelė Egertaitė</v>
      </c>
      <c r="C39" s="330" t="str">
        <f>Mprotokolas!C26</f>
        <v>2005 02 04</v>
      </c>
      <c r="D39" s="255">
        <f>Mprotokolas!D26</f>
        <v>9.23</v>
      </c>
      <c r="E39" s="238">
        <f>Mprotokolas!E26</f>
        <v>69</v>
      </c>
      <c r="F39" s="246">
        <f>Mprotokolas!F26</f>
        <v>327</v>
      </c>
      <c r="G39" s="240">
        <f>Mprotokolas!G26</f>
        <v>32</v>
      </c>
      <c r="H39" s="255">
        <f>Mprotokolas!H26</f>
        <v>21.82</v>
      </c>
      <c r="I39" s="238">
        <f>Mprotokolas!I26</f>
        <v>27</v>
      </c>
      <c r="J39" s="249">
        <f>Mprotokolas!J26</f>
        <v>0.0012195601851851853</v>
      </c>
      <c r="K39" s="240">
        <f>Mprotokolas!K26</f>
        <v>44</v>
      </c>
      <c r="L39" s="243">
        <f>Mprotokolas!L26</f>
        <v>172</v>
      </c>
      <c r="M39" s="252">
        <v>31</v>
      </c>
    </row>
    <row r="40" spans="1:13" ht="12.75">
      <c r="A40" s="259" t="str">
        <f>Mprotokolas!A85</f>
        <v>Švėkšna</v>
      </c>
      <c r="B40" s="259" t="str">
        <f>Mprotokolas!B85</f>
        <v>Šlajūtė Luka</v>
      </c>
      <c r="C40" s="330">
        <f>Mprotokolas!C85</f>
        <v>38483</v>
      </c>
      <c r="D40" s="255">
        <f>Mprotokolas!D85</f>
        <v>9.63</v>
      </c>
      <c r="E40" s="238">
        <f>Mprotokolas!E85</f>
        <v>57</v>
      </c>
      <c r="F40" s="246">
        <f>Mprotokolas!F85</f>
        <v>373</v>
      </c>
      <c r="G40" s="240">
        <f>Mprotokolas!G85</f>
        <v>47</v>
      </c>
      <c r="H40" s="255">
        <f>Mprotokolas!H85</f>
        <v>17.88</v>
      </c>
      <c r="I40" s="238">
        <f>Mprotokolas!I85</f>
        <v>20</v>
      </c>
      <c r="J40" s="249">
        <f>Mprotokolas!J85</f>
        <v>0.0012225694444444443</v>
      </c>
      <c r="K40" s="240">
        <f>Mprotokolas!K85</f>
        <v>43</v>
      </c>
      <c r="L40" s="243">
        <f>Mprotokolas!L85</f>
        <v>167</v>
      </c>
      <c r="M40" s="252">
        <v>32</v>
      </c>
    </row>
    <row r="41" spans="1:13" ht="12.75">
      <c r="A41" s="259" t="str">
        <f>Mprotokolas!A84</f>
        <v>Švėkšna</v>
      </c>
      <c r="B41" s="259" t="str">
        <f>Mprotokolas!B84</f>
        <v>Sūdžiutė Darija</v>
      </c>
      <c r="C41" s="330">
        <f>Mprotokolas!C84</f>
        <v>39251</v>
      </c>
      <c r="D41" s="255">
        <f>Mprotokolas!D84</f>
        <v>9.96</v>
      </c>
      <c r="E41" s="238">
        <f>Mprotokolas!E84</f>
        <v>49</v>
      </c>
      <c r="F41" s="246">
        <f>Mprotokolas!F84</f>
        <v>370</v>
      </c>
      <c r="G41" s="240">
        <f>Mprotokolas!G84</f>
        <v>46</v>
      </c>
      <c r="H41" s="255">
        <f>Mprotokolas!H84</f>
        <v>24.36</v>
      </c>
      <c r="I41" s="238">
        <f>Mprotokolas!I84</f>
        <v>32</v>
      </c>
      <c r="J41" s="249">
        <f>Mprotokolas!J84</f>
        <v>0.001249652777777778</v>
      </c>
      <c r="K41" s="240">
        <f>Mprotokolas!K84</f>
        <v>39</v>
      </c>
      <c r="L41" s="243">
        <f>Mprotokolas!L84</f>
        <v>166</v>
      </c>
      <c r="M41" s="252">
        <v>33</v>
      </c>
    </row>
    <row r="42" spans="1:13" ht="12.75">
      <c r="A42" s="23" t="str">
        <f>Mprotokolas!A34</f>
        <v>Gargždai</v>
      </c>
      <c r="B42" s="323" t="str">
        <f>Mprotokolas!B34</f>
        <v>Deima Šliuožaitė</v>
      </c>
      <c r="C42" s="330" t="str">
        <f>Mprotokolas!C34</f>
        <v>2007-0-0</v>
      </c>
      <c r="D42" s="255">
        <f>Mprotokolas!D34</f>
        <v>9.5</v>
      </c>
      <c r="E42" s="238">
        <f>Mprotokolas!E34</f>
        <v>60</v>
      </c>
      <c r="F42" s="246">
        <f>Mprotokolas!F34</f>
        <v>340</v>
      </c>
      <c r="G42" s="240">
        <f>Mprotokolas!G34</f>
        <v>36</v>
      </c>
      <c r="H42" s="255">
        <f>Mprotokolas!H34</f>
        <v>27.13</v>
      </c>
      <c r="I42" s="238">
        <f>Mprotokolas!I34</f>
        <v>37</v>
      </c>
      <c r="J42" s="249">
        <f>Mprotokolas!J34</f>
        <v>0.0012865740740740739</v>
      </c>
      <c r="K42" s="240">
        <f>Mprotokolas!K34</f>
        <v>33</v>
      </c>
      <c r="L42" s="243">
        <f>Mprotokolas!L34</f>
        <v>166</v>
      </c>
      <c r="M42" s="252">
        <v>34</v>
      </c>
    </row>
    <row r="43" spans="1:13" ht="12.75">
      <c r="A43" s="23" t="str">
        <f>Mprotokolas!A117</f>
        <v>Klaipėda ind.</v>
      </c>
      <c r="B43" s="323" t="str">
        <f>Mprotokolas!B117</f>
        <v>Rasa Ruškytė</v>
      </c>
      <c r="C43" s="259" t="str">
        <f>Mprotokolas!C117</f>
        <v>2005 07 03</v>
      </c>
      <c r="D43" s="333">
        <f>Mprotokolas!D117</f>
        <v>9.38</v>
      </c>
      <c r="E43" s="238">
        <f>Mprotokolas!E117</f>
        <v>66</v>
      </c>
      <c r="F43" s="246">
        <f>Mprotokolas!F117</f>
        <v>380</v>
      </c>
      <c r="G43" s="240">
        <f>Mprotokolas!G117</f>
        <v>50</v>
      </c>
      <c r="H43" s="255">
        <f>Mprotokolas!H117</f>
        <v>21.2</v>
      </c>
      <c r="I43" s="238">
        <f>Mprotokolas!I117</f>
        <v>26</v>
      </c>
      <c r="J43" s="249">
        <f>Mprotokolas!J117</f>
        <v>0.0013875</v>
      </c>
      <c r="K43" s="240">
        <f>Mprotokolas!K117</f>
        <v>20</v>
      </c>
      <c r="L43" s="243">
        <f>Mprotokolas!L117</f>
        <v>162</v>
      </c>
      <c r="M43" s="252">
        <v>35</v>
      </c>
    </row>
    <row r="44" spans="1:13" ht="12.75">
      <c r="A44" s="23" t="str">
        <f>Mprotokolas!A83</f>
        <v>Švėkšna</v>
      </c>
      <c r="B44" s="323" t="str">
        <f>Mprotokolas!B83</f>
        <v>Goštautė Skaistė</v>
      </c>
      <c r="C44" s="330">
        <f>Mprotokolas!C83</f>
        <v>38815</v>
      </c>
      <c r="D44" s="255">
        <f>Mprotokolas!D83</f>
        <v>10.43</v>
      </c>
      <c r="E44" s="238">
        <f>Mprotokolas!E83</f>
        <v>36</v>
      </c>
      <c r="F44" s="246">
        <f>Mprotokolas!F83</f>
        <v>342</v>
      </c>
      <c r="G44" s="240">
        <f>Mprotokolas!G83</f>
        <v>37</v>
      </c>
      <c r="H44" s="255">
        <f>Mprotokolas!H83</f>
        <v>34.83</v>
      </c>
      <c r="I44" s="238">
        <f>Mprotokolas!I83</f>
        <v>52</v>
      </c>
      <c r="J44" s="249">
        <f>Mprotokolas!J83</f>
        <v>0.0012752314814814816</v>
      </c>
      <c r="K44" s="240">
        <f>Mprotokolas!K83</f>
        <v>35</v>
      </c>
      <c r="L44" s="243">
        <f>Mprotokolas!L83</f>
        <v>160</v>
      </c>
      <c r="M44" s="252">
        <v>36</v>
      </c>
    </row>
    <row r="45" spans="1:13" ht="12.75">
      <c r="A45" s="259" t="str">
        <f>Mprotokolas!A116</f>
        <v> V.Jurgučio ind.</v>
      </c>
      <c r="B45" s="259" t="str">
        <f>Mprotokolas!B116</f>
        <v>Markovaitė Simona</v>
      </c>
      <c r="C45" s="331">
        <f>Mprotokolas!C116</f>
        <v>38908</v>
      </c>
      <c r="D45" s="255">
        <f>Mprotokolas!D116</f>
        <v>10.5</v>
      </c>
      <c r="E45" s="238">
        <f>Mprotokolas!E116</f>
        <v>34</v>
      </c>
      <c r="F45" s="246">
        <f>Mprotokolas!F116</f>
        <v>352</v>
      </c>
      <c r="G45" s="240">
        <f>Mprotokolas!G116</f>
        <v>40</v>
      </c>
      <c r="H45" s="255">
        <f>Mprotokolas!H116</f>
        <v>26.8</v>
      </c>
      <c r="I45" s="238">
        <f>Mprotokolas!I116</f>
        <v>37</v>
      </c>
      <c r="J45" s="249">
        <f>Mprotokolas!J116</f>
        <v>0.0012056712962962963</v>
      </c>
      <c r="K45" s="240">
        <f>Mprotokolas!K116</f>
        <v>46</v>
      </c>
      <c r="L45" s="243">
        <f>Mprotokolas!L116</f>
        <v>157</v>
      </c>
      <c r="M45" s="252">
        <v>37</v>
      </c>
    </row>
    <row r="46" spans="1:13" ht="12.75">
      <c r="A46" s="259" t="str">
        <f>Mprotokolas!A97</f>
        <v>Tauragė</v>
      </c>
      <c r="B46" s="259" t="str">
        <f>Mprotokolas!B97</f>
        <v>Faustėje Štangvaltaitė</v>
      </c>
      <c r="C46" s="330">
        <f>Mprotokolas!C97</f>
        <v>38569</v>
      </c>
      <c r="D46" s="255">
        <f>Mprotokolas!D97</f>
        <v>10.34</v>
      </c>
      <c r="E46" s="238">
        <f>Mprotokolas!E97</f>
        <v>39</v>
      </c>
      <c r="F46" s="246">
        <f>Mprotokolas!F97</f>
        <v>367</v>
      </c>
      <c r="G46" s="240">
        <f>Mprotokolas!G97</f>
        <v>45</v>
      </c>
      <c r="H46" s="255">
        <f>Mprotokolas!H97</f>
        <v>30.73</v>
      </c>
      <c r="I46" s="238">
        <f>Mprotokolas!I97</f>
        <v>44</v>
      </c>
      <c r="J46" s="249">
        <f>Mprotokolas!J97</f>
        <v>0.0013291666666666669</v>
      </c>
      <c r="K46" s="240">
        <f>Mprotokolas!K97</f>
        <v>27</v>
      </c>
      <c r="L46" s="243">
        <f>Mprotokolas!L97</f>
        <v>155</v>
      </c>
      <c r="M46" s="252">
        <v>38</v>
      </c>
    </row>
    <row r="47" spans="1:13" ht="12.75">
      <c r="A47" s="259" t="str">
        <f>Mprotokolas!A86</f>
        <v>Švėkšna</v>
      </c>
      <c r="B47" s="259" t="str">
        <f>Mprotokolas!B86</f>
        <v>Oželytė Guoda</v>
      </c>
      <c r="C47" s="330">
        <f>Mprotokolas!C86</f>
        <v>38361</v>
      </c>
      <c r="D47" s="255">
        <f>Mprotokolas!D86</f>
        <v>10.23</v>
      </c>
      <c r="E47" s="238">
        <f>Mprotokolas!E86</f>
        <v>41</v>
      </c>
      <c r="F47" s="246">
        <f>Mprotokolas!F86</f>
        <v>338</v>
      </c>
      <c r="G47" s="240">
        <f>Mprotokolas!G86</f>
        <v>36</v>
      </c>
      <c r="H47" s="255">
        <f>Mprotokolas!H86</f>
        <v>23.7</v>
      </c>
      <c r="I47" s="238">
        <f>Mprotokolas!I86</f>
        <v>31</v>
      </c>
      <c r="J47" s="249">
        <f>Mprotokolas!J86</f>
        <v>0.0012046296296296295</v>
      </c>
      <c r="K47" s="240">
        <f>Mprotokolas!K86</f>
        <v>46</v>
      </c>
      <c r="L47" s="243">
        <f>Mprotokolas!L86</f>
        <v>154</v>
      </c>
      <c r="M47" s="252">
        <v>39</v>
      </c>
    </row>
    <row r="48" spans="1:13" ht="12.75">
      <c r="A48" s="259" t="str">
        <f>Mprotokolas!A14</f>
        <v> V.Jurgučio </v>
      </c>
      <c r="B48" s="259" t="str">
        <f>Mprotokolas!B14</f>
        <v>Tarasevičiūtė Simona</v>
      </c>
      <c r="C48" s="330">
        <f>Mprotokolas!C14</f>
        <v>38901</v>
      </c>
      <c r="D48" s="255">
        <f>Mprotokolas!D14</f>
        <v>10.2</v>
      </c>
      <c r="E48" s="238">
        <f>Mprotokolas!E14</f>
        <v>41</v>
      </c>
      <c r="F48" s="246">
        <f>Mprotokolas!F14</f>
        <v>358</v>
      </c>
      <c r="G48" s="240">
        <f>Mprotokolas!G14</f>
        <v>42</v>
      </c>
      <c r="H48" s="255">
        <f>Mprotokolas!H14</f>
        <v>19.9</v>
      </c>
      <c r="I48" s="238">
        <f>Mprotokolas!I14</f>
        <v>24</v>
      </c>
      <c r="J48" s="249">
        <f>Mprotokolas!J14</f>
        <v>0.001208449074074074</v>
      </c>
      <c r="K48" s="240">
        <f>Mprotokolas!K14</f>
        <v>46</v>
      </c>
      <c r="L48" s="243">
        <f>Mprotokolas!L14</f>
        <v>153</v>
      </c>
      <c r="M48" s="252">
        <v>40</v>
      </c>
    </row>
    <row r="49" spans="1:13" ht="12.75">
      <c r="A49" s="259" t="str">
        <f>Mprotokolas!A33</f>
        <v>Gargždai</v>
      </c>
      <c r="B49" s="259" t="str">
        <f>Mprotokolas!B33</f>
        <v>Atėnė Streckytė</v>
      </c>
      <c r="C49" s="330" t="str">
        <f>Mprotokolas!C33</f>
        <v>2006-0-0</v>
      </c>
      <c r="D49" s="255">
        <f>Mprotokolas!D33</f>
        <v>9.86</v>
      </c>
      <c r="E49" s="238">
        <f>Mprotokolas!E33</f>
        <v>51</v>
      </c>
      <c r="F49" s="246">
        <f>Mprotokolas!F33</f>
        <v>335</v>
      </c>
      <c r="G49" s="240">
        <f>Mprotokolas!G33</f>
        <v>35</v>
      </c>
      <c r="H49" s="255">
        <f>Mprotokolas!H33</f>
        <v>22.93</v>
      </c>
      <c r="I49" s="238">
        <f>Mprotokolas!I33</f>
        <v>29</v>
      </c>
      <c r="J49" s="249">
        <f>Mprotokolas!J33</f>
        <v>0.0012646990740740741</v>
      </c>
      <c r="K49" s="240">
        <f>Mprotokolas!K33</f>
        <v>36</v>
      </c>
      <c r="L49" s="243">
        <f>Mprotokolas!L33</f>
        <v>151</v>
      </c>
      <c r="M49" s="252">
        <v>41</v>
      </c>
    </row>
    <row r="50" spans="1:13" ht="12.75">
      <c r="A50" s="259" t="str">
        <f>Mprotokolas!A46</f>
        <v>Plungė</v>
      </c>
      <c r="B50" s="259" t="str">
        <f>Mprotokolas!B46</f>
        <v>Deimantė Gnidaitė</v>
      </c>
      <c r="C50" s="330">
        <f>Mprotokolas!C46</f>
        <v>38514</v>
      </c>
      <c r="D50" s="255">
        <f>Mprotokolas!D46</f>
        <v>10.09</v>
      </c>
      <c r="E50" s="238">
        <f>Mprotokolas!E46</f>
        <v>46</v>
      </c>
      <c r="F50" s="246">
        <f>Mprotokolas!F46</f>
        <v>373</v>
      </c>
      <c r="G50" s="240">
        <f>Mprotokolas!G46</f>
        <v>47</v>
      </c>
      <c r="H50" s="255">
        <f>Mprotokolas!H46</f>
        <v>19.3</v>
      </c>
      <c r="I50" s="238">
        <f>Mprotokolas!I46</f>
        <v>23</v>
      </c>
      <c r="J50" s="249">
        <f>Mprotokolas!J46</f>
        <v>0.001272337962962963</v>
      </c>
      <c r="K50" s="240">
        <f>Mprotokolas!K46</f>
        <v>35</v>
      </c>
      <c r="L50" s="243">
        <f>Mprotokolas!L46</f>
        <v>151</v>
      </c>
      <c r="M50" s="252">
        <v>42</v>
      </c>
    </row>
    <row r="51" spans="1:13" ht="12.75">
      <c r="A51" s="259" t="str">
        <f>Mprotokolas!A58</f>
        <v>Žadvainiai</v>
      </c>
      <c r="B51" s="259" t="str">
        <f>Mprotokolas!B58</f>
        <v>Kamilė Andrijauskaitė</v>
      </c>
      <c r="C51" s="330" t="str">
        <f>Mprotokolas!C58</f>
        <v>2005-</v>
      </c>
      <c r="D51" s="255">
        <f>Mprotokolas!D58</f>
        <v>9.55</v>
      </c>
      <c r="E51" s="238">
        <f>Mprotokolas!E58</f>
        <v>60</v>
      </c>
      <c r="F51" s="246">
        <f>Mprotokolas!F58</f>
        <v>340</v>
      </c>
      <c r="G51" s="240">
        <f>Mprotokolas!G58</f>
        <v>36</v>
      </c>
      <c r="H51" s="255">
        <f>Mprotokolas!H58</f>
        <v>27.5</v>
      </c>
      <c r="I51" s="238">
        <f>Mprotokolas!I58</f>
        <v>38</v>
      </c>
      <c r="J51" s="249">
        <f>Mprotokolas!J58</f>
        <v>0.001409375</v>
      </c>
      <c r="K51" s="240">
        <f>Mprotokolas!K58</f>
        <v>17</v>
      </c>
      <c r="L51" s="243">
        <f>Mprotokolas!L58</f>
        <v>151</v>
      </c>
      <c r="M51" s="252">
        <v>43</v>
      </c>
    </row>
    <row r="52" spans="1:13" ht="12.75">
      <c r="A52" s="259" t="str">
        <f>Mprotokolas!A106</f>
        <v>Telšiai</v>
      </c>
      <c r="B52" s="259" t="str">
        <f>Mprotokolas!B106</f>
        <v>Akvilė Stonytė</v>
      </c>
      <c r="C52" s="330">
        <f>Mprotokolas!C106</f>
        <v>2005</v>
      </c>
      <c r="D52" s="255">
        <f>Mprotokolas!D106</f>
        <v>9.77</v>
      </c>
      <c r="E52" s="238">
        <f>Mprotokolas!E106</f>
        <v>54</v>
      </c>
      <c r="F52" s="246">
        <f>Mprotokolas!F106</f>
        <v>325</v>
      </c>
      <c r="G52" s="240">
        <f>Mprotokolas!G106</f>
        <v>31</v>
      </c>
      <c r="H52" s="255">
        <f>Mprotokolas!H106</f>
        <v>23.37</v>
      </c>
      <c r="I52" s="238">
        <f>Mprotokolas!I106</f>
        <v>30</v>
      </c>
      <c r="J52" s="249">
        <f>Mprotokolas!J106</f>
        <v>0.0013009259259259259</v>
      </c>
      <c r="K52" s="240">
        <f>Mprotokolas!K106</f>
        <v>31</v>
      </c>
      <c r="L52" s="243">
        <f>Mprotokolas!L106</f>
        <v>146</v>
      </c>
      <c r="M52" s="252">
        <v>44</v>
      </c>
    </row>
    <row r="53" spans="1:13" ht="12.75">
      <c r="A53" s="259" t="str">
        <f>Mprotokolas!A70</f>
        <v>Kvėdarna</v>
      </c>
      <c r="B53" s="259" t="str">
        <f>Mprotokolas!B70</f>
        <v>Skaiva Navardauskaitė </v>
      </c>
      <c r="C53" s="330">
        <f>Mprotokolas!C70</f>
        <v>39014</v>
      </c>
      <c r="D53" s="255">
        <f>Mprotokolas!D70</f>
        <v>10.25</v>
      </c>
      <c r="E53" s="238">
        <f>Mprotokolas!E70</f>
        <v>41</v>
      </c>
      <c r="F53" s="246">
        <f>Mprotokolas!F70</f>
        <v>344</v>
      </c>
      <c r="G53" s="240">
        <f>Mprotokolas!G70</f>
        <v>38</v>
      </c>
      <c r="H53" s="255">
        <f>Mprotokolas!H70</f>
        <v>27.46</v>
      </c>
      <c r="I53" s="238">
        <f>Mprotokolas!I70</f>
        <v>38</v>
      </c>
      <c r="J53" s="249">
        <f>Mprotokolas!J70</f>
        <v>0.0013238425925925926</v>
      </c>
      <c r="K53" s="240">
        <f>Mprotokolas!K70</f>
        <v>28</v>
      </c>
      <c r="L53" s="243">
        <f>Mprotokolas!L70</f>
        <v>145</v>
      </c>
      <c r="M53" s="252">
        <v>45</v>
      </c>
    </row>
    <row r="54" spans="1:13" ht="12.75">
      <c r="A54" s="259" t="str">
        <f>Mprotokolas!A50</f>
        <v>Plungė</v>
      </c>
      <c r="B54" s="259" t="str">
        <f>Mprotokolas!B50</f>
        <v>Kamilė Šatkauskaitė</v>
      </c>
      <c r="C54" s="330">
        <f>Mprotokolas!C50</f>
        <v>38602</v>
      </c>
      <c r="D54" s="255">
        <f>Mprotokolas!D50</f>
        <v>9.72</v>
      </c>
      <c r="E54" s="238">
        <f>Mprotokolas!E50</f>
        <v>54</v>
      </c>
      <c r="F54" s="246">
        <f>Mprotokolas!F50</f>
        <v>309</v>
      </c>
      <c r="G54" s="240">
        <f>Mprotokolas!G50</f>
        <v>26</v>
      </c>
      <c r="H54" s="255">
        <f>Mprotokolas!H50</f>
        <v>27.8</v>
      </c>
      <c r="I54" s="238">
        <f>Mprotokolas!I50</f>
        <v>39</v>
      </c>
      <c r="J54" s="249">
        <f>Mprotokolas!J50</f>
        <v>0.0013343749999999998</v>
      </c>
      <c r="K54" s="240">
        <f>Mprotokolas!K50</f>
        <v>26</v>
      </c>
      <c r="L54" s="243">
        <f>Mprotokolas!L50</f>
        <v>145</v>
      </c>
      <c r="M54" s="252">
        <v>46</v>
      </c>
    </row>
    <row r="55" spans="1:13" ht="12.75">
      <c r="A55" s="259" t="str">
        <f>Mprotokolas!A95</f>
        <v>Tauragė</v>
      </c>
      <c r="B55" s="259" t="str">
        <f>Mprotokolas!B95</f>
        <v>Viltė Norkutė</v>
      </c>
      <c r="C55" s="330">
        <f>Mprotokolas!C95</f>
        <v>38943</v>
      </c>
      <c r="D55" s="255">
        <f>Mprotokolas!D95</f>
        <v>10.38</v>
      </c>
      <c r="E55" s="238">
        <f>Mprotokolas!E95</f>
        <v>39</v>
      </c>
      <c r="F55" s="246">
        <f>Mprotokolas!F95</f>
        <v>341</v>
      </c>
      <c r="G55" s="240">
        <f>Mprotokolas!G95</f>
        <v>37</v>
      </c>
      <c r="H55" s="255">
        <f>Mprotokolas!H95</f>
        <v>32.82</v>
      </c>
      <c r="I55" s="238">
        <f>Mprotokolas!I95</f>
        <v>49</v>
      </c>
      <c r="J55" s="249">
        <f>Mprotokolas!J95</f>
        <v>0.0013844907407407406</v>
      </c>
      <c r="K55" s="240">
        <f>Mprotokolas!K95</f>
        <v>20</v>
      </c>
      <c r="L55" s="243">
        <f>Mprotokolas!L95</f>
        <v>145</v>
      </c>
      <c r="M55" s="252">
        <v>47</v>
      </c>
    </row>
    <row r="56" spans="1:13" ht="12.75">
      <c r="A56" s="259" t="str">
        <f>Mprotokolas!A10</f>
        <v> V.Jurgučio </v>
      </c>
      <c r="B56" s="259" t="str">
        <f>Mprotokolas!B10</f>
        <v>Kalis Marija</v>
      </c>
      <c r="C56" s="330">
        <f>Mprotokolas!C10</f>
        <v>38849</v>
      </c>
      <c r="D56" s="255">
        <f>Mprotokolas!D10</f>
        <v>10.13</v>
      </c>
      <c r="E56" s="238">
        <f>Mprotokolas!E10</f>
        <v>43</v>
      </c>
      <c r="F56" s="246">
        <f>Mprotokolas!F10</f>
        <v>347</v>
      </c>
      <c r="G56" s="240">
        <f>Mprotokolas!G10</f>
        <v>39</v>
      </c>
      <c r="H56" s="255">
        <f>Mprotokolas!H10</f>
        <v>30.1</v>
      </c>
      <c r="I56" s="238">
        <f>Mprotokolas!I10</f>
        <v>43</v>
      </c>
      <c r="J56" s="249">
        <f>Mprotokolas!J10</f>
        <v>0.0014032407407407407</v>
      </c>
      <c r="K56" s="240">
        <f>Mprotokolas!K10</f>
        <v>18</v>
      </c>
      <c r="L56" s="243">
        <f>Mprotokolas!L10</f>
        <v>143</v>
      </c>
      <c r="M56" s="252">
        <v>48</v>
      </c>
    </row>
    <row r="57" spans="1:13" ht="12.75">
      <c r="A57" s="259" t="str">
        <f>Mprotokolas!A98</f>
        <v>Tauragė</v>
      </c>
      <c r="B57" s="259" t="str">
        <f>Mprotokolas!B98</f>
        <v>Vakarė Trakšelytė</v>
      </c>
      <c r="C57" s="330">
        <f>Mprotokolas!C98</f>
        <v>38357</v>
      </c>
      <c r="D57" s="255">
        <f>Mprotokolas!D98</f>
        <v>10.71</v>
      </c>
      <c r="E57" s="238">
        <f>Mprotokolas!E98</f>
        <v>30</v>
      </c>
      <c r="F57" s="246">
        <f>Mprotokolas!F98</f>
        <v>342</v>
      </c>
      <c r="G57" s="240">
        <f>Mprotokolas!G98</f>
        <v>37</v>
      </c>
      <c r="H57" s="255">
        <f>Mprotokolas!H98</f>
        <v>30.93</v>
      </c>
      <c r="I57" s="238">
        <f>Mprotokolas!I98</f>
        <v>45</v>
      </c>
      <c r="J57" s="249">
        <f>Mprotokolas!J98</f>
        <v>0.0013186342592592592</v>
      </c>
      <c r="K57" s="240">
        <f>Mprotokolas!K98</f>
        <v>28</v>
      </c>
      <c r="L57" s="243">
        <f>Mprotokolas!L98</f>
        <v>140</v>
      </c>
      <c r="M57" s="252">
        <v>49</v>
      </c>
    </row>
    <row r="58" spans="1:13" ht="12.75">
      <c r="A58" s="259" t="str">
        <f>Mprotokolas!A49</f>
        <v>Plungė</v>
      </c>
      <c r="B58" s="259" t="str">
        <f>Mprotokolas!B49</f>
        <v>Agota Blaževičiūtė</v>
      </c>
      <c r="C58" s="330">
        <f>Mprotokolas!C49</f>
        <v>38368</v>
      </c>
      <c r="D58" s="255">
        <f>Mprotokolas!D49</f>
        <v>10.28</v>
      </c>
      <c r="E58" s="238">
        <f>Mprotokolas!E49</f>
        <v>41</v>
      </c>
      <c r="F58" s="246">
        <f>Mprotokolas!F49</f>
        <v>358</v>
      </c>
      <c r="G58" s="240">
        <f>Mprotokolas!G49</f>
        <v>42</v>
      </c>
      <c r="H58" s="255">
        <f>Mprotokolas!H49</f>
        <v>19.32</v>
      </c>
      <c r="I58" s="238">
        <f>Mprotokolas!I49</f>
        <v>23</v>
      </c>
      <c r="J58" s="249">
        <f>Mprotokolas!J49</f>
        <v>0.0012957175925925925</v>
      </c>
      <c r="K58" s="240">
        <f>Mprotokolas!K49</f>
        <v>32</v>
      </c>
      <c r="L58" s="243">
        <f>Mprotokolas!L49</f>
        <v>138</v>
      </c>
      <c r="M58" s="252">
        <v>50</v>
      </c>
    </row>
    <row r="59" spans="1:13" ht="12.75">
      <c r="A59" s="260" t="str">
        <f>Mprotokolas!A118</f>
        <v>Plungė ind.</v>
      </c>
      <c r="B59" s="260" t="str">
        <f>Mprotokolas!B118</f>
        <v>Andrėja Liebutė</v>
      </c>
      <c r="C59" s="331">
        <f>Mprotokolas!C118</f>
        <v>38589</v>
      </c>
      <c r="D59" s="333">
        <f>Mprotokolas!D118</f>
        <v>10.98</v>
      </c>
      <c r="E59" s="238">
        <f>Mprotokolas!E118</f>
        <v>26</v>
      </c>
      <c r="F59" s="246">
        <f>Mprotokolas!F118</f>
        <v>380</v>
      </c>
      <c r="G59" s="240">
        <f>Mprotokolas!G118</f>
        <v>50</v>
      </c>
      <c r="H59" s="333">
        <f>Mprotokolas!H118</f>
        <v>34.17</v>
      </c>
      <c r="I59" s="238">
        <f>Mprotokolas!I118</f>
        <v>51</v>
      </c>
      <c r="J59" s="249">
        <f>Mprotokolas!J118</f>
        <v>0.001537037037037037</v>
      </c>
      <c r="K59" s="240">
        <f>Mprotokolas!K118</f>
        <v>6</v>
      </c>
      <c r="L59" s="243">
        <f>Mprotokolas!L118</f>
        <v>133</v>
      </c>
      <c r="M59" s="252">
        <v>51</v>
      </c>
    </row>
    <row r="60" spans="1:13" ht="12.75">
      <c r="A60" s="260" t="str">
        <f>Mprotokolas!A109</f>
        <v>Telšiai</v>
      </c>
      <c r="B60" s="260" t="str">
        <f>Mprotokolas!B109</f>
        <v>Ieva Keliauskaitė</v>
      </c>
      <c r="C60" s="330">
        <f>Mprotokolas!C109</f>
        <v>2008</v>
      </c>
      <c r="D60" s="255">
        <f>Mprotokolas!D109</f>
        <v>10.37</v>
      </c>
      <c r="E60" s="238">
        <f>Mprotokolas!E109</f>
        <v>39</v>
      </c>
      <c r="F60" s="246">
        <f>Mprotokolas!F109</f>
        <v>306</v>
      </c>
      <c r="G60" s="240">
        <f>Mprotokolas!G109</f>
        <v>25</v>
      </c>
      <c r="H60" s="255">
        <f>Mprotokolas!H109</f>
        <v>21.92</v>
      </c>
      <c r="I60" s="238">
        <f>Mprotokolas!I109</f>
        <v>27</v>
      </c>
      <c r="J60" s="249">
        <f>Mprotokolas!J109</f>
        <v>0.001271064814814815</v>
      </c>
      <c r="K60" s="240">
        <f>Mprotokolas!K109</f>
        <v>35</v>
      </c>
      <c r="L60" s="243">
        <f>Mprotokolas!L109</f>
        <v>126</v>
      </c>
      <c r="M60" s="252">
        <v>52</v>
      </c>
    </row>
    <row r="61" spans="1:13" ht="12.75">
      <c r="A61" s="260" t="str">
        <f>Mprotokolas!A60</f>
        <v>Žadvainiai</v>
      </c>
      <c r="B61" s="260" t="str">
        <f>Mprotokolas!B60</f>
        <v>Rusnės Lenkšaitė</v>
      </c>
      <c r="C61" s="330" t="str">
        <f>Mprotokolas!C60</f>
        <v>2006-</v>
      </c>
      <c r="D61" s="255">
        <f>Mprotokolas!D60</f>
        <v>10.15</v>
      </c>
      <c r="E61" s="238">
        <f>Mprotokolas!E60</f>
        <v>43</v>
      </c>
      <c r="F61" s="246">
        <f>Mprotokolas!F60</f>
        <v>300</v>
      </c>
      <c r="G61" s="240">
        <f>Mprotokolas!G60</f>
        <v>23</v>
      </c>
      <c r="H61" s="255">
        <f>Mprotokolas!H60</f>
        <v>23.98</v>
      </c>
      <c r="I61" s="238">
        <f>Mprotokolas!I60</f>
        <v>31</v>
      </c>
      <c r="J61" s="249">
        <f>Mprotokolas!J60</f>
        <v>0.0014577546296296298</v>
      </c>
      <c r="K61" s="240">
        <f>Mprotokolas!K60</f>
        <v>13</v>
      </c>
      <c r="L61" s="243">
        <f>Mprotokolas!L60</f>
        <v>110</v>
      </c>
      <c r="M61" s="252">
        <v>53</v>
      </c>
    </row>
    <row r="62" spans="1:13" ht="12.75">
      <c r="A62" s="260" t="str">
        <f>Mprotokolas!A105</f>
        <v>Telšiai</v>
      </c>
      <c r="B62" s="260" t="str">
        <f>Mprotokolas!B105</f>
        <v>Goda Gauryliutė</v>
      </c>
      <c r="C62" s="330">
        <f>Mprotokolas!C105</f>
        <v>2005</v>
      </c>
      <c r="D62" s="255">
        <f>Mprotokolas!D105</f>
        <v>11.05</v>
      </c>
      <c r="E62" s="238">
        <f>Mprotokolas!E105</f>
        <v>24</v>
      </c>
      <c r="F62" s="246">
        <f>Mprotokolas!F105</f>
        <v>322</v>
      </c>
      <c r="G62" s="240">
        <f>Mprotokolas!G105</f>
        <v>30</v>
      </c>
      <c r="H62" s="255">
        <f>Mprotokolas!H105</f>
        <v>18.39</v>
      </c>
      <c r="I62" s="238">
        <f>Mprotokolas!I105</f>
        <v>21</v>
      </c>
      <c r="J62" s="249">
        <f>Mprotokolas!J105</f>
        <v>0.0014609953703703703</v>
      </c>
      <c r="K62" s="240">
        <f>Mprotokolas!K105</f>
        <v>12</v>
      </c>
      <c r="L62" s="243">
        <f>Mprotokolas!L105</f>
        <v>87</v>
      </c>
      <c r="M62" s="252">
        <v>54</v>
      </c>
    </row>
    <row r="63" spans="1:13" ht="12.75">
      <c r="A63" s="260" t="str">
        <f>Mprotokolas!A107</f>
        <v>Telšiai</v>
      </c>
      <c r="B63" s="260" t="str">
        <f>Mprotokolas!B107</f>
        <v>Gintarė Šiuškaitė</v>
      </c>
      <c r="C63" s="330">
        <f>Mprotokolas!C107</f>
        <v>2005</v>
      </c>
      <c r="D63" s="255">
        <f>Mprotokolas!D107</f>
        <v>11.04</v>
      </c>
      <c r="E63" s="238">
        <f>Mprotokolas!E107</f>
        <v>24</v>
      </c>
      <c r="F63" s="246">
        <f>Mprotokolas!F107</f>
        <v>273</v>
      </c>
      <c r="G63" s="240">
        <f>Mprotokolas!G107</f>
        <v>14</v>
      </c>
      <c r="H63" s="255">
        <f>Mprotokolas!H107</f>
        <v>23.14</v>
      </c>
      <c r="I63" s="238">
        <f>Mprotokolas!I107</f>
        <v>30</v>
      </c>
      <c r="J63" s="249">
        <f>Mprotokolas!J107</f>
        <v>0.0014787037037037036</v>
      </c>
      <c r="K63" s="240">
        <f>Mprotokolas!K107</f>
        <v>11</v>
      </c>
      <c r="L63" s="243">
        <f>Mprotokolas!L107</f>
        <v>79</v>
      </c>
      <c r="M63" s="252">
        <v>55</v>
      </c>
    </row>
    <row r="64" spans="1:13" ht="13.5" thickBot="1">
      <c r="A64" s="261" t="str">
        <f>Mprotokolas!A59</f>
        <v>Žadvainiai</v>
      </c>
      <c r="B64" s="261" t="str">
        <f>Mprotokolas!B59</f>
        <v>Evelina Venckutė</v>
      </c>
      <c r="C64" s="332" t="str">
        <f>Mprotokolas!C59</f>
        <v>2007-</v>
      </c>
      <c r="D64" s="262">
        <f>Mprotokolas!D59</f>
        <v>11.65</v>
      </c>
      <c r="E64" s="256">
        <f>Mprotokolas!E59</f>
        <v>14</v>
      </c>
      <c r="F64" s="247">
        <f>Mprotokolas!F59</f>
        <v>287</v>
      </c>
      <c r="G64" s="241">
        <f>Mprotokolas!G59</f>
        <v>19</v>
      </c>
      <c r="H64" s="262">
        <f>Mprotokolas!H59</f>
        <v>28.92</v>
      </c>
      <c r="I64" s="256">
        <f>Mprotokolas!I59</f>
        <v>41</v>
      </c>
      <c r="J64" s="250">
        <f>Mprotokolas!J59</f>
        <v>0.0015946759259259258</v>
      </c>
      <c r="K64" s="241">
        <f>Mprotokolas!K59</f>
        <v>3</v>
      </c>
      <c r="L64" s="244">
        <f>Mprotokolas!L59</f>
        <v>77</v>
      </c>
      <c r="M64" s="253">
        <v>56</v>
      </c>
    </row>
    <row r="65" spans="1:13" ht="12.75">
      <c r="A65" s="8"/>
      <c r="B65" s="8"/>
      <c r="C65" s="134"/>
      <c r="D65" s="8"/>
      <c r="E65" s="8"/>
      <c r="F65" s="8"/>
      <c r="G65" s="8"/>
      <c r="H65" s="8"/>
      <c r="I65" s="8"/>
      <c r="J65" s="133"/>
      <c r="K65" s="8"/>
      <c r="L65" s="8"/>
      <c r="M65" s="8"/>
    </row>
    <row r="66" spans="1:13" ht="12.75">
      <c r="A66" s="8"/>
      <c r="B66" s="13"/>
      <c r="C66" s="6"/>
      <c r="D66" s="12"/>
      <c r="E66" s="8"/>
      <c r="F66" s="8"/>
      <c r="G66" s="8"/>
      <c r="H66" s="8"/>
      <c r="I66" s="8"/>
      <c r="J66" s="9"/>
      <c r="K66" s="8"/>
      <c r="L66" s="8"/>
      <c r="M66" s="8"/>
    </row>
    <row r="67" spans="1:13" ht="12.75">
      <c r="A67" s="8"/>
      <c r="B67" s="415" t="s">
        <v>20</v>
      </c>
      <c r="C67" s="415"/>
      <c r="D67" s="415"/>
      <c r="E67" s="415"/>
      <c r="F67" s="20"/>
      <c r="G67" s="20"/>
      <c r="H67" s="20"/>
      <c r="I67" s="416" t="s">
        <v>31</v>
      </c>
      <c r="J67" s="415"/>
      <c r="K67" s="415"/>
      <c r="L67" s="415"/>
      <c r="M67" s="8"/>
    </row>
    <row r="68" spans="1:13" ht="12.75">
      <c r="A68" s="8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8"/>
    </row>
    <row r="69" spans="1:13" ht="12.75">
      <c r="A69" s="8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8"/>
    </row>
    <row r="70" spans="1:12" ht="12.75">
      <c r="A70" s="6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1:12" ht="12.75">
      <c r="A71" s="6"/>
      <c r="B71" s="415" t="s">
        <v>19</v>
      </c>
      <c r="C71" s="415"/>
      <c r="D71" s="415"/>
      <c r="E71" s="415"/>
      <c r="F71" s="20"/>
      <c r="G71" s="20"/>
      <c r="H71" s="20"/>
      <c r="I71" s="416" t="s">
        <v>32</v>
      </c>
      <c r="J71" s="415"/>
      <c r="K71" s="415"/>
      <c r="L71" s="415"/>
    </row>
    <row r="72" ht="12.75"/>
    <row r="73" ht="12.75"/>
    <row r="74" ht="12.75"/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</sheetData>
  <sheetProtection/>
  <mergeCells count="17">
    <mergeCell ref="B71:E71"/>
    <mergeCell ref="I71:L71"/>
    <mergeCell ref="A7:A8"/>
    <mergeCell ref="B7:B8"/>
    <mergeCell ref="C7:C8"/>
    <mergeCell ref="D7:E7"/>
    <mergeCell ref="B67:E67"/>
    <mergeCell ref="I67:L67"/>
    <mergeCell ref="I3:L3"/>
    <mergeCell ref="M7:M8"/>
    <mergeCell ref="B1:K1"/>
    <mergeCell ref="B5:K5"/>
    <mergeCell ref="F7:G7"/>
    <mergeCell ref="H7:I7"/>
    <mergeCell ref="J7:K7"/>
    <mergeCell ref="L7:L8"/>
    <mergeCell ref="B3:F3"/>
  </mergeCells>
  <printOptions horizontalCentered="1"/>
  <pageMargins left="0.354330708661417" right="0.15748031496063" top="0.78740157480315" bottom="0.78740157480315" header="0.511811023622047" footer="0.511811023622047"/>
  <pageSetup horizontalDpi="600" verticalDpi="600" orientation="landscape" paperSize="9" r:id="rId1"/>
  <headerFooter alignWithMargins="0">
    <oddFooter>&amp;C&amp;D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43"/>
  <sheetViews>
    <sheetView showGridLines="0" showRowColHeaders="0" zoomScale="135" zoomScaleNormal="135" zoomScalePageLayoutView="0" workbookViewId="0" topLeftCell="A4">
      <selection activeCell="B9" sqref="B9"/>
    </sheetView>
  </sheetViews>
  <sheetFormatPr defaultColWidth="0" defaultRowHeight="12.75" zeroHeight="1"/>
  <cols>
    <col min="1" max="1" width="7.8515625" style="0" customWidth="1"/>
    <col min="2" max="10" width="5.7109375" style="0" customWidth="1"/>
    <col min="11" max="11" width="7.57421875" style="0" customWidth="1"/>
    <col min="12" max="12" width="9.28125" style="0" customWidth="1"/>
    <col min="13" max="13" width="8.57421875" style="0" customWidth="1"/>
    <col min="14" max="14" width="1.7109375" style="0" customWidth="1"/>
    <col min="15" max="16384" width="9.140625" style="0" hidden="1" customWidth="1"/>
  </cols>
  <sheetData>
    <row r="1" spans="1:12" ht="41.25" customHeight="1">
      <c r="A1" s="14"/>
      <c r="B1" s="424" t="str">
        <f>Mprotokolas!$B$1</f>
        <v>Lietuvos mokyklų žaidynių lengvosios atletikos keturkovės tarpzoninės varžybos Palangoje</v>
      </c>
      <c r="C1" s="424"/>
      <c r="D1" s="424"/>
      <c r="E1" s="424"/>
      <c r="F1" s="424"/>
      <c r="G1" s="424"/>
      <c r="H1" s="424"/>
      <c r="I1" s="424"/>
      <c r="J1" s="424"/>
      <c r="K1" s="424"/>
      <c r="L1" s="424"/>
    </row>
    <row r="2" spans="1:12" ht="12.7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23.25" customHeight="1">
      <c r="A3" s="11"/>
      <c r="B3" s="414" t="str">
        <f>Mprotokolas!$B$3</f>
        <v>Merginos</v>
      </c>
      <c r="C3" s="414"/>
      <c r="D3" s="414"/>
      <c r="E3" s="414"/>
      <c r="F3" s="414"/>
      <c r="G3" s="414"/>
      <c r="H3" s="414"/>
      <c r="I3" s="24"/>
      <c r="J3" s="24"/>
      <c r="K3" s="401" t="str">
        <f>Mprotokolas!I3</f>
        <v>2019 05 16</v>
      </c>
      <c r="L3" s="401"/>
    </row>
    <row r="4" spans="1:12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33.75" customHeight="1">
      <c r="B5" s="425" t="s">
        <v>18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</row>
    <row r="6" spans="1:14" ht="27.75" customHeight="1">
      <c r="A6" s="43" t="s">
        <v>7</v>
      </c>
      <c r="B6" s="423" t="s">
        <v>14</v>
      </c>
      <c r="C6" s="423"/>
      <c r="D6" s="423"/>
      <c r="E6" s="423"/>
      <c r="F6" s="423"/>
      <c r="G6" s="423"/>
      <c r="H6" s="423"/>
      <c r="I6" s="423"/>
      <c r="J6" s="423"/>
      <c r="K6" s="423"/>
      <c r="L6" s="43" t="s">
        <v>1</v>
      </c>
      <c r="M6" s="43" t="s">
        <v>11</v>
      </c>
      <c r="N6" s="20"/>
    </row>
    <row r="7" spans="1:14" ht="19.5" customHeight="1">
      <c r="A7" s="43">
        <v>3</v>
      </c>
      <c r="B7" s="52" t="str">
        <f>Mprotokolas!B30</f>
        <v>Gargdžų “Minijos“ progimnazija</v>
      </c>
      <c r="C7" s="53"/>
      <c r="D7" s="53"/>
      <c r="E7" s="44"/>
      <c r="F7" s="44"/>
      <c r="G7" s="44"/>
      <c r="H7" s="44"/>
      <c r="I7" s="44"/>
      <c r="J7" s="44"/>
      <c r="K7" s="45"/>
      <c r="L7" s="43">
        <f>Mprotokolas!L30</f>
        <v>1157</v>
      </c>
      <c r="M7" s="43">
        <v>1</v>
      </c>
      <c r="N7" s="20"/>
    </row>
    <row r="8" spans="1:14" ht="19.5" customHeight="1">
      <c r="A8" s="43">
        <v>2</v>
      </c>
      <c r="B8" s="52" t="str">
        <f>Mprotokolas!B18</f>
        <v>Klaipėdos "Gedminų" progimnazija</v>
      </c>
      <c r="C8" s="53"/>
      <c r="D8" s="53"/>
      <c r="E8" s="44"/>
      <c r="F8" s="44"/>
      <c r="G8" s="44"/>
      <c r="H8" s="44"/>
      <c r="I8" s="44"/>
      <c r="J8" s="44"/>
      <c r="K8" s="45"/>
      <c r="L8" s="43">
        <f>Mprotokolas!L18</f>
        <v>1150</v>
      </c>
      <c r="M8" s="43">
        <v>2</v>
      </c>
      <c r="N8" s="20"/>
    </row>
    <row r="9" spans="1:14" ht="19.5" customHeight="1">
      <c r="A9" s="43">
        <v>6</v>
      </c>
      <c r="B9" s="52" t="str">
        <f>Mprotokolas!B66</f>
        <v>Šilalės r. "Kvėdarnos Kazimiero Jauniaus" gimnazija</v>
      </c>
      <c r="C9" s="53"/>
      <c r="D9" s="53"/>
      <c r="E9" s="53"/>
      <c r="F9" s="53"/>
      <c r="G9" s="53"/>
      <c r="H9" s="53"/>
      <c r="I9" s="53"/>
      <c r="J9" s="53"/>
      <c r="K9" s="54"/>
      <c r="L9" s="43">
        <f>Mprotokolas!L66</f>
        <v>1004</v>
      </c>
      <c r="M9" s="43">
        <v>3</v>
      </c>
      <c r="N9" s="20"/>
    </row>
    <row r="10" spans="1:14" ht="19.5" customHeight="1">
      <c r="A10" s="43">
        <v>1</v>
      </c>
      <c r="B10" s="52" t="str">
        <f>Mprotokolas!B6</f>
        <v>Palangos "Vlado Jurgučio" pagrindinė mokykla</v>
      </c>
      <c r="C10" s="53"/>
      <c r="D10" s="53"/>
      <c r="E10" s="44"/>
      <c r="F10" s="44"/>
      <c r="G10" s="44"/>
      <c r="H10" s="44"/>
      <c r="I10" s="44"/>
      <c r="J10" s="44"/>
      <c r="K10" s="45"/>
      <c r="L10" s="43">
        <f>Mprotokolas!L6</f>
        <v>994</v>
      </c>
      <c r="M10" s="43">
        <v>4</v>
      </c>
      <c r="N10" s="20"/>
    </row>
    <row r="11" spans="1:14" ht="19.5" customHeight="1">
      <c r="A11" s="43">
        <v>4</v>
      </c>
      <c r="B11" s="52" t="str">
        <f>Mprotokolas!B42</f>
        <v>Plungės rajon. sav. Plungės "Senamiesčio" mokykla</v>
      </c>
      <c r="C11" s="53"/>
      <c r="D11" s="53"/>
      <c r="E11" s="44"/>
      <c r="F11" s="44"/>
      <c r="G11" s="44"/>
      <c r="H11" s="44"/>
      <c r="I11" s="44"/>
      <c r="J11" s="44"/>
      <c r="K11" s="45"/>
      <c r="L11" s="43">
        <f>Mprotokolas!L42</f>
        <v>916</v>
      </c>
      <c r="M11" s="43">
        <v>5</v>
      </c>
      <c r="N11" s="20"/>
    </row>
    <row r="12" spans="1:14" ht="19.5" customHeight="1">
      <c r="A12" s="43">
        <v>8</v>
      </c>
      <c r="B12" s="52" t="str">
        <f>Mprotokolas!B90</f>
        <v>Tauragės "Šaltinio" progimnazija</v>
      </c>
      <c r="C12" s="55"/>
      <c r="D12" s="55"/>
      <c r="E12" s="47"/>
      <c r="F12" s="47"/>
      <c r="G12" s="47"/>
      <c r="H12" s="47"/>
      <c r="I12" s="47"/>
      <c r="J12" s="47"/>
      <c r="K12" s="48"/>
      <c r="L12" s="43">
        <f>Mprotokolas!L90</f>
        <v>897</v>
      </c>
      <c r="M12" s="43">
        <v>6</v>
      </c>
      <c r="N12" s="20"/>
    </row>
    <row r="13" spans="1:14" ht="19.5" customHeight="1">
      <c r="A13" s="43">
        <v>7</v>
      </c>
      <c r="B13" s="52" t="str">
        <f>Mprotokolas!B78</f>
        <v>Švėkšnos "Saulės" gimnazija</v>
      </c>
      <c r="C13" s="55"/>
      <c r="D13" s="55"/>
      <c r="E13" s="55"/>
      <c r="F13" s="55"/>
      <c r="G13" s="55"/>
      <c r="H13" s="55"/>
      <c r="I13" s="55"/>
      <c r="J13" s="55"/>
      <c r="K13" s="56"/>
      <c r="L13" s="43">
        <f>Mprotokolas!L78</f>
        <v>874</v>
      </c>
      <c r="M13" s="43">
        <v>7</v>
      </c>
      <c r="N13" s="20"/>
    </row>
    <row r="14" spans="1:14" ht="19.5" customHeight="1">
      <c r="A14" s="43">
        <v>9</v>
      </c>
      <c r="B14" s="52" t="str">
        <f>Mprotokolas!B102</f>
        <v>Telčių" Vincento Borisevičiaus" gimnazija</v>
      </c>
      <c r="C14" s="57"/>
      <c r="D14" s="57"/>
      <c r="E14" s="57"/>
      <c r="F14" s="57"/>
      <c r="G14" s="57"/>
      <c r="H14" s="57"/>
      <c r="I14" s="57"/>
      <c r="J14" s="57"/>
      <c r="K14" s="58"/>
      <c r="L14" s="43">
        <f>Mprotokolas!L102</f>
        <v>747</v>
      </c>
      <c r="M14" s="43">
        <v>8</v>
      </c>
      <c r="N14" s="20"/>
    </row>
    <row r="15" spans="1:14" ht="19.5" customHeight="1">
      <c r="A15" s="43">
        <v>5</v>
      </c>
      <c r="B15" s="52" t="str">
        <f>Mprotokolas!B54</f>
        <v>Rietavo sav. Žaidvainių prgindinė mokykla</v>
      </c>
      <c r="C15" s="53"/>
      <c r="D15" s="53"/>
      <c r="E15" s="44"/>
      <c r="F15" s="44"/>
      <c r="G15" s="44"/>
      <c r="H15" s="44"/>
      <c r="I15" s="44"/>
      <c r="J15" s="44"/>
      <c r="K15" s="45"/>
      <c r="L15" s="43">
        <f>Mprotokolas!L54</f>
        <v>705</v>
      </c>
      <c r="M15" s="43">
        <v>9</v>
      </c>
      <c r="N15" s="20"/>
    </row>
    <row r="16" spans="1:14" ht="19.5" customHeight="1">
      <c r="A16" s="263"/>
      <c r="B16" s="264"/>
      <c r="C16" s="264"/>
      <c r="D16" s="264"/>
      <c r="E16" s="265"/>
      <c r="F16" s="265"/>
      <c r="G16" s="265"/>
      <c r="H16" s="265"/>
      <c r="I16" s="265"/>
      <c r="J16" s="265"/>
      <c r="K16" s="265"/>
      <c r="L16" s="263"/>
      <c r="M16" s="263"/>
      <c r="N16" s="20"/>
    </row>
    <row r="17" spans="1:14" ht="19.5" customHeight="1">
      <c r="A17" s="20"/>
      <c r="B17" s="20"/>
      <c r="C17" s="415" t="s">
        <v>20</v>
      </c>
      <c r="D17" s="415"/>
      <c r="E17" s="415"/>
      <c r="F17" s="415"/>
      <c r="G17" s="20"/>
      <c r="H17" s="20"/>
      <c r="I17" s="20"/>
      <c r="J17" s="422" t="s">
        <v>31</v>
      </c>
      <c r="K17" s="422"/>
      <c r="L17" s="422"/>
      <c r="M17" s="266"/>
      <c r="N17" s="20"/>
    </row>
    <row r="18" spans="1:14" ht="19.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67"/>
      <c r="N18" s="20"/>
    </row>
    <row r="19" spans="1:14" ht="19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67"/>
      <c r="N19" s="20"/>
    </row>
    <row r="20" spans="1:14" ht="19.5" customHeight="1">
      <c r="A20" s="20"/>
      <c r="B20" s="20"/>
      <c r="C20" s="415" t="s">
        <v>19</v>
      </c>
      <c r="D20" s="415"/>
      <c r="E20" s="415"/>
      <c r="F20" s="415"/>
      <c r="G20" s="20"/>
      <c r="H20" s="20"/>
      <c r="I20" s="20"/>
      <c r="J20" s="422" t="s">
        <v>32</v>
      </c>
      <c r="K20" s="422"/>
      <c r="L20" s="422"/>
      <c r="M20" s="266"/>
      <c r="N20" s="20"/>
    </row>
    <row r="21" spans="1:14" ht="19.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67"/>
      <c r="N21" s="20"/>
    </row>
    <row r="22" spans="1:14" ht="19.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19.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ht="12.75">
      <c r="N30" s="20"/>
    </row>
    <row r="31" ht="12.75">
      <c r="N31" s="20"/>
    </row>
    <row r="32" ht="12.75">
      <c r="N32" s="20"/>
    </row>
    <row r="33" ht="12.75">
      <c r="N33" s="20"/>
    </row>
    <row r="34" ht="12.75">
      <c r="N34" s="20"/>
    </row>
    <row r="35" ht="12.75">
      <c r="N35" s="20"/>
    </row>
    <row r="36" ht="12.75">
      <c r="N36" s="20"/>
    </row>
    <row r="37" ht="12.75">
      <c r="N37" s="20"/>
    </row>
    <row r="38" ht="12.75">
      <c r="N38" s="20"/>
    </row>
    <row r="39" ht="12.75">
      <c r="N39" s="20"/>
    </row>
    <row r="40" ht="12.75">
      <c r="N40" s="20"/>
    </row>
    <row r="41" ht="12.75" hidden="1">
      <c r="N41" s="20"/>
    </row>
    <row r="42" ht="12.75" hidden="1">
      <c r="N42" s="20"/>
    </row>
    <row r="43" ht="12.75" hidden="1">
      <c r="N43" s="20"/>
    </row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</sheetData>
  <sheetProtection/>
  <mergeCells count="9">
    <mergeCell ref="J20:L20"/>
    <mergeCell ref="C20:F20"/>
    <mergeCell ref="B6:K6"/>
    <mergeCell ref="B1:L1"/>
    <mergeCell ref="B3:H3"/>
    <mergeCell ref="K3:L3"/>
    <mergeCell ref="B5:L5"/>
    <mergeCell ref="C17:F17"/>
    <mergeCell ref="J17:L17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26"/>
  <sheetViews>
    <sheetView zoomScale="120" zoomScaleNormal="120" zoomScalePageLayoutView="0" workbookViewId="0" topLeftCell="A64">
      <selection activeCell="B66" sqref="B66:K66"/>
    </sheetView>
  </sheetViews>
  <sheetFormatPr defaultColWidth="9.140625" defaultRowHeight="12.75"/>
  <cols>
    <col min="1" max="1" width="11.28125" style="0" customWidth="1"/>
    <col min="2" max="2" width="21.421875" style="0" customWidth="1"/>
    <col min="3" max="3" width="11.00390625" style="0" customWidth="1"/>
    <col min="4" max="4" width="5.8515625" style="0" customWidth="1"/>
    <col min="5" max="5" width="5.00390625" style="0" bestFit="1" customWidth="1"/>
    <col min="6" max="6" width="6.28125" style="0" bestFit="1" customWidth="1"/>
    <col min="7" max="7" width="4.28125" style="0" bestFit="1" customWidth="1"/>
    <col min="8" max="8" width="6.421875" style="0" customWidth="1"/>
    <col min="9" max="9" width="6.28125" style="0" customWidth="1"/>
    <col min="10" max="10" width="7.421875" style="0" customWidth="1"/>
    <col min="11" max="11" width="6.28125" style="0" bestFit="1" customWidth="1"/>
    <col min="12" max="12" width="8.28125" style="0" customWidth="1"/>
  </cols>
  <sheetData>
    <row r="1" spans="2:13" s="30" customFormat="1" ht="39" customHeight="1">
      <c r="B1" s="448" t="s">
        <v>173</v>
      </c>
      <c r="C1" s="448"/>
      <c r="D1" s="448"/>
      <c r="E1" s="448"/>
      <c r="F1" s="448"/>
      <c r="G1" s="448"/>
      <c r="H1" s="448"/>
      <c r="I1" s="448"/>
      <c r="J1" s="448"/>
      <c r="K1" s="448"/>
      <c r="L1" s="50"/>
      <c r="M1" s="50"/>
    </row>
    <row r="2" spans="1:13" s="30" customFormat="1" ht="13.5" customHeight="1">
      <c r="A2" s="29"/>
      <c r="B2" s="51"/>
      <c r="C2" s="51"/>
      <c r="D2" s="51"/>
      <c r="E2" s="51"/>
      <c r="F2" s="51"/>
      <c r="G2" s="51"/>
      <c r="H2" s="51"/>
      <c r="I2" s="51"/>
      <c r="J2" s="51"/>
      <c r="K2" s="51"/>
      <c r="L2" s="50"/>
      <c r="M2" s="50"/>
    </row>
    <row r="3" spans="2:11" ht="15.75">
      <c r="B3" s="447" t="s">
        <v>0</v>
      </c>
      <c r="C3" s="447"/>
      <c r="D3" s="447"/>
      <c r="E3" s="5"/>
      <c r="G3" s="49"/>
      <c r="H3" s="49"/>
      <c r="I3" s="454" t="s">
        <v>24</v>
      </c>
      <c r="J3" s="454"/>
      <c r="K3" s="5"/>
    </row>
    <row r="5" spans="1:10" ht="13.5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ht="13.5" thickBot="1">
      <c r="A6" s="299">
        <v>1</v>
      </c>
      <c r="B6" s="449" t="s">
        <v>182</v>
      </c>
      <c r="C6" s="449"/>
      <c r="D6" s="449"/>
      <c r="E6" s="449"/>
      <c r="F6" s="449"/>
      <c r="G6" s="449"/>
      <c r="H6" s="449"/>
      <c r="I6" s="449"/>
      <c r="J6" s="449"/>
      <c r="K6" s="450"/>
      <c r="L6" s="135">
        <f>L15</f>
        <v>994</v>
      </c>
    </row>
    <row r="7" spans="1:12" ht="12.75">
      <c r="A7" s="455" t="s">
        <v>14</v>
      </c>
      <c r="B7" s="439" t="s">
        <v>8</v>
      </c>
      <c r="C7" s="441" t="s">
        <v>16</v>
      </c>
      <c r="D7" s="426" t="s">
        <v>4</v>
      </c>
      <c r="E7" s="427"/>
      <c r="F7" s="443" t="s">
        <v>3</v>
      </c>
      <c r="G7" s="427"/>
      <c r="H7" s="426" t="s">
        <v>9</v>
      </c>
      <c r="I7" s="427"/>
      <c r="J7" s="426" t="s">
        <v>5</v>
      </c>
      <c r="K7" s="427"/>
      <c r="L7" s="451" t="s">
        <v>10</v>
      </c>
    </row>
    <row r="8" spans="1:12" ht="13.5" thickBot="1">
      <c r="A8" s="456"/>
      <c r="B8" s="440"/>
      <c r="C8" s="442"/>
      <c r="D8" s="25" t="s">
        <v>12</v>
      </c>
      <c r="E8" s="26" t="s">
        <v>1</v>
      </c>
      <c r="F8" s="27" t="s">
        <v>12</v>
      </c>
      <c r="G8" s="26" t="s">
        <v>1</v>
      </c>
      <c r="H8" s="25" t="s">
        <v>12</v>
      </c>
      <c r="I8" s="26" t="s">
        <v>1</v>
      </c>
      <c r="J8" s="25" t="s">
        <v>12</v>
      </c>
      <c r="K8" s="26" t="s">
        <v>1</v>
      </c>
      <c r="L8" s="452"/>
    </row>
    <row r="9" spans="1:12" ht="12.75">
      <c r="A9" s="290" t="s">
        <v>175</v>
      </c>
      <c r="B9" s="144" t="s">
        <v>88</v>
      </c>
      <c r="C9" s="145">
        <v>38371</v>
      </c>
      <c r="D9" s="271">
        <v>8.93</v>
      </c>
      <c r="E9" s="146">
        <f>LOOKUP(D9,'MTaškų lentelė'!$I$8:I$158,'MTaškų lentelė'!$H$8:$H$158)</f>
        <v>78</v>
      </c>
      <c r="F9" s="284">
        <v>492</v>
      </c>
      <c r="G9" s="146">
        <f>LOOKUP(F9,'MTaškų lentelė'!$E$8:$E$158,'MTaškų lentelė'!$C$8:$C$158)</f>
        <v>87</v>
      </c>
      <c r="H9" s="271">
        <v>27.24</v>
      </c>
      <c r="I9" s="37">
        <f>LOOKUP(H9,'MTaškų lentelė'!$D$8:$D$158,'MTaškų lentelė'!$C$8:$C$158)</f>
        <v>38</v>
      </c>
      <c r="J9" s="59">
        <v>0.001356712962962963</v>
      </c>
      <c r="K9" s="147">
        <f>LOOKUP(J9,'MTaškų lentelė'!$J$8:$J$158,'MTaškų lentelė'!$H$8:$H$158)</f>
        <v>24</v>
      </c>
      <c r="L9" s="148">
        <f aca="true" t="shared" si="0" ref="L9:L14">E9+G9+I9+K9</f>
        <v>227</v>
      </c>
    </row>
    <row r="10" spans="1:12" ht="12.75">
      <c r="A10" s="109" t="s">
        <v>175</v>
      </c>
      <c r="B10" s="33" t="s">
        <v>91</v>
      </c>
      <c r="C10" s="65">
        <v>38849</v>
      </c>
      <c r="D10" s="269">
        <v>10.13</v>
      </c>
      <c r="E10" s="137">
        <f>LOOKUP(D10,'MTaškų lentelė'!$I$8:I$158,'MTaškų lentelė'!$H$8:$H$158)</f>
        <v>43</v>
      </c>
      <c r="F10" s="285">
        <v>347</v>
      </c>
      <c r="G10" s="137">
        <f>LOOKUP(F10,'MTaškų lentelė'!$E$8:$E$158,'MTaškų lentelė'!$C$8:$C$158)</f>
        <v>39</v>
      </c>
      <c r="H10" s="269">
        <v>30.1</v>
      </c>
      <c r="I10" s="139">
        <f>LOOKUP(H10,'MTaškų lentelė'!$D$8:$D$158,'MTaškų lentelė'!$C$8:$C$158)</f>
        <v>43</v>
      </c>
      <c r="J10" s="131">
        <v>0.0014032407407407407</v>
      </c>
      <c r="K10" s="142">
        <f>LOOKUP(J10,'MTaškų lentelė'!$J$8:$J$158,'MTaškų lentelė'!$H$8:$H$158)</f>
        <v>18</v>
      </c>
      <c r="L10" s="140">
        <f t="shared" si="0"/>
        <v>143</v>
      </c>
    </row>
    <row r="11" spans="1:12" ht="12.75">
      <c r="A11" s="109" t="s">
        <v>175</v>
      </c>
      <c r="B11" s="33" t="s">
        <v>89</v>
      </c>
      <c r="C11" s="65">
        <v>38572</v>
      </c>
      <c r="D11" s="269">
        <v>9.01</v>
      </c>
      <c r="E11" s="137">
        <f>LOOKUP(D11,'MTaškų lentelė'!$I$8:I$158,'MTaškų lentelė'!$H$8:$H$158)</f>
        <v>75</v>
      </c>
      <c r="F11" s="285">
        <v>429</v>
      </c>
      <c r="G11" s="137">
        <f>LOOKUP(F11,'MTaškų lentelė'!$E$8:$E$158,'MTaškų lentelė'!$C$8:$C$158)</f>
        <v>66</v>
      </c>
      <c r="H11" s="269">
        <v>32.43</v>
      </c>
      <c r="I11" s="139">
        <f>LOOKUP(H11,'MTaškų lentelė'!$D$8:$D$158,'MTaškų lentelė'!$C$8:$C$158)</f>
        <v>48</v>
      </c>
      <c r="J11" s="131">
        <v>0.001190162037037037</v>
      </c>
      <c r="K11" s="142">
        <f>LOOKUP(J11,'MTaškų lentelė'!$J$8:$J$158,'MTaškų lentelė'!$H$8:$H$158)</f>
        <v>49</v>
      </c>
      <c r="L11" s="140">
        <f t="shared" si="0"/>
        <v>238</v>
      </c>
    </row>
    <row r="12" spans="1:12" ht="12.75">
      <c r="A12" s="109" t="s">
        <v>175</v>
      </c>
      <c r="B12" s="33" t="s">
        <v>90</v>
      </c>
      <c r="C12" s="65">
        <v>38849</v>
      </c>
      <c r="D12" s="269">
        <v>9.79</v>
      </c>
      <c r="E12" s="137">
        <f>LOOKUP(D12,'MTaškų lentelė'!$I$8:I$158,'MTaškų lentelė'!$H$8:$H$158)</f>
        <v>54</v>
      </c>
      <c r="F12" s="285">
        <v>391</v>
      </c>
      <c r="G12" s="137">
        <f>LOOKUP(F12,'MTaškų lentelė'!$E$8:$E$158,'MTaškų lentelė'!$C$8:$C$158)</f>
        <v>53</v>
      </c>
      <c r="H12" s="269">
        <v>19.34</v>
      </c>
      <c r="I12" s="139">
        <f>LOOKUP(H12,'MTaškų lentelė'!$D$8:$D$158,'MTaškų lentelė'!$C$8:$C$158)</f>
        <v>23</v>
      </c>
      <c r="J12" s="131">
        <v>0.0011541666666666666</v>
      </c>
      <c r="K12" s="142">
        <f>LOOKUP(J12,'MTaškų lentelė'!$J$8:$J$158,'MTaškų lentelė'!$H$8:$H$158)</f>
        <v>56</v>
      </c>
      <c r="L12" s="140">
        <f t="shared" si="0"/>
        <v>186</v>
      </c>
    </row>
    <row r="13" spans="1:12" ht="12.75">
      <c r="A13" s="109" t="s">
        <v>175</v>
      </c>
      <c r="B13" s="33" t="s">
        <v>94</v>
      </c>
      <c r="C13" s="65">
        <v>38984</v>
      </c>
      <c r="D13" s="269">
        <v>9.57</v>
      </c>
      <c r="E13" s="137">
        <f>LOOKUP(D13,'MTaškų lentelė'!$I$8:I$158,'MTaškų lentelė'!$H$8:$H$158)</f>
        <v>60</v>
      </c>
      <c r="F13" s="285">
        <v>393</v>
      </c>
      <c r="G13" s="137">
        <f>LOOKUP(F13,'MTaškų lentelė'!$E$8:$E$158,'MTaškų lentelė'!$C$8:$C$158)</f>
        <v>54</v>
      </c>
      <c r="H13" s="269">
        <v>29.25</v>
      </c>
      <c r="I13" s="139">
        <f>LOOKUP(H13,'MTaškų lentelė'!$D$8:$D$158,'MTaškų lentelė'!$C$8:$C$158)</f>
        <v>42</v>
      </c>
      <c r="J13" s="131">
        <v>0.0012807870370370369</v>
      </c>
      <c r="K13" s="142">
        <f>LOOKUP(J13,'MTaškų lentelė'!$J$8:$J$158,'MTaškų lentelė'!$H$8:$H$158)</f>
        <v>34</v>
      </c>
      <c r="L13" s="140">
        <f t="shared" si="0"/>
        <v>190</v>
      </c>
    </row>
    <row r="14" spans="1:12" ht="13.5" thickBot="1">
      <c r="A14" s="365" t="s">
        <v>175</v>
      </c>
      <c r="B14" s="34" t="s">
        <v>92</v>
      </c>
      <c r="C14" s="66">
        <v>38901</v>
      </c>
      <c r="D14" s="270">
        <v>10.2</v>
      </c>
      <c r="E14" s="138">
        <f>LOOKUP(D14,'MTaškų lentelė'!$I$8:I$158,'MTaškų lentelė'!$H$8:$H$158)</f>
        <v>41</v>
      </c>
      <c r="F14" s="286">
        <v>358</v>
      </c>
      <c r="G14" s="138">
        <f>LOOKUP(F14,'MTaškų lentelė'!$E$8:$E$158,'MTaškų lentelė'!$C$8:$C$158)</f>
        <v>42</v>
      </c>
      <c r="H14" s="270">
        <v>19.9</v>
      </c>
      <c r="I14" s="40">
        <f>LOOKUP(H14,'MTaškų lentelė'!$D$8:$D$158,'MTaškų lentelė'!$C$8:$C$158)</f>
        <v>24</v>
      </c>
      <c r="J14" s="132">
        <v>0.001208449074074074</v>
      </c>
      <c r="K14" s="143">
        <f>LOOKUP(J14,'MTaškų lentelė'!$J$8:$J$158,'MTaškų lentelė'!$H$8:$H$158)</f>
        <v>46</v>
      </c>
      <c r="L14" s="141">
        <f t="shared" si="0"/>
        <v>153</v>
      </c>
    </row>
    <row r="15" spans="1:13" ht="13.5" thickBot="1">
      <c r="A15" s="5"/>
      <c r="B15" s="5"/>
      <c r="C15" s="5"/>
      <c r="D15" s="5"/>
      <c r="E15" s="5"/>
      <c r="F15" s="5"/>
      <c r="G15" s="5"/>
      <c r="H15" s="428" t="s">
        <v>17</v>
      </c>
      <c r="I15" s="429"/>
      <c r="J15" s="429"/>
      <c r="K15" s="453"/>
      <c r="L15" s="364">
        <f>SUM(L9:L14)-MIN(L9:L14)</f>
        <v>994</v>
      </c>
      <c r="M15" s="61"/>
    </row>
    <row r="16" spans="8:12" ht="12.75">
      <c r="H16" s="42"/>
      <c r="I16" s="42"/>
      <c r="J16" s="42"/>
      <c r="K16" s="42"/>
      <c r="L16" s="41"/>
    </row>
    <row r="17" ht="13.5" thickBot="1"/>
    <row r="18" spans="1:12" ht="13.5" thickBot="1">
      <c r="A18" s="299">
        <v>2</v>
      </c>
      <c r="B18" s="449" t="s">
        <v>153</v>
      </c>
      <c r="C18" s="449"/>
      <c r="D18" s="449"/>
      <c r="E18" s="449"/>
      <c r="F18" s="449"/>
      <c r="G18" s="449"/>
      <c r="H18" s="449"/>
      <c r="I18" s="449"/>
      <c r="J18" s="449"/>
      <c r="K18" s="450"/>
      <c r="L18" s="135">
        <f>L27</f>
        <v>1150</v>
      </c>
    </row>
    <row r="19" spans="1:12" ht="12.75" customHeight="1">
      <c r="A19" s="455" t="s">
        <v>14</v>
      </c>
      <c r="B19" s="439" t="s">
        <v>8</v>
      </c>
      <c r="C19" s="441" t="s">
        <v>16</v>
      </c>
      <c r="D19" s="426" t="s">
        <v>4</v>
      </c>
      <c r="E19" s="427"/>
      <c r="F19" s="443" t="s">
        <v>3</v>
      </c>
      <c r="G19" s="427"/>
      <c r="H19" s="426" t="s">
        <v>9</v>
      </c>
      <c r="I19" s="427"/>
      <c r="J19" s="426" t="s">
        <v>5</v>
      </c>
      <c r="K19" s="427"/>
      <c r="L19" s="451" t="s">
        <v>10</v>
      </c>
    </row>
    <row r="20" spans="1:12" ht="13.5" thickBot="1">
      <c r="A20" s="456"/>
      <c r="B20" s="440"/>
      <c r="C20" s="442"/>
      <c r="D20" s="25" t="s">
        <v>12</v>
      </c>
      <c r="E20" s="26" t="s">
        <v>1</v>
      </c>
      <c r="F20" s="27" t="s">
        <v>12</v>
      </c>
      <c r="G20" s="26" t="s">
        <v>1</v>
      </c>
      <c r="H20" s="25" t="s">
        <v>12</v>
      </c>
      <c r="I20" s="26" t="s">
        <v>1</v>
      </c>
      <c r="J20" s="25" t="s">
        <v>12</v>
      </c>
      <c r="K20" s="26" t="s">
        <v>1</v>
      </c>
      <c r="L20" s="452"/>
    </row>
    <row r="21" spans="1:12" ht="12.75">
      <c r="A21" s="144" t="s">
        <v>176</v>
      </c>
      <c r="B21" s="144" t="s">
        <v>69</v>
      </c>
      <c r="C21" s="145" t="s">
        <v>76</v>
      </c>
      <c r="D21" s="271">
        <v>8.8</v>
      </c>
      <c r="E21" s="146">
        <f>LOOKUP(D21,'MTaškų lentelė'!$I$8:I$158,'MTaškų lentelė'!$H$8:$H$158)</f>
        <v>82</v>
      </c>
      <c r="F21" s="284">
        <v>396</v>
      </c>
      <c r="G21" s="146">
        <f>LOOKUP(F21,'MTaškų lentelė'!$E$8:$E$158,'MTaškų lentelė'!$C$8:$C$158)</f>
        <v>55</v>
      </c>
      <c r="H21" s="271">
        <v>26.7</v>
      </c>
      <c r="I21" s="37">
        <f>LOOKUP(H21,'MTaškų lentelė'!$D$8:$D$158,'MTaškų lentelė'!$C$8:$C$158)</f>
        <v>37</v>
      </c>
      <c r="J21" s="59">
        <v>0.001054513888888889</v>
      </c>
      <c r="K21" s="147">
        <f>LOOKUP(J21,'MTaškų lentelė'!$J$8:$J$158,'MTaškų lentelė'!$H$8:$H$158)</f>
        <v>77</v>
      </c>
      <c r="L21" s="148">
        <f aca="true" t="shared" si="1" ref="L21:L26">E21+G21+I21+K21</f>
        <v>251</v>
      </c>
    </row>
    <row r="22" spans="1:12" ht="12.75">
      <c r="A22" s="33" t="s">
        <v>176</v>
      </c>
      <c r="B22" s="33" t="s">
        <v>70</v>
      </c>
      <c r="C22" s="65" t="s">
        <v>77</v>
      </c>
      <c r="D22" s="269">
        <v>8.73</v>
      </c>
      <c r="E22" s="137">
        <f>LOOKUP(D22,'MTaškų lentelė'!$I$8:I$158,'MTaškų lentelė'!$H$8:$H$158)</f>
        <v>85</v>
      </c>
      <c r="F22" s="285">
        <v>455</v>
      </c>
      <c r="G22" s="137">
        <f>LOOKUP(F22,'MTaškų lentelė'!$E$8:$E$158,'MTaškų lentelė'!$C$8:$C$158)</f>
        <v>75</v>
      </c>
      <c r="H22" s="269">
        <v>18.62</v>
      </c>
      <c r="I22" s="139">
        <f>LOOKUP(H22,'MTaškų lentelė'!$D$8:$D$158,'MTaškų lentelė'!$C$8:$C$158)</f>
        <v>21</v>
      </c>
      <c r="J22" s="131">
        <v>0.0010215277777777779</v>
      </c>
      <c r="K22" s="142">
        <f>LOOKUP(J22,'MTaškų lentelė'!$J$8:$J$158,'MTaškų lentelė'!$H$8:$H$158)</f>
        <v>85</v>
      </c>
      <c r="L22" s="140">
        <f t="shared" si="1"/>
        <v>266</v>
      </c>
    </row>
    <row r="23" spans="1:12" ht="12.75">
      <c r="A23" s="33" t="s">
        <v>176</v>
      </c>
      <c r="B23" s="33" t="s">
        <v>71</v>
      </c>
      <c r="C23" s="65" t="s">
        <v>76</v>
      </c>
      <c r="D23" s="269">
        <v>9.42</v>
      </c>
      <c r="E23" s="137">
        <f>LOOKUP(D23,'MTaškų lentelė'!$I$8:I$158,'MTaškų lentelė'!$H$8:$H$158)</f>
        <v>63</v>
      </c>
      <c r="F23" s="285">
        <v>392</v>
      </c>
      <c r="G23" s="137">
        <f>LOOKUP(F23,'MTaškų lentelė'!$E$8:$E$158,'MTaškų lentelė'!$C$8:$C$158)</f>
        <v>54</v>
      </c>
      <c r="H23" s="269">
        <v>26.58</v>
      </c>
      <c r="I23" s="139">
        <f>LOOKUP(H23,'MTaškų lentelė'!$D$8:$D$158,'MTaškų lentelė'!$C$8:$C$158)</f>
        <v>36</v>
      </c>
      <c r="J23" s="131">
        <v>0.0010583333333333332</v>
      </c>
      <c r="K23" s="142">
        <f>LOOKUP(J23,'MTaškų lentelė'!$J$8:$J$158,'MTaškų lentelė'!$H$8:$H$158)</f>
        <v>76</v>
      </c>
      <c r="L23" s="140">
        <f t="shared" si="1"/>
        <v>229</v>
      </c>
    </row>
    <row r="24" spans="1:12" ht="12.75">
      <c r="A24" s="33" t="s">
        <v>176</v>
      </c>
      <c r="B24" s="33" t="s">
        <v>72</v>
      </c>
      <c r="C24" s="65" t="s">
        <v>78</v>
      </c>
      <c r="D24" s="269">
        <v>9.67</v>
      </c>
      <c r="E24" s="137">
        <f>LOOKUP(D24,'MTaškų lentelė'!$I$8:I$158,'MTaškų lentelė'!$H$8:$H$158)</f>
        <v>57</v>
      </c>
      <c r="F24" s="285">
        <v>413</v>
      </c>
      <c r="G24" s="137">
        <f>LOOKUP(F24,'MTaškų lentelė'!$E$8:$E$158,'MTaškų lentelė'!$C$8:$C$158)</f>
        <v>61</v>
      </c>
      <c r="H24" s="269">
        <v>21.81</v>
      </c>
      <c r="I24" s="139">
        <f>LOOKUP(H24,'MTaškų lentelė'!$D$8:$D$158,'MTaškų lentelė'!$C$8:$C$158)</f>
        <v>27</v>
      </c>
      <c r="J24" s="131">
        <v>0.001214351851851852</v>
      </c>
      <c r="K24" s="142">
        <f>LOOKUP(J24,'MTaškų lentelė'!$J$8:$J$158,'MTaškų lentelė'!$H$8:$H$158)</f>
        <v>45</v>
      </c>
      <c r="L24" s="140">
        <f t="shared" si="1"/>
        <v>190</v>
      </c>
    </row>
    <row r="25" spans="1:12" ht="12.75">
      <c r="A25" s="33" t="s">
        <v>176</v>
      </c>
      <c r="B25" s="33" t="s">
        <v>73</v>
      </c>
      <c r="C25" s="65" t="s">
        <v>79</v>
      </c>
      <c r="D25" s="269">
        <v>9.6</v>
      </c>
      <c r="E25" s="137">
        <f>LOOKUP(D25,'MTaškų lentelė'!$I$8:I$158,'MTaškų lentelė'!$H$8:$H$158)</f>
        <v>57</v>
      </c>
      <c r="F25" s="285">
        <v>381</v>
      </c>
      <c r="G25" s="137">
        <f>LOOKUP(F25,'MTaškų lentelė'!$E$8:$E$158,'MTaškų lentelė'!$C$8:$C$158)</f>
        <v>50</v>
      </c>
      <c r="H25" s="269">
        <v>35.6</v>
      </c>
      <c r="I25" s="139">
        <f>LOOKUP(H25,'MTaškų lentelė'!$D$8:$D$158,'MTaškų lentelė'!$C$8:$C$158)</f>
        <v>54</v>
      </c>
      <c r="J25" s="131">
        <v>0.0011672453703703704</v>
      </c>
      <c r="K25" s="142">
        <f>LOOKUP(J25,'MTaškų lentelė'!$J$8:$J$158,'MTaškų lentelė'!$H$8:$H$158)</f>
        <v>53</v>
      </c>
      <c r="L25" s="140">
        <f t="shared" si="1"/>
        <v>214</v>
      </c>
    </row>
    <row r="26" spans="1:12" ht="13.5" thickBot="1">
      <c r="A26" s="34" t="s">
        <v>176</v>
      </c>
      <c r="B26" s="34" t="s">
        <v>75</v>
      </c>
      <c r="C26" s="66" t="s">
        <v>81</v>
      </c>
      <c r="D26" s="270">
        <v>9.23</v>
      </c>
      <c r="E26" s="138">
        <f>LOOKUP(D26,'MTaškų lentelė'!$I$8:I$158,'MTaškų lentelė'!$H$8:$H$158)</f>
        <v>69</v>
      </c>
      <c r="F26" s="286">
        <v>327</v>
      </c>
      <c r="G26" s="138">
        <f>LOOKUP(F26,'MTaškų lentelė'!$E$8:$E$158,'MTaškų lentelė'!$C$8:$C$158)</f>
        <v>32</v>
      </c>
      <c r="H26" s="270">
        <v>21.82</v>
      </c>
      <c r="I26" s="40">
        <f>LOOKUP(H26,'MTaškų lentelė'!$D$8:$D$158,'MTaškų lentelė'!$C$8:$C$158)</f>
        <v>27</v>
      </c>
      <c r="J26" s="132">
        <v>0.0012195601851851853</v>
      </c>
      <c r="K26" s="143">
        <f>LOOKUP(J26,'MTaškų lentelė'!$J$8:$J$158,'MTaškų lentelė'!$H$8:$H$158)</f>
        <v>44</v>
      </c>
      <c r="L26" s="141">
        <f t="shared" si="1"/>
        <v>172</v>
      </c>
    </row>
    <row r="27" spans="8:12" ht="13.5" thickBot="1">
      <c r="H27" s="428" t="s">
        <v>17</v>
      </c>
      <c r="I27" s="429"/>
      <c r="J27" s="429"/>
      <c r="K27" s="429"/>
      <c r="L27" s="62">
        <f>SUM(L21:L26)-MIN(L21:L26)</f>
        <v>1150</v>
      </c>
    </row>
    <row r="28" spans="8:12" ht="12.75">
      <c r="H28" s="42"/>
      <c r="I28" s="42"/>
      <c r="J28" s="42"/>
      <c r="K28" s="42"/>
      <c r="L28" s="41"/>
    </row>
    <row r="29" ht="13.5" thickBot="1"/>
    <row r="30" spans="1:12" ht="13.5" thickBot="1">
      <c r="A30" s="299">
        <v>3</v>
      </c>
      <c r="B30" s="430" t="s">
        <v>154</v>
      </c>
      <c r="C30" s="431"/>
      <c r="D30" s="431"/>
      <c r="E30" s="431"/>
      <c r="F30" s="431"/>
      <c r="G30" s="431"/>
      <c r="H30" s="431"/>
      <c r="I30" s="431"/>
      <c r="J30" s="431"/>
      <c r="K30" s="432"/>
      <c r="L30" s="135">
        <f>L39</f>
        <v>1157</v>
      </c>
    </row>
    <row r="31" spans="1:12" ht="12.75" customHeight="1">
      <c r="A31" s="445" t="s">
        <v>14</v>
      </c>
      <c r="B31" s="445" t="s">
        <v>8</v>
      </c>
      <c r="C31" s="445" t="s">
        <v>16</v>
      </c>
      <c r="D31" s="455" t="s">
        <v>4</v>
      </c>
      <c r="E31" s="451"/>
      <c r="F31" s="455" t="s">
        <v>3</v>
      </c>
      <c r="G31" s="451"/>
      <c r="H31" s="455" t="s">
        <v>9</v>
      </c>
      <c r="I31" s="451"/>
      <c r="J31" s="455" t="s">
        <v>5</v>
      </c>
      <c r="K31" s="451"/>
      <c r="L31" s="445" t="s">
        <v>10</v>
      </c>
    </row>
    <row r="32" spans="1:12" ht="13.5" thickBot="1">
      <c r="A32" s="446"/>
      <c r="B32" s="446"/>
      <c r="C32" s="446"/>
      <c r="D32" s="25" t="s">
        <v>12</v>
      </c>
      <c r="E32" s="26" t="s">
        <v>1</v>
      </c>
      <c r="F32" s="27" t="s">
        <v>12</v>
      </c>
      <c r="G32" s="26" t="s">
        <v>1</v>
      </c>
      <c r="H32" s="25" t="s">
        <v>12</v>
      </c>
      <c r="I32" s="26" t="s">
        <v>1</v>
      </c>
      <c r="J32" s="25" t="s">
        <v>12</v>
      </c>
      <c r="K32" s="26" t="s">
        <v>1</v>
      </c>
      <c r="L32" s="446"/>
    </row>
    <row r="33" spans="1:12" ht="12.75">
      <c r="A33" s="144" t="s">
        <v>167</v>
      </c>
      <c r="B33" s="144" t="s">
        <v>63</v>
      </c>
      <c r="C33" s="145" t="s">
        <v>150</v>
      </c>
      <c r="D33" s="271">
        <v>9.86</v>
      </c>
      <c r="E33" s="146">
        <f>LOOKUP(D33,'MTaškų lentelė'!$I$8:I$158,'MTaškų lentelė'!$H$8:$H$158)</f>
        <v>51</v>
      </c>
      <c r="F33" s="284">
        <v>335</v>
      </c>
      <c r="G33" s="146">
        <f>LOOKUP(F33,'MTaškų lentelė'!$E$8:$E$158,'MTaškų lentelė'!$C$8:$C$158)</f>
        <v>35</v>
      </c>
      <c r="H33" s="271">
        <v>22.93</v>
      </c>
      <c r="I33" s="37">
        <f>LOOKUP(H33,'MTaškų lentelė'!$D$8:$D$158,'MTaškų lentelė'!$C$8:$C$158)</f>
        <v>29</v>
      </c>
      <c r="J33" s="59">
        <v>0.0012646990740740741</v>
      </c>
      <c r="K33" s="147">
        <f>LOOKUP(J33,'MTaškų lentelė'!$J$8:$J$158,'MTaškų lentelė'!$H$8:$H$158)</f>
        <v>36</v>
      </c>
      <c r="L33" s="148">
        <f aca="true" t="shared" si="2" ref="L33:L38">E33+G33+I33+K33</f>
        <v>151</v>
      </c>
    </row>
    <row r="34" spans="1:12" ht="12.75">
      <c r="A34" s="33" t="s">
        <v>167</v>
      </c>
      <c r="B34" s="33" t="s">
        <v>64</v>
      </c>
      <c r="C34" s="65" t="s">
        <v>151</v>
      </c>
      <c r="D34" s="269">
        <v>9.5</v>
      </c>
      <c r="E34" s="137">
        <f>LOOKUP(D34,'MTaškų lentelė'!$I$8:I$158,'MTaškų lentelė'!$H$8:$H$158)</f>
        <v>60</v>
      </c>
      <c r="F34" s="285">
        <v>340</v>
      </c>
      <c r="G34" s="137">
        <f>LOOKUP(F34,'MTaškų lentelė'!$E$8:$E$158,'MTaškų lentelė'!$C$8:$C$158)</f>
        <v>36</v>
      </c>
      <c r="H34" s="269">
        <v>27.13</v>
      </c>
      <c r="I34" s="139">
        <f>LOOKUP(H34,'MTaškų lentelė'!$D$8:$D$158,'MTaškų lentelė'!$C$8:$C$158)</f>
        <v>37</v>
      </c>
      <c r="J34" s="131">
        <v>0.0012865740740740739</v>
      </c>
      <c r="K34" s="142">
        <f>LOOKUP(J34,'MTaškų lentelė'!$J$8:$J$158,'MTaškų lentelė'!$H$8:$H$158)</f>
        <v>33</v>
      </c>
      <c r="L34" s="140">
        <f t="shared" si="2"/>
        <v>166</v>
      </c>
    </row>
    <row r="35" spans="1:12" ht="12.75">
      <c r="A35" s="33" t="s">
        <v>167</v>
      </c>
      <c r="B35" s="33" t="s">
        <v>65</v>
      </c>
      <c r="C35" s="65" t="s">
        <v>152</v>
      </c>
      <c r="D35" s="269">
        <v>9.19</v>
      </c>
      <c r="E35" s="137">
        <f>LOOKUP(D35,'MTaškų lentelė'!$I$8:I$158,'MTaškų lentelė'!$H$8:$H$158)</f>
        <v>72</v>
      </c>
      <c r="F35" s="285">
        <v>376</v>
      </c>
      <c r="G35" s="137">
        <f>LOOKUP(F35,'MTaškų lentelė'!$E$8:$E$158,'MTaškų lentelė'!$C$8:$C$158)</f>
        <v>48</v>
      </c>
      <c r="H35" s="269">
        <v>33.92</v>
      </c>
      <c r="I35" s="139">
        <f>LOOKUP(H35,'MTaškų lentelė'!$D$8:$D$158,'MTaškų lentelė'!$C$8:$C$158)</f>
        <v>51</v>
      </c>
      <c r="J35" s="131">
        <v>0.001170486111111111</v>
      </c>
      <c r="K35" s="142">
        <f>LOOKUP(J35,'MTaškų lentelė'!$J$8:$J$158,'MTaškų lentelė'!$H$8:$H$158)</f>
        <v>53</v>
      </c>
      <c r="L35" s="140">
        <f t="shared" si="2"/>
        <v>224</v>
      </c>
    </row>
    <row r="36" spans="1:12" ht="12.75">
      <c r="A36" s="33" t="s">
        <v>167</v>
      </c>
      <c r="B36" s="33" t="s">
        <v>66</v>
      </c>
      <c r="C36" s="65" t="s">
        <v>152</v>
      </c>
      <c r="D36" s="269">
        <v>9.69</v>
      </c>
      <c r="E36" s="137">
        <f>LOOKUP(D36,'MTaškų lentelė'!$I$8:I$158,'MTaškų lentelė'!$H$8:$H$158)</f>
        <v>57</v>
      </c>
      <c r="F36" s="285">
        <v>349</v>
      </c>
      <c r="G36" s="137">
        <f>LOOKUP(F36,'MTaškų lentelė'!$E$8:$E$158,'MTaškų lentelė'!$C$8:$C$158)</f>
        <v>39</v>
      </c>
      <c r="H36" s="269">
        <v>34.2</v>
      </c>
      <c r="I36" s="139">
        <f>LOOKUP(H36,'MTaškų lentelė'!$D$8:$D$158,'MTaškų lentelė'!$C$8:$C$158)</f>
        <v>51</v>
      </c>
      <c r="J36" s="131">
        <v>0.0012503472222222224</v>
      </c>
      <c r="K36" s="142">
        <f>LOOKUP(J36,'MTaškų lentelė'!$J$8:$J$158,'MTaškų lentelė'!$H$8:$H$158)</f>
        <v>39</v>
      </c>
      <c r="L36" s="140">
        <f t="shared" si="2"/>
        <v>186</v>
      </c>
    </row>
    <row r="37" spans="1:12" ht="12.75">
      <c r="A37" s="33" t="s">
        <v>167</v>
      </c>
      <c r="B37" s="33" t="s">
        <v>67</v>
      </c>
      <c r="C37" s="65" t="s">
        <v>152</v>
      </c>
      <c r="D37" s="269">
        <v>8.26</v>
      </c>
      <c r="E37" s="137">
        <f>LOOKUP(D37,'MTaškų lentelė'!$I$8:I$158,'MTaškų lentelė'!$H$8:$H$158)</f>
        <v>103</v>
      </c>
      <c r="F37" s="285">
        <v>494</v>
      </c>
      <c r="G37" s="137">
        <f>LOOKUP(F37,'MTaškų lentelė'!$E$8:$E$158,'MTaškų lentelė'!$C$8:$C$158)</f>
        <v>87</v>
      </c>
      <c r="H37" s="269">
        <v>20.21</v>
      </c>
      <c r="I37" s="139">
        <f>LOOKUP(H37,'MTaškų lentelė'!$D$8:$D$158,'MTaškų lentelė'!$C$8:$C$158)</f>
        <v>24</v>
      </c>
      <c r="J37" s="131">
        <v>0.0012015046296296298</v>
      </c>
      <c r="K37" s="142">
        <f>LOOKUP(J37,'MTaškų lentelė'!$J$8:$J$158,'MTaškų lentelė'!$H$8:$H$158)</f>
        <v>47</v>
      </c>
      <c r="L37" s="140">
        <f t="shared" si="2"/>
        <v>261</v>
      </c>
    </row>
    <row r="38" spans="1:12" ht="13.5" thickBot="1">
      <c r="A38" s="34" t="s">
        <v>167</v>
      </c>
      <c r="B38" s="34" t="s">
        <v>68</v>
      </c>
      <c r="C38" s="66" t="s">
        <v>152</v>
      </c>
      <c r="D38" s="270">
        <v>8.55</v>
      </c>
      <c r="E38" s="138">
        <f>LOOKUP(D38,'MTaškų lentelė'!$I$8:I$158,'MTaškų lentelė'!$H$8:$H$158)</f>
        <v>92</v>
      </c>
      <c r="F38" s="286">
        <v>482</v>
      </c>
      <c r="G38" s="138">
        <f>LOOKUP(F38,'MTaškų lentelė'!$E$8:$E$158,'MTaškų lentelė'!$C$8:$C$158)</f>
        <v>83</v>
      </c>
      <c r="H38" s="270">
        <v>37.59</v>
      </c>
      <c r="I38" s="40">
        <f>LOOKUP(H38,'MTaškų lentelė'!$D$8:$D$158,'MTaškų lentelė'!$C$8:$C$158)</f>
        <v>58</v>
      </c>
      <c r="J38" s="132">
        <v>0.0010108796296296296</v>
      </c>
      <c r="K38" s="143">
        <f>LOOKUP(J38,'MTaškų lentelė'!$J$8:$J$158,'MTaškų lentelė'!$H$8:$H$158)</f>
        <v>87</v>
      </c>
      <c r="L38" s="141">
        <f t="shared" si="2"/>
        <v>320</v>
      </c>
    </row>
    <row r="39" spans="8:12" ht="13.5" thickBot="1">
      <c r="H39" s="433" t="s">
        <v>17</v>
      </c>
      <c r="I39" s="434"/>
      <c r="J39" s="434"/>
      <c r="K39" s="435"/>
      <c r="L39" s="62">
        <f>SUM(L33:L38)-MIN(L33:L38)</f>
        <v>1157</v>
      </c>
    </row>
    <row r="41" ht="13.5" thickBot="1"/>
    <row r="42" spans="1:12" ht="13.5" thickBot="1">
      <c r="A42" s="299">
        <v>4</v>
      </c>
      <c r="B42" s="449" t="s">
        <v>183</v>
      </c>
      <c r="C42" s="449"/>
      <c r="D42" s="449"/>
      <c r="E42" s="449"/>
      <c r="F42" s="449"/>
      <c r="G42" s="449"/>
      <c r="H42" s="449"/>
      <c r="I42" s="449"/>
      <c r="J42" s="449"/>
      <c r="K42" s="450"/>
      <c r="L42" s="135">
        <f>L51</f>
        <v>916</v>
      </c>
    </row>
    <row r="43" spans="1:12" ht="12.75" customHeight="1">
      <c r="A43" s="455" t="s">
        <v>14</v>
      </c>
      <c r="B43" s="439" t="s">
        <v>8</v>
      </c>
      <c r="C43" s="441" t="s">
        <v>16</v>
      </c>
      <c r="D43" s="426" t="s">
        <v>4</v>
      </c>
      <c r="E43" s="427"/>
      <c r="F43" s="443" t="s">
        <v>3</v>
      </c>
      <c r="G43" s="427"/>
      <c r="H43" s="426" t="s">
        <v>9</v>
      </c>
      <c r="I43" s="427"/>
      <c r="J43" s="426" t="s">
        <v>5</v>
      </c>
      <c r="K43" s="427"/>
      <c r="L43" s="451" t="s">
        <v>10</v>
      </c>
    </row>
    <row r="44" spans="1:12" ht="13.5" thickBot="1">
      <c r="A44" s="456"/>
      <c r="B44" s="440"/>
      <c r="C44" s="442"/>
      <c r="D44" s="25" t="s">
        <v>12</v>
      </c>
      <c r="E44" s="26" t="s">
        <v>1</v>
      </c>
      <c r="F44" s="27" t="s">
        <v>12</v>
      </c>
      <c r="G44" s="26" t="s">
        <v>1</v>
      </c>
      <c r="H44" s="25" t="s">
        <v>12</v>
      </c>
      <c r="I44" s="26" t="s">
        <v>1</v>
      </c>
      <c r="J44" s="25" t="s">
        <v>12</v>
      </c>
      <c r="K44" s="26" t="s">
        <v>1</v>
      </c>
      <c r="L44" s="452"/>
    </row>
    <row r="45" spans="1:12" ht="12.75">
      <c r="A45" s="144" t="s">
        <v>168</v>
      </c>
      <c r="B45" s="144" t="s">
        <v>39</v>
      </c>
      <c r="C45" s="145">
        <v>38770</v>
      </c>
      <c r="D45" s="271">
        <v>9.23</v>
      </c>
      <c r="E45" s="146">
        <f>LOOKUP(D45,'MTaškų lentelė'!$I$8:I$158,'MTaškų lentelė'!$H$8:$H$158)</f>
        <v>69</v>
      </c>
      <c r="F45" s="284">
        <v>411</v>
      </c>
      <c r="G45" s="146">
        <f>LOOKUP(F45,'MTaškų lentelė'!$E$8:$E$158,'MTaškų lentelė'!$C$8:$C$158)</f>
        <v>60</v>
      </c>
      <c r="H45" s="271">
        <v>35.1</v>
      </c>
      <c r="I45" s="37">
        <f>LOOKUP(H45,'MTaškų lentelė'!$D$8:$D$158,'MTaškų lentelė'!$C$8:$C$158)</f>
        <v>53</v>
      </c>
      <c r="J45" s="59">
        <v>0.001158101851851852</v>
      </c>
      <c r="K45" s="147">
        <f>LOOKUP(J45,'MTaškų lentelė'!$J$8:$J$158,'MTaškų lentelė'!$H$8:$H$158)</f>
        <v>55</v>
      </c>
      <c r="L45" s="148">
        <f aca="true" t="shared" si="3" ref="L45:L50">E45+G45+I45+K45</f>
        <v>237</v>
      </c>
    </row>
    <row r="46" spans="1:12" ht="12.75">
      <c r="A46" s="33" t="s">
        <v>168</v>
      </c>
      <c r="B46" s="33" t="s">
        <v>40</v>
      </c>
      <c r="C46" s="65">
        <v>38514</v>
      </c>
      <c r="D46" s="269">
        <v>10.09</v>
      </c>
      <c r="E46" s="137">
        <f>LOOKUP(D46,'MTaškų lentelė'!$I$8:I$158,'MTaškų lentelė'!$H$8:$H$158)</f>
        <v>46</v>
      </c>
      <c r="F46" s="285">
        <v>373</v>
      </c>
      <c r="G46" s="137">
        <f>LOOKUP(F46,'MTaškų lentelė'!$E$8:$E$158,'MTaškų lentelė'!$C$8:$C$158)</f>
        <v>47</v>
      </c>
      <c r="H46" s="269">
        <v>19.3</v>
      </c>
      <c r="I46" s="139">
        <f>LOOKUP(H46,'MTaškų lentelė'!$D$8:$D$158,'MTaškų lentelė'!$C$8:$C$158)</f>
        <v>23</v>
      </c>
      <c r="J46" s="131">
        <v>0.001272337962962963</v>
      </c>
      <c r="K46" s="142">
        <f>LOOKUP(J46,'MTaškų lentelė'!$J$8:$J$158,'MTaškų lentelė'!$H$8:$H$158)</f>
        <v>35</v>
      </c>
      <c r="L46" s="140">
        <f t="shared" si="3"/>
        <v>151</v>
      </c>
    </row>
    <row r="47" spans="1:12" ht="15" customHeight="1">
      <c r="A47" s="33" t="s">
        <v>168</v>
      </c>
      <c r="B47" s="33" t="s">
        <v>41</v>
      </c>
      <c r="C47" s="65">
        <v>38415</v>
      </c>
      <c r="D47" s="269">
        <v>9.47</v>
      </c>
      <c r="E47" s="137">
        <f>LOOKUP(D47,'MTaškų lentelė'!$I$8:I$158,'MTaškų lentelė'!$H$8:$H$158)</f>
        <v>63</v>
      </c>
      <c r="F47" s="285">
        <v>385</v>
      </c>
      <c r="G47" s="137">
        <f>LOOKUP(F47,'MTaškų lentelė'!$E$8:$E$158,'MTaškų lentelė'!$C$8:$C$158)</f>
        <v>51</v>
      </c>
      <c r="H47" s="269">
        <v>26</v>
      </c>
      <c r="I47" s="139">
        <f>LOOKUP(H47,'MTaškų lentelė'!$D$8:$D$158,'MTaškų lentelė'!$C$8:$C$158)</f>
        <v>35</v>
      </c>
      <c r="J47" s="131">
        <v>0.001146296296296296</v>
      </c>
      <c r="K47" s="142">
        <f>LOOKUP(J47,'MTaškų lentelė'!$J$8:$J$158,'MTaškų lentelė'!$H$8:$H$158)</f>
        <v>57</v>
      </c>
      <c r="L47" s="140">
        <f t="shared" si="3"/>
        <v>206</v>
      </c>
    </row>
    <row r="48" spans="1:12" ht="15" customHeight="1">
      <c r="A48" s="33" t="s">
        <v>168</v>
      </c>
      <c r="B48" s="33" t="s">
        <v>42</v>
      </c>
      <c r="C48" s="65">
        <v>38456</v>
      </c>
      <c r="D48" s="269">
        <v>9.46</v>
      </c>
      <c r="E48" s="137">
        <f>LOOKUP(D48,'MTaškų lentelė'!$I$8:I$158,'MTaškų lentelė'!$H$8:$H$158)</f>
        <v>63</v>
      </c>
      <c r="F48" s="285">
        <v>350</v>
      </c>
      <c r="G48" s="137">
        <f>LOOKUP(F48,'MTaškų lentelė'!$E$8:$E$158,'MTaškų lentelė'!$C$8:$C$158)</f>
        <v>40</v>
      </c>
      <c r="H48" s="269">
        <v>23.26</v>
      </c>
      <c r="I48" s="139">
        <f>LOOKUP(H48,'MTaškų lentelė'!$D$8:$D$158,'MTaškų lentelė'!$C$8:$C$158)</f>
        <v>30</v>
      </c>
      <c r="J48" s="131">
        <v>0.0012204861111111112</v>
      </c>
      <c r="K48" s="142">
        <f>LOOKUP(J48,'MTaškų lentelė'!$J$8:$J$158,'MTaškų lentelė'!$H$8:$H$158)</f>
        <v>44</v>
      </c>
      <c r="L48" s="140">
        <f t="shared" si="3"/>
        <v>177</v>
      </c>
    </row>
    <row r="49" spans="1:12" ht="12.75">
      <c r="A49" s="33" t="s">
        <v>168</v>
      </c>
      <c r="B49" s="33" t="s">
        <v>43</v>
      </c>
      <c r="C49" s="65">
        <v>38368</v>
      </c>
      <c r="D49" s="269">
        <v>10.28</v>
      </c>
      <c r="E49" s="137">
        <f>LOOKUP(D49,'MTaškų lentelė'!$I$8:I$158,'MTaškų lentelė'!$H$8:$H$158)</f>
        <v>41</v>
      </c>
      <c r="F49" s="285">
        <v>358</v>
      </c>
      <c r="G49" s="137">
        <f>LOOKUP(F49,'MTaškų lentelė'!$E$8:$E$158,'MTaškų lentelė'!$C$8:$C$158)</f>
        <v>42</v>
      </c>
      <c r="H49" s="269">
        <v>19.32</v>
      </c>
      <c r="I49" s="139">
        <f>LOOKUP(H49,'MTaškų lentelė'!$D$8:$D$158,'MTaškų lentelė'!$C$8:$C$158)</f>
        <v>23</v>
      </c>
      <c r="J49" s="131">
        <v>0.0012957175925925925</v>
      </c>
      <c r="K49" s="142">
        <f>LOOKUP(J49,'MTaškų lentelė'!$J$8:$J$158,'MTaškų lentelė'!$H$8:$H$158)</f>
        <v>32</v>
      </c>
      <c r="L49" s="140">
        <f t="shared" si="3"/>
        <v>138</v>
      </c>
    </row>
    <row r="50" spans="1:12" ht="15" customHeight="1" thickBot="1">
      <c r="A50" s="34" t="s">
        <v>168</v>
      </c>
      <c r="B50" s="34" t="s">
        <v>44</v>
      </c>
      <c r="C50" s="66">
        <v>38602</v>
      </c>
      <c r="D50" s="270">
        <v>9.72</v>
      </c>
      <c r="E50" s="138">
        <f>LOOKUP(D50,'MTaškų lentelė'!$I$8:I$158,'MTaškų lentelė'!$H$8:$H$158)</f>
        <v>54</v>
      </c>
      <c r="F50" s="286">
        <v>309</v>
      </c>
      <c r="G50" s="138">
        <f>LOOKUP(F50,'MTaškų lentelė'!$E$8:$E$158,'MTaškų lentelė'!$C$8:$C$158)</f>
        <v>26</v>
      </c>
      <c r="H50" s="270">
        <v>27.8</v>
      </c>
      <c r="I50" s="40">
        <f>LOOKUP(H50,'MTaškų lentelė'!$D$8:$D$158,'MTaškų lentelė'!$C$8:$C$158)</f>
        <v>39</v>
      </c>
      <c r="J50" s="132">
        <v>0.0013343749999999998</v>
      </c>
      <c r="K50" s="143">
        <f>LOOKUP(J50,'MTaškų lentelė'!$J$8:$J$158,'MTaškų lentelė'!$H$8:$H$158)</f>
        <v>26</v>
      </c>
      <c r="L50" s="141">
        <f t="shared" si="3"/>
        <v>145</v>
      </c>
    </row>
    <row r="51" spans="8:12" ht="13.5" thickBot="1">
      <c r="H51" s="428" t="s">
        <v>17</v>
      </c>
      <c r="I51" s="429"/>
      <c r="J51" s="429"/>
      <c r="K51" s="429"/>
      <c r="L51" s="62">
        <f>SUM(L45:L50)-MIN(L45:L50)</f>
        <v>916</v>
      </c>
    </row>
    <row r="53" ht="13.5" thickBot="1"/>
    <row r="54" spans="1:12" ht="13.5" thickBot="1">
      <c r="A54" s="299">
        <v>5</v>
      </c>
      <c r="B54" s="449" t="s">
        <v>181</v>
      </c>
      <c r="C54" s="449"/>
      <c r="D54" s="449"/>
      <c r="E54" s="449"/>
      <c r="F54" s="449"/>
      <c r="G54" s="449"/>
      <c r="H54" s="449"/>
      <c r="I54" s="449"/>
      <c r="J54" s="449"/>
      <c r="K54" s="450"/>
      <c r="L54" s="135">
        <f>L62</f>
        <v>705</v>
      </c>
    </row>
    <row r="55" spans="1:12" ht="12.75" customHeight="1">
      <c r="A55" s="455" t="s">
        <v>14</v>
      </c>
      <c r="B55" s="439" t="s">
        <v>8</v>
      </c>
      <c r="C55" s="441" t="s">
        <v>16</v>
      </c>
      <c r="D55" s="426" t="s">
        <v>4</v>
      </c>
      <c r="E55" s="427"/>
      <c r="F55" s="443" t="s">
        <v>3</v>
      </c>
      <c r="G55" s="427"/>
      <c r="H55" s="426" t="s">
        <v>9</v>
      </c>
      <c r="I55" s="427"/>
      <c r="J55" s="426" t="s">
        <v>5</v>
      </c>
      <c r="K55" s="427"/>
      <c r="L55" s="451" t="s">
        <v>10</v>
      </c>
    </row>
    <row r="56" spans="1:12" ht="13.5" thickBot="1">
      <c r="A56" s="456"/>
      <c r="B56" s="440"/>
      <c r="C56" s="442"/>
      <c r="D56" s="25" t="s">
        <v>12</v>
      </c>
      <c r="E56" s="26" t="s">
        <v>1</v>
      </c>
      <c r="F56" s="27" t="s">
        <v>12</v>
      </c>
      <c r="G56" s="26" t="s">
        <v>1</v>
      </c>
      <c r="H56" s="25" t="s">
        <v>12</v>
      </c>
      <c r="I56" s="26" t="s">
        <v>1</v>
      </c>
      <c r="J56" s="25" t="s">
        <v>12</v>
      </c>
      <c r="K56" s="26" t="s">
        <v>1</v>
      </c>
      <c r="L56" s="452"/>
    </row>
    <row r="57" spans="1:12" ht="12.75">
      <c r="A57" s="144" t="s">
        <v>177</v>
      </c>
      <c r="B57" s="144" t="s">
        <v>110</v>
      </c>
      <c r="C57" s="145" t="s">
        <v>137</v>
      </c>
      <c r="D57" s="271">
        <v>9.2</v>
      </c>
      <c r="E57" s="146">
        <f>LOOKUP(D57,'MTaškų lentelė'!$I$8:I$158,'MTaškų lentelė'!$H$8:$H$158)</f>
        <v>69</v>
      </c>
      <c r="F57" s="284">
        <v>450</v>
      </c>
      <c r="G57" s="146">
        <f>LOOKUP(F57,'MTaškų lentelė'!$E$8:$E$158,'MTaškų lentelė'!$C$8:$C$158)</f>
        <v>73</v>
      </c>
      <c r="H57" s="271">
        <v>36.84</v>
      </c>
      <c r="I57" s="37">
        <f>LOOKUP(H57,'MTaškų lentelė'!$D$8:$D$158,'MTaškų lentelė'!$C$8:$C$158)</f>
        <v>56</v>
      </c>
      <c r="J57" s="59">
        <v>0.0010826388888888888</v>
      </c>
      <c r="K57" s="147">
        <f>LOOKUP(J57,'MTaškų lentelė'!$J$8:$J$158,'MTaškų lentelė'!$H$8:$H$158)</f>
        <v>71</v>
      </c>
      <c r="L57" s="148">
        <f>E57+G57+I57+K57</f>
        <v>269</v>
      </c>
    </row>
    <row r="58" spans="1:12" ht="12.75">
      <c r="A58" s="33" t="s">
        <v>177</v>
      </c>
      <c r="B58" s="33" t="s">
        <v>138</v>
      </c>
      <c r="C58" s="65" t="s">
        <v>137</v>
      </c>
      <c r="D58" s="269">
        <v>9.55</v>
      </c>
      <c r="E58" s="137">
        <f>LOOKUP(D58,'MTaškų lentelė'!$I$8:I$158,'MTaškų lentelė'!$H$8:$H$158)</f>
        <v>60</v>
      </c>
      <c r="F58" s="285">
        <v>340</v>
      </c>
      <c r="G58" s="137">
        <f>LOOKUP(F58,'MTaškų lentelė'!$E$8:$E$158,'MTaškų lentelė'!$C$8:$C$158)</f>
        <v>36</v>
      </c>
      <c r="H58" s="269">
        <v>27.5</v>
      </c>
      <c r="I58" s="139">
        <f>LOOKUP(H58,'MTaškų lentelė'!$D$8:$D$158,'MTaškų lentelė'!$C$8:$C$158)</f>
        <v>38</v>
      </c>
      <c r="J58" s="131">
        <v>0.001409375</v>
      </c>
      <c r="K58" s="142">
        <f>LOOKUP(J58,'MTaškų lentelė'!$J$8:$J$158,'MTaškų lentelė'!$H$8:$H$158)</f>
        <v>17</v>
      </c>
      <c r="L58" s="140">
        <f>E58+G58+I58+K58</f>
        <v>151</v>
      </c>
    </row>
    <row r="59" spans="1:12" ht="12.75">
      <c r="A59" s="33" t="s">
        <v>177</v>
      </c>
      <c r="B59" s="33" t="s">
        <v>149</v>
      </c>
      <c r="C59" s="65" t="s">
        <v>185</v>
      </c>
      <c r="D59" s="269">
        <v>11.65</v>
      </c>
      <c r="E59" s="137">
        <f>LOOKUP(D59,'MTaškų lentelė'!$I$8:I$158,'MTaškų lentelė'!$H$8:$H$158)</f>
        <v>14</v>
      </c>
      <c r="F59" s="285">
        <v>287</v>
      </c>
      <c r="G59" s="137">
        <f>LOOKUP(F59,'MTaškų lentelė'!$E$8:$E$158,'MTaškų lentelė'!$C$8:$C$158)</f>
        <v>19</v>
      </c>
      <c r="H59" s="269">
        <v>28.92</v>
      </c>
      <c r="I59" s="139">
        <f>LOOKUP(H59,'MTaškų lentelė'!$D$8:$D$158,'MTaškų lentelė'!$C$8:$C$158)</f>
        <v>41</v>
      </c>
      <c r="J59" s="131">
        <v>0.0015946759259259258</v>
      </c>
      <c r="K59" s="142">
        <f>LOOKUP(J59,'MTaškų lentelė'!$J$8:$J$158,'MTaškų lentelė'!$H$8:$H$158)</f>
        <v>3</v>
      </c>
      <c r="L59" s="140">
        <f>E59+G59+I59+K59</f>
        <v>77</v>
      </c>
    </row>
    <row r="60" spans="1:12" ht="12.75">
      <c r="A60" s="33" t="s">
        <v>177</v>
      </c>
      <c r="B60" s="33" t="s">
        <v>139</v>
      </c>
      <c r="C60" s="65" t="s">
        <v>102</v>
      </c>
      <c r="D60" s="269">
        <v>10.15</v>
      </c>
      <c r="E60" s="137">
        <f>LOOKUP(D60,'MTaškų lentelė'!$I$8:I$158,'MTaškų lentelė'!$H$8:$H$158)</f>
        <v>43</v>
      </c>
      <c r="F60" s="285">
        <v>300</v>
      </c>
      <c r="G60" s="137">
        <f>LOOKUP(F60,'MTaškų lentelė'!$E$8:$E$158,'MTaškų lentelė'!$C$8:$C$158)</f>
        <v>23</v>
      </c>
      <c r="H60" s="269">
        <v>23.98</v>
      </c>
      <c r="I60" s="139">
        <f>LOOKUP(H60,'MTaškų lentelė'!$D$8:$D$158,'MTaškų lentelė'!$C$8:$C$158)</f>
        <v>31</v>
      </c>
      <c r="J60" s="131">
        <v>0.0014577546296296298</v>
      </c>
      <c r="K60" s="142">
        <f>LOOKUP(J60,'MTaškų lentelė'!$J$8:$J$158,'MTaškų lentelė'!$H$8:$H$158)</f>
        <v>13</v>
      </c>
      <c r="L60" s="140">
        <f>E60+G60+I60+K60</f>
        <v>110</v>
      </c>
    </row>
    <row r="61" spans="1:12" ht="13.5" thickBot="1">
      <c r="A61" s="34" t="s">
        <v>177</v>
      </c>
      <c r="B61" s="34" t="s">
        <v>140</v>
      </c>
      <c r="C61" s="66" t="s">
        <v>185</v>
      </c>
      <c r="D61" s="270">
        <v>9.36</v>
      </c>
      <c r="E61" s="138">
        <f>LOOKUP(D61,'MTaškų lentelė'!$I$8:I$158,'MTaškų lentelė'!$H$8:$H$158)</f>
        <v>66</v>
      </c>
      <c r="F61" s="286">
        <v>406</v>
      </c>
      <c r="G61" s="138">
        <f>LOOKUP(F61,'MTaškų lentelė'!$E$8:$E$158,'MTaškų lentelė'!$C$8:$C$158)</f>
        <v>58</v>
      </c>
      <c r="H61" s="270">
        <v>24.4</v>
      </c>
      <c r="I61" s="40">
        <f>LOOKUP(H61,'MTaškų lentelė'!$D$8:$D$158,'MTaškų lentelė'!$C$8:$C$158)</f>
        <v>32</v>
      </c>
      <c r="J61" s="132">
        <v>0.001398263888888889</v>
      </c>
      <c r="K61" s="143">
        <f>LOOKUP(J61,'MTaškų lentelė'!$J$8:$J$158,'MTaškų lentelė'!$H$8:$H$158)</f>
        <v>19</v>
      </c>
      <c r="L61" s="141">
        <f>E61+G61+I61+K61</f>
        <v>175</v>
      </c>
    </row>
    <row r="62" spans="1:12" ht="13.5" thickBot="1">
      <c r="A62" s="149"/>
      <c r="B62" s="120"/>
      <c r="C62" s="121"/>
      <c r="D62" s="122"/>
      <c r="E62" s="122"/>
      <c r="F62" s="122"/>
      <c r="G62" s="122"/>
      <c r="H62" s="457" t="s">
        <v>17</v>
      </c>
      <c r="I62" s="458"/>
      <c r="J62" s="458"/>
      <c r="K62" s="459"/>
      <c r="L62" s="141">
        <f>SUM(L57:L61)-MIN(L57:L61)</f>
        <v>705</v>
      </c>
    </row>
    <row r="65" ht="13.5" thickBot="1"/>
    <row r="66" spans="1:12" ht="13.5" thickBot="1">
      <c r="A66" s="299">
        <v>6</v>
      </c>
      <c r="B66" s="449" t="s">
        <v>184</v>
      </c>
      <c r="C66" s="449"/>
      <c r="D66" s="449"/>
      <c r="E66" s="449"/>
      <c r="F66" s="449"/>
      <c r="G66" s="449"/>
      <c r="H66" s="449"/>
      <c r="I66" s="449"/>
      <c r="J66" s="449"/>
      <c r="K66" s="450"/>
      <c r="L66" s="135">
        <f>L75</f>
        <v>1004</v>
      </c>
    </row>
    <row r="67" spans="1:12" ht="12.75" customHeight="1">
      <c r="A67" s="455" t="s">
        <v>14</v>
      </c>
      <c r="B67" s="439" t="s">
        <v>8</v>
      </c>
      <c r="C67" s="441" t="s">
        <v>16</v>
      </c>
      <c r="D67" s="426" t="s">
        <v>4</v>
      </c>
      <c r="E67" s="427"/>
      <c r="F67" s="443" t="s">
        <v>3</v>
      </c>
      <c r="G67" s="427"/>
      <c r="H67" s="426" t="s">
        <v>9</v>
      </c>
      <c r="I67" s="427"/>
      <c r="J67" s="426" t="s">
        <v>5</v>
      </c>
      <c r="K67" s="427"/>
      <c r="L67" s="451" t="s">
        <v>10</v>
      </c>
    </row>
    <row r="68" spans="1:12" ht="13.5" thickBot="1">
      <c r="A68" s="468"/>
      <c r="B68" s="460"/>
      <c r="C68" s="461"/>
      <c r="D68" s="35" t="s">
        <v>12</v>
      </c>
      <c r="E68" s="36" t="s">
        <v>1</v>
      </c>
      <c r="F68" s="115" t="s">
        <v>12</v>
      </c>
      <c r="G68" s="36" t="s">
        <v>1</v>
      </c>
      <c r="H68" s="35" t="s">
        <v>12</v>
      </c>
      <c r="I68" s="36" t="s">
        <v>1</v>
      </c>
      <c r="J68" s="35" t="s">
        <v>12</v>
      </c>
      <c r="K68" s="36" t="s">
        <v>1</v>
      </c>
      <c r="L68" s="462"/>
    </row>
    <row r="69" spans="1:12" ht="12.75">
      <c r="A69" s="144" t="s">
        <v>178</v>
      </c>
      <c r="B69" s="144" t="s">
        <v>33</v>
      </c>
      <c r="C69" s="145">
        <v>38991</v>
      </c>
      <c r="D69" s="271">
        <v>9.69</v>
      </c>
      <c r="E69" s="146">
        <f>LOOKUP(D69,'MTaškų lentelė'!$I$8:I$158,'MTaškų lentelė'!$H$8:$H$158)</f>
        <v>57</v>
      </c>
      <c r="F69" s="284">
        <v>379</v>
      </c>
      <c r="G69" s="273">
        <f>LOOKUP(F69,'MTaškų lentelė'!$E$8:$E$158,'MTaškų lentelė'!$C$8:$C$158)</f>
        <v>49</v>
      </c>
      <c r="H69" s="271">
        <v>22.14</v>
      </c>
      <c r="I69" s="37">
        <f>LOOKUP(H69,'MTaškų lentelė'!$D$8:$D$158,'MTaškų lentelė'!$C$8:$C$158)</f>
        <v>28</v>
      </c>
      <c r="J69" s="279">
        <v>0.0012013888888888888</v>
      </c>
      <c r="K69" s="276">
        <f>LOOKUP(J69,'MTaškų lentelė'!$J$8:$J$158,'MTaškų lentelė'!$H$8:$H$158)</f>
        <v>47</v>
      </c>
      <c r="L69" s="60">
        <f aca="true" t="shared" si="4" ref="L69:L74">E69+G69+I69+K69</f>
        <v>181</v>
      </c>
    </row>
    <row r="70" spans="1:12" ht="12.75">
      <c r="A70" s="33" t="s">
        <v>178</v>
      </c>
      <c r="B70" s="33" t="s">
        <v>34</v>
      </c>
      <c r="C70" s="65">
        <v>39014</v>
      </c>
      <c r="D70" s="269">
        <v>10.25</v>
      </c>
      <c r="E70" s="137">
        <f>LOOKUP(D70,'MTaškų lentelė'!$I$8:I$158,'MTaškų lentelė'!$H$8:$H$158)</f>
        <v>41</v>
      </c>
      <c r="F70" s="285">
        <v>344</v>
      </c>
      <c r="G70" s="274">
        <f>LOOKUP(F70,'MTaškų lentelė'!$E$8:$E$158,'MTaškų lentelė'!$C$8:$C$158)</f>
        <v>38</v>
      </c>
      <c r="H70" s="269">
        <v>27.46</v>
      </c>
      <c r="I70" s="139">
        <f>LOOKUP(H70,'MTaškų lentelė'!$D$8:$D$158,'MTaškų lentelė'!$C$8:$C$158)</f>
        <v>38</v>
      </c>
      <c r="J70" s="280">
        <v>0.0013238425925925926</v>
      </c>
      <c r="K70" s="277">
        <f>LOOKUP(J70,'MTaškų lentelė'!$J$8:$J$158,'MTaškų lentelė'!$H$8:$H$158)</f>
        <v>28</v>
      </c>
      <c r="L70" s="282">
        <f t="shared" si="4"/>
        <v>145</v>
      </c>
    </row>
    <row r="71" spans="1:12" ht="12.75">
      <c r="A71" s="33" t="s">
        <v>178</v>
      </c>
      <c r="B71" s="33" t="s">
        <v>35</v>
      </c>
      <c r="C71" s="65">
        <v>38496</v>
      </c>
      <c r="D71" s="269">
        <v>9.52</v>
      </c>
      <c r="E71" s="137">
        <f>LOOKUP(D71,'MTaškų lentelė'!$I$8:I$158,'MTaškų lentelė'!$H$8:$H$158)</f>
        <v>60</v>
      </c>
      <c r="F71" s="285">
        <v>383</v>
      </c>
      <c r="G71" s="274">
        <f>LOOKUP(F71,'MTaškų lentelė'!$E$8:$E$158,'MTaškų lentelė'!$C$8:$C$158)</f>
        <v>51</v>
      </c>
      <c r="H71" s="269">
        <v>22.21</v>
      </c>
      <c r="I71" s="139">
        <f>LOOKUP(H71,'MTaškų lentelė'!$D$8:$D$158,'MTaškų lentelė'!$C$8:$C$158)</f>
        <v>28</v>
      </c>
      <c r="J71" s="280">
        <v>0.0011304398148148148</v>
      </c>
      <c r="K71" s="277">
        <f>LOOKUP(J71,'MTaškų lentelė'!$J$8:$J$158,'MTaškų lentelė'!$H$8:$H$158)</f>
        <v>61</v>
      </c>
      <c r="L71" s="282">
        <f t="shared" si="4"/>
        <v>200</v>
      </c>
    </row>
    <row r="72" spans="1:12" ht="12.75">
      <c r="A72" s="33" t="s">
        <v>178</v>
      </c>
      <c r="B72" s="33" t="s">
        <v>36</v>
      </c>
      <c r="C72" s="65">
        <v>38698</v>
      </c>
      <c r="D72" s="269">
        <v>9.65</v>
      </c>
      <c r="E72" s="137">
        <f>LOOKUP(D72,'MTaškų lentelė'!$I$8:I$158,'MTaškų lentelė'!$H$8:$H$158)</f>
        <v>57</v>
      </c>
      <c r="F72" s="285">
        <v>367</v>
      </c>
      <c r="G72" s="274">
        <f>LOOKUP(F72,'MTaškų lentelė'!$E$8:$E$158,'MTaškų lentelė'!$C$8:$C$158)</f>
        <v>45</v>
      </c>
      <c r="H72" s="269">
        <v>36.3</v>
      </c>
      <c r="I72" s="139">
        <f>LOOKUP(H72,'MTaškų lentelė'!$D$8:$D$158,'MTaškų lentelė'!$C$8:$C$158)</f>
        <v>55</v>
      </c>
      <c r="J72" s="280">
        <v>0.0011068287037037038</v>
      </c>
      <c r="K72" s="277">
        <f>LOOKUP(J72,'MTaškų lentelė'!$J$8:$J$158,'MTaškų lentelė'!$H$8:$H$158)</f>
        <v>66</v>
      </c>
      <c r="L72" s="282">
        <f t="shared" si="4"/>
        <v>223</v>
      </c>
    </row>
    <row r="73" spans="1:12" ht="12.75">
      <c r="A73" s="33" t="s">
        <v>178</v>
      </c>
      <c r="B73" s="33" t="s">
        <v>37</v>
      </c>
      <c r="C73" s="65">
        <v>38530</v>
      </c>
      <c r="D73" s="269">
        <v>9.72</v>
      </c>
      <c r="E73" s="137">
        <f>LOOKUP(D73,'MTaškų lentelė'!$I$8:I$158,'MTaškų lentelė'!$H$8:$H$158)</f>
        <v>54</v>
      </c>
      <c r="F73" s="285">
        <v>383</v>
      </c>
      <c r="G73" s="274">
        <f>LOOKUP(F73,'MTaškų lentelė'!$E$8:$E$158,'MTaškų lentelė'!$C$8:$C$158)</f>
        <v>51</v>
      </c>
      <c r="H73" s="269">
        <v>36.48</v>
      </c>
      <c r="I73" s="139">
        <f>LOOKUP(H73,'MTaškų lentelė'!$D$8:$D$158,'MTaškų lentelė'!$C$8:$C$158)</f>
        <v>56</v>
      </c>
      <c r="J73" s="280">
        <v>0.0011685185185185184</v>
      </c>
      <c r="K73" s="277">
        <f>LOOKUP(J73,'MTaškų lentelė'!$J$8:$J$158,'MTaškų lentelė'!$H$8:$H$158)</f>
        <v>53</v>
      </c>
      <c r="L73" s="282">
        <f t="shared" si="4"/>
        <v>214</v>
      </c>
    </row>
    <row r="74" spans="1:13" ht="13.5" thickBot="1">
      <c r="A74" s="34" t="s">
        <v>178</v>
      </c>
      <c r="B74" s="34" t="s">
        <v>38</v>
      </c>
      <c r="C74" s="66">
        <v>38588</v>
      </c>
      <c r="D74" s="270">
        <v>9.96</v>
      </c>
      <c r="E74" s="138">
        <f>LOOKUP(D74,'MTaškų lentelė'!$I$8:I$158,'MTaškų lentelė'!$H$8:$H$158)</f>
        <v>49</v>
      </c>
      <c r="F74" s="286">
        <v>401</v>
      </c>
      <c r="G74" s="275">
        <f>LOOKUP(F74,'MTaškų lentelė'!$E$8:$E$158,'MTaškų lentelė'!$C$8:$C$158)</f>
        <v>57</v>
      </c>
      <c r="H74" s="270">
        <v>22.88</v>
      </c>
      <c r="I74" s="40">
        <f>LOOKUP(H74,'MTaškų lentelė'!$D$8:$D$158,'MTaškų lentelė'!$C$8:$C$158)</f>
        <v>29</v>
      </c>
      <c r="J74" s="281">
        <v>0.0011818287037037038</v>
      </c>
      <c r="K74" s="278">
        <f>LOOKUP(J74,'MTaškų lentelė'!$J$8:$J$158,'MTaškų lentelė'!$H$8:$H$158)</f>
        <v>51</v>
      </c>
      <c r="L74" s="283">
        <f t="shared" si="4"/>
        <v>186</v>
      </c>
      <c r="M74" s="108"/>
    </row>
    <row r="75" spans="1:15" ht="13.5" thickBot="1">
      <c r="A75" s="149"/>
      <c r="B75" s="120"/>
      <c r="C75" s="121"/>
      <c r="D75" s="122"/>
      <c r="E75" s="122"/>
      <c r="F75" s="122"/>
      <c r="G75" s="122"/>
      <c r="H75" s="463" t="s">
        <v>17</v>
      </c>
      <c r="I75" s="464"/>
      <c r="J75" s="464"/>
      <c r="K75" s="465"/>
      <c r="L75" s="272">
        <f>SUM(L69:L74)-MIN(L69:L74)</f>
        <v>1004</v>
      </c>
      <c r="M75" s="61"/>
      <c r="N75" s="61"/>
      <c r="O75" s="61"/>
    </row>
    <row r="76" ht="12.75">
      <c r="M76" s="61"/>
    </row>
    <row r="78" spans="1:12" ht="13.5" thickBot="1">
      <c r="A78" s="298">
        <v>7</v>
      </c>
      <c r="B78" s="466" t="s">
        <v>156</v>
      </c>
      <c r="C78" s="467"/>
      <c r="D78" s="467"/>
      <c r="E78" s="467"/>
      <c r="F78" s="467"/>
      <c r="G78" s="467"/>
      <c r="H78" s="467"/>
      <c r="I78" s="467"/>
      <c r="J78" s="467"/>
      <c r="K78" s="467"/>
      <c r="L78" s="31">
        <f>L87</f>
        <v>874</v>
      </c>
    </row>
    <row r="79" spans="1:12" ht="12.75">
      <c r="A79" s="455" t="s">
        <v>14</v>
      </c>
      <c r="B79" s="439" t="s">
        <v>8</v>
      </c>
      <c r="C79" s="439" t="s">
        <v>16</v>
      </c>
      <c r="D79" s="426" t="s">
        <v>4</v>
      </c>
      <c r="E79" s="427"/>
      <c r="F79" s="443" t="s">
        <v>3</v>
      </c>
      <c r="G79" s="444"/>
      <c r="H79" s="426" t="s">
        <v>9</v>
      </c>
      <c r="I79" s="427"/>
      <c r="J79" s="426" t="s">
        <v>5</v>
      </c>
      <c r="K79" s="427"/>
      <c r="L79" s="439" t="s">
        <v>10</v>
      </c>
    </row>
    <row r="80" spans="1:12" ht="15" customHeight="1" thickBot="1">
      <c r="A80" s="468"/>
      <c r="B80" s="460"/>
      <c r="C80" s="460"/>
      <c r="D80" s="35" t="s">
        <v>12</v>
      </c>
      <c r="E80" s="36" t="s">
        <v>1</v>
      </c>
      <c r="F80" s="115" t="s">
        <v>12</v>
      </c>
      <c r="G80" s="116" t="s">
        <v>1</v>
      </c>
      <c r="H80" s="35" t="s">
        <v>12</v>
      </c>
      <c r="I80" s="36" t="s">
        <v>1</v>
      </c>
      <c r="J80" s="35" t="s">
        <v>12</v>
      </c>
      <c r="K80" s="36" t="s">
        <v>1</v>
      </c>
      <c r="L80" s="460"/>
    </row>
    <row r="81" spans="1:12" ht="12.75">
      <c r="A81" s="144" t="s">
        <v>174</v>
      </c>
      <c r="B81" s="144" t="s">
        <v>95</v>
      </c>
      <c r="C81" s="145">
        <v>40461</v>
      </c>
      <c r="D81" s="271">
        <v>9.24</v>
      </c>
      <c r="E81" s="37">
        <f>LOOKUP(D81,'MTaškų lentelė'!$I$8:I$158,'MTaškų lentelė'!$H$8:$H$158)</f>
        <v>69</v>
      </c>
      <c r="F81" s="284">
        <v>385</v>
      </c>
      <c r="G81" s="291">
        <f>LOOKUP(F81,'MTaškų lentelė'!$E$8:$E$158,'MTaškų lentelė'!$C$8:$C$158)</f>
        <v>51</v>
      </c>
      <c r="H81" s="271">
        <v>20.56</v>
      </c>
      <c r="I81" s="37">
        <f>LOOKUP(H81,'MTaškų lentelė'!$D$8:$D$158,'MTaškų lentelė'!$C$8:$C$158)</f>
        <v>25</v>
      </c>
      <c r="J81" s="279">
        <v>0.001164351851851852</v>
      </c>
      <c r="K81" s="291">
        <f>LOOKUP(J81,'MTaškų lentelė'!$J$8:$J$158,'MTaškų lentelė'!$H$8:$H$158)</f>
        <v>54</v>
      </c>
      <c r="L81" s="293">
        <f aca="true" t="shared" si="5" ref="L81:L86">E81+G81+I81+K81</f>
        <v>199</v>
      </c>
    </row>
    <row r="82" spans="1:12" ht="12.75">
      <c r="A82" s="33" t="s">
        <v>174</v>
      </c>
      <c r="B82" s="33" t="s">
        <v>96</v>
      </c>
      <c r="C82" s="65">
        <v>39062</v>
      </c>
      <c r="D82" s="269">
        <v>9.61</v>
      </c>
      <c r="E82" s="139">
        <f>LOOKUP(D82,'MTaškų lentelė'!$I$8:I$158,'MTaškų lentelė'!$H$8:$H$158)</f>
        <v>57</v>
      </c>
      <c r="F82" s="285">
        <v>334</v>
      </c>
      <c r="G82" s="119">
        <f>LOOKUP(F82,'MTaškų lentelė'!$E$8:$E$158,'MTaškų lentelė'!$C$8:$C$158)</f>
        <v>34</v>
      </c>
      <c r="H82" s="269">
        <v>31.9</v>
      </c>
      <c r="I82" s="139">
        <f>LOOKUP(H82,'MTaškų lentelė'!$D$8:$D$158,'MTaškų lentelė'!$C$8:$C$158)</f>
        <v>47</v>
      </c>
      <c r="J82" s="280">
        <v>0.0012194444444444444</v>
      </c>
      <c r="K82" s="119">
        <f>LOOKUP(J82,'MTaškų lentelė'!$J$8:$J$158,'MTaškų lentelė'!$H$8:$H$158)</f>
        <v>44</v>
      </c>
      <c r="L82" s="294">
        <f t="shared" si="5"/>
        <v>182</v>
      </c>
    </row>
    <row r="83" spans="1:12" ht="12.75">
      <c r="A83" s="33" t="s">
        <v>174</v>
      </c>
      <c r="B83" s="33" t="s">
        <v>97</v>
      </c>
      <c r="C83" s="65">
        <v>38815</v>
      </c>
      <c r="D83" s="269">
        <v>10.43</v>
      </c>
      <c r="E83" s="139">
        <f>LOOKUP(D83,'MTaškų lentelė'!$I$8:I$158,'MTaškų lentelė'!$H$8:$H$158)</f>
        <v>36</v>
      </c>
      <c r="F83" s="285">
        <v>342</v>
      </c>
      <c r="G83" s="119">
        <f>LOOKUP(F83,'MTaškų lentelė'!$E$8:$E$158,'MTaškų lentelė'!$C$8:$C$158)</f>
        <v>37</v>
      </c>
      <c r="H83" s="269">
        <v>34.83</v>
      </c>
      <c r="I83" s="139">
        <f>LOOKUP(H83,'MTaškų lentelė'!$D$8:$D$158,'MTaškų lentelė'!$C$8:$C$158)</f>
        <v>52</v>
      </c>
      <c r="J83" s="280">
        <v>0.0012752314814814816</v>
      </c>
      <c r="K83" s="119">
        <f>LOOKUP(J83,'MTaškų lentelė'!$J$8:$J$158,'MTaškų lentelė'!$H$8:$H$158)</f>
        <v>35</v>
      </c>
      <c r="L83" s="294">
        <f t="shared" si="5"/>
        <v>160</v>
      </c>
    </row>
    <row r="84" spans="1:12" ht="12.75">
      <c r="A84" s="33" t="s">
        <v>174</v>
      </c>
      <c r="B84" s="33" t="s">
        <v>98</v>
      </c>
      <c r="C84" s="65">
        <v>39251</v>
      </c>
      <c r="D84" s="269">
        <v>9.96</v>
      </c>
      <c r="E84" s="139">
        <f>LOOKUP(D84,'MTaškų lentelė'!$I$8:I$158,'MTaškų lentelė'!$H$8:$H$158)</f>
        <v>49</v>
      </c>
      <c r="F84" s="285">
        <v>370</v>
      </c>
      <c r="G84" s="119">
        <f>LOOKUP(F84,'MTaškų lentelė'!$E$8:$E$158,'MTaškų lentelė'!$C$8:$C$158)</f>
        <v>46</v>
      </c>
      <c r="H84" s="269">
        <v>24.36</v>
      </c>
      <c r="I84" s="139">
        <f>LOOKUP(H84,'MTaškų lentelė'!$D$8:$D$158,'MTaškų lentelė'!$C$8:$C$158)</f>
        <v>32</v>
      </c>
      <c r="J84" s="280">
        <v>0.001249652777777778</v>
      </c>
      <c r="K84" s="119">
        <f>LOOKUP(J84,'MTaškų lentelė'!$J$8:$J$158,'MTaškų lentelė'!$H$8:$H$158)</f>
        <v>39</v>
      </c>
      <c r="L84" s="294">
        <f t="shared" si="5"/>
        <v>166</v>
      </c>
    </row>
    <row r="85" spans="1:12" ht="12.75">
      <c r="A85" s="33" t="s">
        <v>174</v>
      </c>
      <c r="B85" s="33" t="s">
        <v>147</v>
      </c>
      <c r="C85" s="65">
        <v>38483</v>
      </c>
      <c r="D85" s="269">
        <v>9.63</v>
      </c>
      <c r="E85" s="139">
        <f>LOOKUP(D85,'MTaškų lentelė'!$I$8:I$158,'MTaškų lentelė'!$H$8:$H$158)</f>
        <v>57</v>
      </c>
      <c r="F85" s="285">
        <v>373</v>
      </c>
      <c r="G85" s="119">
        <f>LOOKUP(F85,'MTaškų lentelė'!$E$8:$E$158,'MTaškų lentelė'!$C$8:$C$158)</f>
        <v>47</v>
      </c>
      <c r="H85" s="269">
        <v>17.88</v>
      </c>
      <c r="I85" s="139">
        <f>LOOKUP(H85,'MTaškų lentelė'!$D$8:$D$158,'MTaškų lentelė'!$C$8:$C$158)</f>
        <v>20</v>
      </c>
      <c r="J85" s="280">
        <v>0.0012225694444444443</v>
      </c>
      <c r="K85" s="119">
        <f>LOOKUP(J85,'MTaškų lentelė'!$J$8:$J$158,'MTaškų lentelė'!$H$8:$H$158)</f>
        <v>43</v>
      </c>
      <c r="L85" s="294">
        <f t="shared" si="5"/>
        <v>167</v>
      </c>
    </row>
    <row r="86" spans="1:12" ht="13.5" thickBot="1">
      <c r="A86" s="34" t="s">
        <v>174</v>
      </c>
      <c r="B86" s="34" t="s">
        <v>148</v>
      </c>
      <c r="C86" s="66">
        <v>38361</v>
      </c>
      <c r="D86" s="270">
        <v>10.23</v>
      </c>
      <c r="E86" s="40">
        <f>LOOKUP(D86,'MTaškų lentelė'!$I$8:I$158,'MTaškų lentelė'!$H$8:$H$158)</f>
        <v>41</v>
      </c>
      <c r="F86" s="286">
        <v>338</v>
      </c>
      <c r="G86" s="292">
        <f>LOOKUP(F86,'MTaškų lentelė'!$E$8:$E$158,'MTaškų lentelė'!$C$8:$C$158)</f>
        <v>36</v>
      </c>
      <c r="H86" s="270">
        <v>23.7</v>
      </c>
      <c r="I86" s="40">
        <f>LOOKUP(H86,'MTaškų lentelė'!$D$8:$D$158,'MTaškų lentelė'!$C$8:$C$158)</f>
        <v>31</v>
      </c>
      <c r="J86" s="281">
        <v>0.0012046296296296295</v>
      </c>
      <c r="K86" s="292">
        <f>LOOKUP(J86,'MTaškų lentelė'!$J$8:$J$158,'MTaškų lentelė'!$H$8:$H$158)</f>
        <v>46</v>
      </c>
      <c r="L86" s="295">
        <f t="shared" si="5"/>
        <v>154</v>
      </c>
    </row>
    <row r="87" spans="8:12" ht="13.5" thickBot="1">
      <c r="H87" s="428" t="s">
        <v>17</v>
      </c>
      <c r="I87" s="429"/>
      <c r="J87" s="429"/>
      <c r="K87" s="429"/>
      <c r="L87" s="117">
        <f>SUM(L81:L86)-MIN(L81:L86)</f>
        <v>874</v>
      </c>
    </row>
    <row r="90" spans="1:12" ht="13.5" thickBot="1">
      <c r="A90" s="298">
        <v>8</v>
      </c>
      <c r="B90" s="466" t="s">
        <v>157</v>
      </c>
      <c r="C90" s="467"/>
      <c r="D90" s="467"/>
      <c r="E90" s="467"/>
      <c r="F90" s="467"/>
      <c r="G90" s="467"/>
      <c r="H90" s="467"/>
      <c r="I90" s="467"/>
      <c r="J90" s="467"/>
      <c r="K90" s="467"/>
      <c r="L90" s="31">
        <f>L99</f>
        <v>897</v>
      </c>
    </row>
    <row r="91" spans="1:12" ht="12.75">
      <c r="A91" s="455" t="s">
        <v>14</v>
      </c>
      <c r="B91" s="439" t="s">
        <v>8</v>
      </c>
      <c r="C91" s="439" t="s">
        <v>16</v>
      </c>
      <c r="D91" s="426" t="s">
        <v>4</v>
      </c>
      <c r="E91" s="427"/>
      <c r="F91" s="443" t="s">
        <v>3</v>
      </c>
      <c r="G91" s="444"/>
      <c r="H91" s="426" t="s">
        <v>9</v>
      </c>
      <c r="I91" s="427"/>
      <c r="J91" s="426" t="s">
        <v>5</v>
      </c>
      <c r="K91" s="427"/>
      <c r="L91" s="439" t="s">
        <v>10</v>
      </c>
    </row>
    <row r="92" spans="1:12" ht="13.5" thickBot="1">
      <c r="A92" s="456"/>
      <c r="B92" s="440"/>
      <c r="C92" s="440"/>
      <c r="D92" s="25" t="s">
        <v>12</v>
      </c>
      <c r="E92" s="26" t="s">
        <v>1</v>
      </c>
      <c r="F92" s="27" t="s">
        <v>12</v>
      </c>
      <c r="G92" s="28" t="s">
        <v>1</v>
      </c>
      <c r="H92" s="25" t="s">
        <v>12</v>
      </c>
      <c r="I92" s="26" t="s">
        <v>1</v>
      </c>
      <c r="J92" s="25" t="s">
        <v>12</v>
      </c>
      <c r="K92" s="26" t="s">
        <v>1</v>
      </c>
      <c r="L92" s="460"/>
    </row>
    <row r="93" spans="1:12" ht="12.75">
      <c r="A93" s="32" t="s">
        <v>170</v>
      </c>
      <c r="B93" s="32" t="s">
        <v>101</v>
      </c>
      <c r="C93" s="63">
        <v>39065</v>
      </c>
      <c r="D93" s="271">
        <v>9.9</v>
      </c>
      <c r="E93" s="37">
        <f>LOOKUP(D93,'MTaškų lentelė'!$I$8:I$158,'MTaškų lentelė'!$H$8:$H$158)</f>
        <v>49</v>
      </c>
      <c r="F93" s="287">
        <v>426</v>
      </c>
      <c r="G93" s="37">
        <f>LOOKUP(F93,'MTaškų lentelė'!$E$8:$E$158,'MTaškų lentelė'!$C$8:$C$158)</f>
        <v>65</v>
      </c>
      <c r="H93" s="271">
        <v>38.01</v>
      </c>
      <c r="I93" s="37">
        <f>LOOKUP(H93,'MTaškų lentelė'!$D$8:$D$158,'MTaškų lentelė'!$C$8:$C$158)</f>
        <v>59</v>
      </c>
      <c r="J93" s="59">
        <v>0.0013172453703703705</v>
      </c>
      <c r="K93" s="291">
        <f>LOOKUP(J93,'MTaškų lentelė'!$J$8:$J$158,'MTaškų lentelė'!$H$8:$H$158)</f>
        <v>29</v>
      </c>
      <c r="L93" s="293">
        <f aca="true" t="shared" si="6" ref="L93:L98">E93+G93+I93+K93</f>
        <v>202</v>
      </c>
    </row>
    <row r="94" spans="1:12" ht="12.75">
      <c r="A94" s="33" t="s">
        <v>170</v>
      </c>
      <c r="B94" s="33" t="s">
        <v>103</v>
      </c>
      <c r="C94" s="65">
        <v>38957</v>
      </c>
      <c r="D94" s="269">
        <v>9.88</v>
      </c>
      <c r="E94" s="38">
        <f>LOOKUP(D94,'MTaškų lentelė'!$I$8:I$158,'MTaškų lentelė'!$H$8:$H$158)</f>
        <v>51</v>
      </c>
      <c r="F94" s="288">
        <v>327</v>
      </c>
      <c r="G94" s="38">
        <f>LOOKUP(F94,'MTaškų lentelė'!$E$8:$E$158,'MTaškų lentelė'!$C$8:$C$158)</f>
        <v>32</v>
      </c>
      <c r="H94" s="269">
        <v>43.68</v>
      </c>
      <c r="I94" s="38">
        <f>LOOKUP(H94,'MTaškų lentelė'!$D$8:$D$158,'MTaškų lentelė'!$C$8:$C$158)</f>
        <v>70</v>
      </c>
      <c r="J94" s="131">
        <v>0.0013525462962962964</v>
      </c>
      <c r="K94" s="296">
        <f>LOOKUP(J94,'MTaškų lentelė'!$J$8:$J$158,'MTaškų lentelė'!$H$8:$H$158)</f>
        <v>25</v>
      </c>
      <c r="L94" s="294">
        <f t="shared" si="6"/>
        <v>178</v>
      </c>
    </row>
    <row r="95" spans="1:12" ht="12.75">
      <c r="A95" s="33" t="s">
        <v>170</v>
      </c>
      <c r="B95" s="33" t="s">
        <v>104</v>
      </c>
      <c r="C95" s="65">
        <v>38943</v>
      </c>
      <c r="D95" s="269">
        <v>10.38</v>
      </c>
      <c r="E95" s="38">
        <f>LOOKUP(D95,'MTaškų lentelė'!$I$8:I$158,'MTaškų lentelė'!$H$8:$H$158)</f>
        <v>39</v>
      </c>
      <c r="F95" s="288">
        <v>341</v>
      </c>
      <c r="G95" s="38">
        <f>LOOKUP(F95,'MTaškų lentelė'!$E$8:$E$158,'MTaškų lentelė'!$C$8:$C$158)</f>
        <v>37</v>
      </c>
      <c r="H95" s="269">
        <v>32.82</v>
      </c>
      <c r="I95" s="38">
        <f>LOOKUP(H95,'MTaškų lentelė'!$D$8:$D$158,'MTaškų lentelė'!$C$8:$C$158)</f>
        <v>49</v>
      </c>
      <c r="J95" s="131">
        <v>0.0013844907407407406</v>
      </c>
      <c r="K95" s="296">
        <f>LOOKUP(J95,'MTaškų lentelė'!$J$8:$J$158,'MTaškų lentelė'!$H$8:$H$158)</f>
        <v>20</v>
      </c>
      <c r="L95" s="294">
        <f t="shared" si="6"/>
        <v>145</v>
      </c>
    </row>
    <row r="96" spans="1:12" ht="12.75">
      <c r="A96" s="33" t="s">
        <v>170</v>
      </c>
      <c r="B96" s="33" t="s">
        <v>105</v>
      </c>
      <c r="C96" s="65">
        <v>38451</v>
      </c>
      <c r="D96" s="269">
        <v>9.25</v>
      </c>
      <c r="E96" s="38">
        <f>LOOKUP(D96,'MTaškų lentelė'!$I$8:I$158,'MTaškų lentelė'!$H$8:$H$158)</f>
        <v>69</v>
      </c>
      <c r="F96" s="288">
        <v>441</v>
      </c>
      <c r="G96" s="38">
        <f>LOOKUP(F96,'MTaškų lentelė'!$E$8:$E$158,'MTaškų lentelė'!$C$8:$C$158)</f>
        <v>70</v>
      </c>
      <c r="H96" s="269">
        <v>25.5</v>
      </c>
      <c r="I96" s="38">
        <f>LOOKUP(H96,'MTaškų lentelė'!$D$8:$D$158,'MTaškų lentelė'!$C$8:$C$158)</f>
        <v>34</v>
      </c>
      <c r="J96" s="131">
        <v>0.0012199074074074074</v>
      </c>
      <c r="K96" s="296">
        <f>LOOKUP(J96,'MTaškų lentelė'!$J$8:$J$158,'MTaškų lentelė'!$H$8:$H$158)</f>
        <v>44</v>
      </c>
      <c r="L96" s="294">
        <f t="shared" si="6"/>
        <v>217</v>
      </c>
    </row>
    <row r="97" spans="1:12" ht="12.75">
      <c r="A97" s="33" t="s">
        <v>170</v>
      </c>
      <c r="B97" s="33" t="s">
        <v>106</v>
      </c>
      <c r="C97" s="65">
        <v>38569</v>
      </c>
      <c r="D97" s="269">
        <v>10.34</v>
      </c>
      <c r="E97" s="39">
        <f>LOOKUP(D97,'MTaškų lentelė'!$I$8:I$158,'MTaškų lentelė'!$H$8:$H$158)</f>
        <v>39</v>
      </c>
      <c r="F97" s="288">
        <v>367</v>
      </c>
      <c r="G97" s="39">
        <f>LOOKUP(F97,'MTaškų lentelė'!$E$8:$E$158,'MTaškų lentelė'!$C$8:$C$158)</f>
        <v>45</v>
      </c>
      <c r="H97" s="269">
        <v>30.73</v>
      </c>
      <c r="I97" s="39">
        <f>LOOKUP(H97,'MTaškų lentelė'!$D$8:$D$158,'MTaškų lentelė'!$C$8:$C$158)</f>
        <v>44</v>
      </c>
      <c r="J97" s="131">
        <v>0.0013291666666666669</v>
      </c>
      <c r="K97" s="297">
        <f>LOOKUP(J97,'MTaškų lentelė'!$J$8:$J$158,'MTaškų lentelė'!$H$8:$H$158)</f>
        <v>27</v>
      </c>
      <c r="L97" s="294">
        <f t="shared" si="6"/>
        <v>155</v>
      </c>
    </row>
    <row r="98" spans="1:12" ht="13.5" thickBot="1">
      <c r="A98" s="34" t="s">
        <v>170</v>
      </c>
      <c r="B98" s="34" t="s">
        <v>107</v>
      </c>
      <c r="C98" s="66">
        <v>38357</v>
      </c>
      <c r="D98" s="270">
        <v>10.71</v>
      </c>
      <c r="E98" s="40">
        <f>LOOKUP(D98,'MTaškų lentelė'!$I$8:I$158,'MTaškų lentelė'!$H$8:$H$158)</f>
        <v>30</v>
      </c>
      <c r="F98" s="289">
        <v>342</v>
      </c>
      <c r="G98" s="40">
        <f>LOOKUP(F98,'MTaškų lentelė'!$E$8:$E$158,'MTaškų lentelė'!$C$8:$C$158)</f>
        <v>37</v>
      </c>
      <c r="H98" s="270">
        <v>30.93</v>
      </c>
      <c r="I98" s="40">
        <f>LOOKUP(H98,'MTaškų lentelė'!$D$8:$D$158,'MTaškų lentelė'!$C$8:$C$158)</f>
        <v>45</v>
      </c>
      <c r="J98" s="132">
        <v>0.0013186342592592592</v>
      </c>
      <c r="K98" s="292">
        <f>LOOKUP(J98,'MTaškų lentelė'!$J$8:$J$158,'MTaškų lentelė'!$H$8:$H$158)</f>
        <v>28</v>
      </c>
      <c r="L98" s="295">
        <f t="shared" si="6"/>
        <v>140</v>
      </c>
    </row>
    <row r="99" spans="8:12" ht="13.5" thickBot="1">
      <c r="H99" s="469" t="s">
        <v>17</v>
      </c>
      <c r="I99" s="470"/>
      <c r="J99" s="429"/>
      <c r="K99" s="429"/>
      <c r="L99" s="117">
        <f>SUM(L93:L98)-MIN(L93:L98)</f>
        <v>897</v>
      </c>
    </row>
    <row r="100" spans="8:12" ht="12.75">
      <c r="H100" s="42"/>
      <c r="I100" s="42"/>
      <c r="J100" s="42"/>
      <c r="K100" s="42"/>
      <c r="L100" s="41"/>
    </row>
    <row r="102" spans="1:12" ht="13.5" thickBot="1">
      <c r="A102" s="298">
        <v>9</v>
      </c>
      <c r="B102" s="466" t="s">
        <v>158</v>
      </c>
      <c r="C102" s="467"/>
      <c r="D102" s="467"/>
      <c r="E102" s="467"/>
      <c r="F102" s="467"/>
      <c r="G102" s="467"/>
      <c r="H102" s="467"/>
      <c r="I102" s="467"/>
      <c r="J102" s="467"/>
      <c r="K102" s="467"/>
      <c r="L102" s="31">
        <f>L111</f>
        <v>747</v>
      </c>
    </row>
    <row r="103" spans="1:12" ht="12.75">
      <c r="A103" s="455" t="s">
        <v>14</v>
      </c>
      <c r="B103" s="439" t="s">
        <v>8</v>
      </c>
      <c r="C103" s="439" t="s">
        <v>16</v>
      </c>
      <c r="D103" s="426" t="s">
        <v>4</v>
      </c>
      <c r="E103" s="427"/>
      <c r="F103" s="443" t="s">
        <v>3</v>
      </c>
      <c r="G103" s="444"/>
      <c r="H103" s="426" t="s">
        <v>9</v>
      </c>
      <c r="I103" s="427"/>
      <c r="J103" s="426" t="s">
        <v>5</v>
      </c>
      <c r="K103" s="427"/>
      <c r="L103" s="439" t="s">
        <v>10</v>
      </c>
    </row>
    <row r="104" spans="1:12" ht="13.5" thickBot="1">
      <c r="A104" s="456"/>
      <c r="B104" s="440"/>
      <c r="C104" s="440"/>
      <c r="D104" s="25" t="s">
        <v>12</v>
      </c>
      <c r="E104" s="26" t="s">
        <v>1</v>
      </c>
      <c r="F104" s="27" t="s">
        <v>12</v>
      </c>
      <c r="G104" s="28" t="s">
        <v>1</v>
      </c>
      <c r="H104" s="25" t="s">
        <v>12</v>
      </c>
      <c r="I104" s="26" t="s">
        <v>1</v>
      </c>
      <c r="J104" s="25" t="s">
        <v>12</v>
      </c>
      <c r="K104" s="26" t="s">
        <v>1</v>
      </c>
      <c r="L104" s="460"/>
    </row>
    <row r="105" spans="1:12" ht="12.75">
      <c r="A105" s="32" t="s">
        <v>171</v>
      </c>
      <c r="B105" s="32" t="s">
        <v>117</v>
      </c>
      <c r="C105" s="63">
        <v>2005</v>
      </c>
      <c r="D105" s="271">
        <v>11.05</v>
      </c>
      <c r="E105" s="37">
        <f>LOOKUP(D105,'MTaškų lentelė'!$I$8:I$158,'MTaškų lentelė'!$H$8:$H$158)</f>
        <v>24</v>
      </c>
      <c r="F105" s="287">
        <v>322</v>
      </c>
      <c r="G105" s="37">
        <f>LOOKUP(F105,'MTaškų lentelė'!$E$8:$E$158,'MTaškų lentelė'!$C$8:$C$158)</f>
        <v>30</v>
      </c>
      <c r="H105" s="271">
        <v>18.39</v>
      </c>
      <c r="I105" s="37">
        <f>LOOKUP(H105,'MTaškų lentelė'!$D$8:$D$158,'MTaškų lentelė'!$C$8:$C$158)</f>
        <v>21</v>
      </c>
      <c r="J105" s="59">
        <v>0.0014609953703703703</v>
      </c>
      <c r="K105" s="291">
        <f>LOOKUP(J105,'MTaškų lentelė'!$J$8:$J$158,'MTaškų lentelė'!$H$8:$H$158)</f>
        <v>12</v>
      </c>
      <c r="L105" s="293">
        <f aca="true" t="shared" si="7" ref="L105:L110">E105+G105+I105+K105</f>
        <v>87</v>
      </c>
    </row>
    <row r="106" spans="1:12" ht="12.75">
      <c r="A106" s="33" t="s">
        <v>171</v>
      </c>
      <c r="B106" s="33" t="s">
        <v>118</v>
      </c>
      <c r="C106" s="65">
        <v>2005</v>
      </c>
      <c r="D106" s="269">
        <v>9.77</v>
      </c>
      <c r="E106" s="38">
        <f>LOOKUP(D106,'MTaškų lentelė'!$I$8:I$158,'MTaškų lentelė'!$H$8:$H$158)</f>
        <v>54</v>
      </c>
      <c r="F106" s="288">
        <v>325</v>
      </c>
      <c r="G106" s="38">
        <f>LOOKUP(F106,'MTaškų lentelė'!$E$8:$E$158,'MTaškų lentelė'!$C$8:$C$158)</f>
        <v>31</v>
      </c>
      <c r="H106" s="269">
        <v>23.37</v>
      </c>
      <c r="I106" s="38">
        <f>LOOKUP(H106,'MTaškų lentelė'!$D$8:$D$158,'MTaškų lentelė'!$C$8:$C$158)</f>
        <v>30</v>
      </c>
      <c r="J106" s="131">
        <v>0.0013009259259259259</v>
      </c>
      <c r="K106" s="296">
        <f>LOOKUP(J106,'MTaškų lentelė'!$J$8:$J$158,'MTaškų lentelė'!$H$8:$H$158)</f>
        <v>31</v>
      </c>
      <c r="L106" s="294">
        <f t="shared" si="7"/>
        <v>146</v>
      </c>
    </row>
    <row r="107" spans="1:12" ht="12.75">
      <c r="A107" s="33" t="s">
        <v>171</v>
      </c>
      <c r="B107" s="33" t="s">
        <v>119</v>
      </c>
      <c r="C107" s="65">
        <v>2005</v>
      </c>
      <c r="D107" s="269">
        <v>11.04</v>
      </c>
      <c r="E107" s="38">
        <f>LOOKUP(D107,'MTaškų lentelė'!$I$8:I$158,'MTaškų lentelė'!$H$8:$H$158)</f>
        <v>24</v>
      </c>
      <c r="F107" s="288">
        <v>273</v>
      </c>
      <c r="G107" s="38">
        <f>LOOKUP(F107,'MTaškų lentelė'!$E$8:$E$158,'MTaškų lentelė'!$C$8:$C$158)</f>
        <v>14</v>
      </c>
      <c r="H107" s="269">
        <v>23.14</v>
      </c>
      <c r="I107" s="38">
        <f>LOOKUP(H107,'MTaškų lentelė'!$D$8:$D$158,'MTaškų lentelė'!$C$8:$C$158)</f>
        <v>30</v>
      </c>
      <c r="J107" s="131">
        <v>0.0014787037037037036</v>
      </c>
      <c r="K107" s="296">
        <f>LOOKUP(J107,'MTaškų lentelė'!$J$8:$J$158,'MTaškų lentelė'!$H$8:$H$158)</f>
        <v>11</v>
      </c>
      <c r="L107" s="294">
        <f t="shared" si="7"/>
        <v>79</v>
      </c>
    </row>
    <row r="108" spans="1:12" ht="12.75">
      <c r="A108" s="33" t="s">
        <v>171</v>
      </c>
      <c r="B108" s="33" t="s">
        <v>120</v>
      </c>
      <c r="C108" s="65">
        <v>2005</v>
      </c>
      <c r="D108" s="269">
        <v>9.19</v>
      </c>
      <c r="E108" s="38">
        <f>LOOKUP(D108,'MTaškų lentelė'!$I$8:I$158,'MTaškų lentelė'!$H$8:$H$158)</f>
        <v>72</v>
      </c>
      <c r="F108" s="288">
        <v>365</v>
      </c>
      <c r="G108" s="38">
        <f>LOOKUP(F108,'MTaškų lentelė'!$E$8:$E$158,'MTaškų lentelė'!$C$8:$C$158)</f>
        <v>45</v>
      </c>
      <c r="H108" s="269">
        <v>35.5</v>
      </c>
      <c r="I108" s="38">
        <f>LOOKUP(H108,'MTaškų lentelė'!$D$8:$D$158,'MTaškų lentelė'!$C$8:$C$158)</f>
        <v>54</v>
      </c>
      <c r="J108" s="131">
        <v>0.0013141203703703702</v>
      </c>
      <c r="K108" s="296">
        <f>LOOKUP(J108,'MTaškų lentelė'!$J$8:$J$158,'MTaškų lentelė'!$H$8:$H$158)</f>
        <v>29</v>
      </c>
      <c r="L108" s="294">
        <f t="shared" si="7"/>
        <v>200</v>
      </c>
    </row>
    <row r="109" spans="1:12" ht="12.75">
      <c r="A109" s="33" t="s">
        <v>171</v>
      </c>
      <c r="B109" s="33" t="s">
        <v>121</v>
      </c>
      <c r="C109" s="65">
        <v>2008</v>
      </c>
      <c r="D109" s="269">
        <v>10.37</v>
      </c>
      <c r="E109" s="39">
        <f>LOOKUP(D109,'MTaškų lentelė'!$I$8:I$158,'MTaškų lentelė'!$H$8:$H$158)</f>
        <v>39</v>
      </c>
      <c r="F109" s="288">
        <v>306</v>
      </c>
      <c r="G109" s="39">
        <f>LOOKUP(F109,'MTaškų lentelė'!$E$8:$E$158,'MTaškų lentelė'!$C$8:$C$158)</f>
        <v>25</v>
      </c>
      <c r="H109" s="269">
        <v>21.92</v>
      </c>
      <c r="I109" s="39">
        <f>LOOKUP(H109,'MTaškų lentelė'!$D$8:$D$158,'MTaškų lentelė'!$C$8:$C$158)</f>
        <v>27</v>
      </c>
      <c r="J109" s="131">
        <v>0.001271064814814815</v>
      </c>
      <c r="K109" s="297">
        <f>LOOKUP(J109,'MTaškų lentelė'!$J$8:$J$158,'MTaškų lentelė'!$H$8:$H$158)</f>
        <v>35</v>
      </c>
      <c r="L109" s="294">
        <f t="shared" si="7"/>
        <v>126</v>
      </c>
    </row>
    <row r="110" spans="1:12" ht="13.5" thickBot="1">
      <c r="A110" s="34" t="s">
        <v>171</v>
      </c>
      <c r="B110" s="34" t="s">
        <v>122</v>
      </c>
      <c r="C110" s="66">
        <v>2006</v>
      </c>
      <c r="D110" s="270">
        <v>10.25</v>
      </c>
      <c r="E110" s="40">
        <f>LOOKUP(D110,'MTaškų lentelė'!$I$8:I$158,'MTaškų lentelė'!$H$8:$H$158)</f>
        <v>41</v>
      </c>
      <c r="F110" s="289">
        <v>360</v>
      </c>
      <c r="G110" s="40">
        <f>LOOKUP(F110,'MTaškų lentelė'!$E$8:$E$158,'MTaškų lentelė'!$C$8:$C$158)</f>
        <v>43</v>
      </c>
      <c r="H110" s="270">
        <v>30.86</v>
      </c>
      <c r="I110" s="40">
        <f>LOOKUP(H110,'MTaškų lentelė'!$D$8:$D$158,'MTaškų lentelė'!$C$8:$C$158)</f>
        <v>45</v>
      </c>
      <c r="J110" s="132">
        <v>0.0011370370370370369</v>
      </c>
      <c r="K110" s="292">
        <f>LOOKUP(J110,'MTaškų lentelė'!$J$8:$J$158,'MTaškų lentelė'!$H$8:$H$158)</f>
        <v>59</v>
      </c>
      <c r="L110" s="295">
        <f t="shared" si="7"/>
        <v>188</v>
      </c>
    </row>
    <row r="111" spans="8:12" ht="13.5" thickBot="1">
      <c r="H111" s="469" t="s">
        <v>17</v>
      </c>
      <c r="I111" s="470"/>
      <c r="J111" s="429"/>
      <c r="K111" s="429"/>
      <c r="L111" s="117">
        <f>SUM(L105:L110)-MIN(L105:L110)</f>
        <v>747</v>
      </c>
    </row>
    <row r="113" spans="1:12" ht="15" customHeight="1" thickBot="1">
      <c r="A113" s="366">
        <v>10</v>
      </c>
      <c r="B113" s="436" t="s">
        <v>186</v>
      </c>
      <c r="C113" s="437"/>
      <c r="D113" s="437"/>
      <c r="E113" s="437"/>
      <c r="F113" s="437"/>
      <c r="G113" s="437"/>
      <c r="H113" s="437"/>
      <c r="I113" s="437"/>
      <c r="J113" s="437"/>
      <c r="K113" s="438"/>
      <c r="L113" s="302"/>
    </row>
    <row r="114" spans="1:12" ht="12.75">
      <c r="A114" s="439" t="s">
        <v>14</v>
      </c>
      <c r="B114" s="441" t="s">
        <v>8</v>
      </c>
      <c r="C114" s="439" t="s">
        <v>16</v>
      </c>
      <c r="D114" s="443" t="s">
        <v>4</v>
      </c>
      <c r="E114" s="444"/>
      <c r="F114" s="426" t="s">
        <v>3</v>
      </c>
      <c r="G114" s="427"/>
      <c r="H114" s="426" t="s">
        <v>9</v>
      </c>
      <c r="I114" s="427"/>
      <c r="J114" s="443" t="s">
        <v>5</v>
      </c>
      <c r="K114" s="444"/>
      <c r="L114" s="439" t="s">
        <v>10</v>
      </c>
    </row>
    <row r="115" spans="1:12" ht="13.5" thickBot="1">
      <c r="A115" s="440"/>
      <c r="B115" s="442"/>
      <c r="C115" s="440"/>
      <c r="D115" s="27" t="s">
        <v>12</v>
      </c>
      <c r="E115" s="28" t="s">
        <v>1</v>
      </c>
      <c r="F115" s="25" t="s">
        <v>12</v>
      </c>
      <c r="G115" s="26" t="s">
        <v>1</v>
      </c>
      <c r="H115" s="25" t="s">
        <v>12</v>
      </c>
      <c r="I115" s="26" t="s">
        <v>1</v>
      </c>
      <c r="J115" s="27" t="s">
        <v>12</v>
      </c>
      <c r="K115" s="28" t="s">
        <v>1</v>
      </c>
      <c r="L115" s="440"/>
    </row>
    <row r="116" spans="1:13" ht="12.75">
      <c r="A116" s="144" t="s">
        <v>189</v>
      </c>
      <c r="B116" s="309" t="s">
        <v>93</v>
      </c>
      <c r="C116" s="64">
        <v>38908</v>
      </c>
      <c r="D116" s="310">
        <v>10.5</v>
      </c>
      <c r="E116" s="311">
        <v>34</v>
      </c>
      <c r="F116" s="312">
        <v>352</v>
      </c>
      <c r="G116" s="136">
        <v>40</v>
      </c>
      <c r="H116" s="268">
        <v>26.8</v>
      </c>
      <c r="I116" s="38">
        <v>37</v>
      </c>
      <c r="J116" s="313">
        <v>0.0012056712962962963</v>
      </c>
      <c r="K116" s="314">
        <v>46</v>
      </c>
      <c r="L116" s="315">
        <v>157</v>
      </c>
      <c r="M116" s="108"/>
    </row>
    <row r="117" spans="1:13" ht="12.75">
      <c r="A117" s="33" t="s">
        <v>190</v>
      </c>
      <c r="B117" s="303" t="s">
        <v>74</v>
      </c>
      <c r="C117" s="307" t="s">
        <v>80</v>
      </c>
      <c r="D117" s="305">
        <v>9.38</v>
      </c>
      <c r="E117" s="274">
        <v>66</v>
      </c>
      <c r="F117" s="288">
        <v>380</v>
      </c>
      <c r="G117" s="137">
        <v>50</v>
      </c>
      <c r="H117" s="269">
        <v>21.2</v>
      </c>
      <c r="I117" s="139">
        <v>26</v>
      </c>
      <c r="J117" s="280">
        <v>0.0013875</v>
      </c>
      <c r="K117" s="277">
        <v>20</v>
      </c>
      <c r="L117" s="282">
        <v>162</v>
      </c>
      <c r="M117" s="108"/>
    </row>
    <row r="118" spans="1:12" ht="13.5" thickBot="1">
      <c r="A118" s="34" t="s">
        <v>188</v>
      </c>
      <c r="B118" s="304" t="s">
        <v>109</v>
      </c>
      <c r="C118" s="308">
        <v>38589</v>
      </c>
      <c r="D118" s="306">
        <v>10.98</v>
      </c>
      <c r="E118" s="275">
        <v>26</v>
      </c>
      <c r="F118" s="289">
        <v>380</v>
      </c>
      <c r="G118" s="138">
        <v>50</v>
      </c>
      <c r="H118" s="270">
        <v>34.17</v>
      </c>
      <c r="I118" s="40">
        <v>51</v>
      </c>
      <c r="J118" s="281">
        <v>0.001537037037037037</v>
      </c>
      <c r="K118" s="278">
        <v>6</v>
      </c>
      <c r="L118" s="283">
        <v>133</v>
      </c>
    </row>
    <row r="119" spans="2:12" ht="15" customHeight="1">
      <c r="B119" s="300"/>
      <c r="C119" s="300"/>
      <c r="D119" s="300"/>
      <c r="E119" s="300"/>
      <c r="F119" s="300"/>
      <c r="G119" s="300"/>
      <c r="H119" s="300"/>
      <c r="I119" s="300"/>
      <c r="J119" s="300"/>
      <c r="K119" s="300"/>
      <c r="L119" s="301"/>
    </row>
    <row r="120" spans="2:12" ht="15" customHeight="1">
      <c r="B120" s="300"/>
      <c r="C120" s="300"/>
      <c r="D120" s="300"/>
      <c r="E120" s="300"/>
      <c r="F120" s="300"/>
      <c r="G120" s="300"/>
      <c r="H120" s="300"/>
      <c r="I120" s="300"/>
      <c r="J120" s="300"/>
      <c r="K120" s="300"/>
      <c r="L120" s="301"/>
    </row>
    <row r="121" ht="15" customHeight="1"/>
    <row r="122" ht="15" customHeight="1"/>
    <row r="123" spans="3:10" ht="12.75">
      <c r="C123" s="422" t="s">
        <v>20</v>
      </c>
      <c r="D123" s="422"/>
      <c r="E123" s="422"/>
      <c r="F123" s="20"/>
      <c r="G123" s="422" t="s">
        <v>31</v>
      </c>
      <c r="H123" s="422"/>
      <c r="I123" s="422"/>
      <c r="J123" s="422"/>
    </row>
    <row r="124" ht="12.75" customHeight="1"/>
    <row r="125" spans="3:10" ht="12.75">
      <c r="C125" s="422" t="s">
        <v>19</v>
      </c>
      <c r="D125" s="422"/>
      <c r="E125" s="422"/>
      <c r="F125" s="20"/>
      <c r="G125" s="422" t="s">
        <v>32</v>
      </c>
      <c r="H125" s="422"/>
      <c r="I125" s="422"/>
      <c r="J125" s="422"/>
    </row>
    <row r="126" spans="3:5" ht="12.75">
      <c r="C126" s="5"/>
      <c r="E126" s="5"/>
    </row>
  </sheetData>
  <sheetProtection/>
  <mergeCells count="106">
    <mergeCell ref="L103:L104"/>
    <mergeCell ref="H111:K111"/>
    <mergeCell ref="L91:L92"/>
    <mergeCell ref="H99:K99"/>
    <mergeCell ref="B102:K102"/>
    <mergeCell ref="A103:A104"/>
    <mergeCell ref="B103:B104"/>
    <mergeCell ref="C103:C104"/>
    <mergeCell ref="D103:E103"/>
    <mergeCell ref="F103:G103"/>
    <mergeCell ref="H103:I103"/>
    <mergeCell ref="J103:K103"/>
    <mergeCell ref="L79:L80"/>
    <mergeCell ref="H87:K87"/>
    <mergeCell ref="B90:K90"/>
    <mergeCell ref="A91:A92"/>
    <mergeCell ref="B91:B92"/>
    <mergeCell ref="C91:C92"/>
    <mergeCell ref="D91:E91"/>
    <mergeCell ref="F91:G91"/>
    <mergeCell ref="A79:A80"/>
    <mergeCell ref="B79:B80"/>
    <mergeCell ref="C79:C80"/>
    <mergeCell ref="D79:E79"/>
    <mergeCell ref="F79:G79"/>
    <mergeCell ref="A67:A68"/>
    <mergeCell ref="H91:I91"/>
    <mergeCell ref="H67:I67"/>
    <mergeCell ref="J91:K91"/>
    <mergeCell ref="L67:L68"/>
    <mergeCell ref="H75:K75"/>
    <mergeCell ref="B78:K78"/>
    <mergeCell ref="L55:L56"/>
    <mergeCell ref="H62:K62"/>
    <mergeCell ref="H114:I114"/>
    <mergeCell ref="J114:K114"/>
    <mergeCell ref="L114:L115"/>
    <mergeCell ref="H79:I79"/>
    <mergeCell ref="J79:K79"/>
    <mergeCell ref="B66:K66"/>
    <mergeCell ref="B67:B68"/>
    <mergeCell ref="C67:C68"/>
    <mergeCell ref="A55:A56"/>
    <mergeCell ref="B55:B56"/>
    <mergeCell ref="C55:C56"/>
    <mergeCell ref="D55:E55"/>
    <mergeCell ref="F55:G55"/>
    <mergeCell ref="J67:K67"/>
    <mergeCell ref="D67:E67"/>
    <mergeCell ref="F67:G67"/>
    <mergeCell ref="A43:A44"/>
    <mergeCell ref="B43:B44"/>
    <mergeCell ref="C43:C44"/>
    <mergeCell ref="D43:E43"/>
    <mergeCell ref="F43:G43"/>
    <mergeCell ref="L43:L44"/>
    <mergeCell ref="B31:B32"/>
    <mergeCell ref="C31:C32"/>
    <mergeCell ref="D31:E31"/>
    <mergeCell ref="J55:K55"/>
    <mergeCell ref="F31:G31"/>
    <mergeCell ref="H31:I31"/>
    <mergeCell ref="J31:K31"/>
    <mergeCell ref="B42:K42"/>
    <mergeCell ref="H51:K51"/>
    <mergeCell ref="B54:K54"/>
    <mergeCell ref="L7:L8"/>
    <mergeCell ref="A19:A20"/>
    <mergeCell ref="B19:B20"/>
    <mergeCell ref="C19:C20"/>
    <mergeCell ref="D19:E19"/>
    <mergeCell ref="F19:G19"/>
    <mergeCell ref="H7:I7"/>
    <mergeCell ref="H19:I19"/>
    <mergeCell ref="J19:K19"/>
    <mergeCell ref="A7:A8"/>
    <mergeCell ref="L31:L32"/>
    <mergeCell ref="B3:D3"/>
    <mergeCell ref="B1:K1"/>
    <mergeCell ref="B6:K6"/>
    <mergeCell ref="L19:L20"/>
    <mergeCell ref="H43:I43"/>
    <mergeCell ref="J43:K43"/>
    <mergeCell ref="H15:K15"/>
    <mergeCell ref="I3:J3"/>
    <mergeCell ref="B18:K18"/>
    <mergeCell ref="B7:B8"/>
    <mergeCell ref="C7:C8"/>
    <mergeCell ref="D7:E7"/>
    <mergeCell ref="F7:G7"/>
    <mergeCell ref="A114:A115"/>
    <mergeCell ref="B114:B115"/>
    <mergeCell ref="C114:C115"/>
    <mergeCell ref="D114:E114"/>
    <mergeCell ref="F114:G114"/>
    <mergeCell ref="A31:A32"/>
    <mergeCell ref="G125:J125"/>
    <mergeCell ref="G123:J123"/>
    <mergeCell ref="C123:E123"/>
    <mergeCell ref="C125:E125"/>
    <mergeCell ref="J7:K7"/>
    <mergeCell ref="H27:K27"/>
    <mergeCell ref="B30:K30"/>
    <mergeCell ref="H39:K39"/>
    <mergeCell ref="B113:K113"/>
    <mergeCell ref="H55:I55"/>
  </mergeCells>
  <dataValidations count="4">
    <dataValidation allowBlank="1" showInputMessage="1" showErrorMessage="1" prompt="Varžybų data" sqref="I3"/>
    <dataValidation allowBlank="1" showInputMessage="1" showErrorMessage="1" prompt="Varžybų pavadinimas" sqref="B1:B2"/>
    <dataValidation allowBlank="1" showInputMessage="1" showErrorMessage="1" promptTitle="Komandos taškai" prompt="5 geriausi rezultatai po 4 rungčių" sqref="L6 L18 L30 L42 L54 L66 L78 L90 L102"/>
    <dataValidation allowBlank="1" showInputMessage="1" showErrorMessage="1" prompt="Pilnas komandos pavadinimas" sqref="B6:K6 B18:K18 B30:K30 B42:K42 B54:K54 B66:K66 B78:K78 B90:K90 B102:K102 B113 B119:B120"/>
  </dataValidations>
  <printOptions/>
  <pageMargins left="0.7" right="0.4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L178"/>
  <sheetViews>
    <sheetView showGridLines="0" zoomScale="110" zoomScaleNormal="110" zoomScalePageLayoutView="0" workbookViewId="0" topLeftCell="A67">
      <selection activeCell="D66" sqref="D66"/>
    </sheetView>
  </sheetViews>
  <sheetFormatPr defaultColWidth="0" defaultRowHeight="12.75" zeroHeight="1"/>
  <cols>
    <col min="1" max="1" width="5.28125" style="1" customWidth="1"/>
    <col min="2" max="2" width="5.140625" style="1" customWidth="1"/>
    <col min="3" max="10" width="9.140625" style="1" customWidth="1"/>
    <col min="11" max="11" width="3.8515625" style="1" customWidth="1"/>
    <col min="12" max="12" width="3.28125" style="1" hidden="1" customWidth="1"/>
    <col min="13" max="16384" width="0" style="1" hidden="1" customWidth="1"/>
  </cols>
  <sheetData>
    <row r="1" spans="1:10" ht="21.75" customHeight="1">
      <c r="A1" s="471" t="s">
        <v>6</v>
      </c>
      <c r="B1" s="471"/>
      <c r="C1" s="471"/>
      <c r="D1" s="471"/>
      <c r="E1" s="471"/>
      <c r="F1" s="471"/>
      <c r="G1" s="471"/>
      <c r="H1" s="471"/>
      <c r="I1" s="471"/>
      <c r="J1" s="471"/>
    </row>
    <row r="2" spans="3:10" ht="27.75">
      <c r="C2" s="475" t="s">
        <v>0</v>
      </c>
      <c r="D2" s="475"/>
      <c r="E2" s="475"/>
      <c r="F2" s="2"/>
      <c r="G2" s="2"/>
      <c r="H2" s="474" t="s">
        <v>0</v>
      </c>
      <c r="I2" s="474"/>
      <c r="J2" s="474"/>
    </row>
    <row r="3" spans="3:10" ht="12.75">
      <c r="C3" s="3"/>
      <c r="D3" s="3"/>
      <c r="E3" s="3"/>
      <c r="J3" s="4"/>
    </row>
    <row r="4" spans="3:10" ht="12.75">
      <c r="C4" s="472" t="s">
        <v>1</v>
      </c>
      <c r="D4" s="473" t="s">
        <v>2</v>
      </c>
      <c r="E4" s="473" t="s">
        <v>3</v>
      </c>
      <c r="H4" s="472" t="s">
        <v>1</v>
      </c>
      <c r="I4" s="473" t="s">
        <v>4</v>
      </c>
      <c r="J4" s="473" t="s">
        <v>5</v>
      </c>
    </row>
    <row r="5" spans="3:10" ht="12.75">
      <c r="C5" s="472"/>
      <c r="D5" s="473"/>
      <c r="E5" s="473"/>
      <c r="H5" s="472"/>
      <c r="I5" s="473"/>
      <c r="J5" s="473"/>
    </row>
    <row r="6" spans="3:10" ht="19.5" customHeight="1">
      <c r="C6" s="472"/>
      <c r="D6" s="473"/>
      <c r="E6" s="473"/>
      <c r="H6" s="472"/>
      <c r="I6" s="473"/>
      <c r="J6" s="473"/>
    </row>
    <row r="7" spans="3:10" ht="21" customHeight="1">
      <c r="C7" s="472"/>
      <c r="D7" s="473"/>
      <c r="E7" s="473"/>
      <c r="H7" s="472"/>
      <c r="I7" s="473"/>
      <c r="J7" s="473"/>
    </row>
    <row r="8" spans="3:10" ht="12.75">
      <c r="C8" s="2">
        <v>1</v>
      </c>
      <c r="D8" s="1">
        <v>7.8</v>
      </c>
      <c r="E8" s="1">
        <v>230</v>
      </c>
      <c r="H8" s="2">
        <v>150</v>
      </c>
      <c r="I8" s="1">
        <v>7</v>
      </c>
      <c r="J8" s="46">
        <v>0.0007874999999999999</v>
      </c>
    </row>
    <row r="9" spans="3:10" ht="12.75">
      <c r="C9" s="2">
        <v>2</v>
      </c>
      <c r="D9" s="1">
        <v>8.34</v>
      </c>
      <c r="E9" s="1">
        <v>235</v>
      </c>
      <c r="H9" s="2">
        <v>149</v>
      </c>
      <c r="I9" s="1">
        <v>7.1</v>
      </c>
      <c r="J9" s="46">
        <v>0.0007907407407407407</v>
      </c>
    </row>
    <row r="10" spans="3:10" ht="12.75">
      <c r="C10" s="2">
        <v>3</v>
      </c>
      <c r="D10" s="1">
        <v>8.86</v>
      </c>
      <c r="E10" s="1">
        <v>239</v>
      </c>
      <c r="H10" s="2">
        <v>148</v>
      </c>
      <c r="J10" s="46">
        <v>0.0007937500000000001</v>
      </c>
    </row>
    <row r="11" spans="3:10" ht="12.75">
      <c r="C11" s="2">
        <v>4</v>
      </c>
      <c r="D11" s="1">
        <v>9.4</v>
      </c>
      <c r="E11" s="1">
        <v>242</v>
      </c>
      <c r="H11" s="2">
        <v>147</v>
      </c>
      <c r="J11" s="46">
        <v>0.000796875</v>
      </c>
    </row>
    <row r="12" spans="3:10" ht="12.75">
      <c r="C12" s="2">
        <v>5</v>
      </c>
      <c r="D12" s="1">
        <v>9.94</v>
      </c>
      <c r="E12" s="1">
        <v>245</v>
      </c>
      <c r="H12" s="2">
        <v>146</v>
      </c>
      <c r="J12" s="46">
        <v>0.0008001157407407407</v>
      </c>
    </row>
    <row r="13" spans="3:10" ht="12.75">
      <c r="C13" s="2">
        <v>6</v>
      </c>
      <c r="D13" s="1">
        <v>10.46</v>
      </c>
      <c r="E13" s="1">
        <v>248</v>
      </c>
      <c r="H13" s="2">
        <v>145</v>
      </c>
      <c r="J13" s="46">
        <v>0.0008032407407407408</v>
      </c>
    </row>
    <row r="14" spans="3:10" ht="12.75">
      <c r="C14" s="2">
        <v>7</v>
      </c>
      <c r="D14" s="1">
        <v>11</v>
      </c>
      <c r="E14" s="1">
        <v>251</v>
      </c>
      <c r="H14" s="2">
        <v>144</v>
      </c>
      <c r="I14" s="1">
        <v>7.2</v>
      </c>
      <c r="J14" s="46">
        <v>0.0008063657407407407</v>
      </c>
    </row>
    <row r="15" spans="3:10" ht="12.75">
      <c r="C15" s="2">
        <v>8</v>
      </c>
      <c r="D15" s="1">
        <v>11.52</v>
      </c>
      <c r="E15" s="1">
        <v>254</v>
      </c>
      <c r="H15" s="2">
        <v>143</v>
      </c>
      <c r="J15" s="46">
        <v>0.0008096064814814815</v>
      </c>
    </row>
    <row r="16" spans="3:10" ht="12.75">
      <c r="C16" s="2">
        <v>9</v>
      </c>
      <c r="D16" s="1">
        <v>12.06</v>
      </c>
      <c r="E16" s="1">
        <v>257</v>
      </c>
      <c r="H16" s="2">
        <v>142</v>
      </c>
      <c r="J16" s="46">
        <v>0.0008128472222222223</v>
      </c>
    </row>
    <row r="17" spans="3:10" ht="12.75">
      <c r="C17" s="2">
        <v>10</v>
      </c>
      <c r="D17" s="1">
        <v>12.58</v>
      </c>
      <c r="E17" s="1">
        <v>260</v>
      </c>
      <c r="H17" s="2">
        <v>141</v>
      </c>
      <c r="J17" s="46">
        <v>0.0008159722222222223</v>
      </c>
    </row>
    <row r="18" spans="3:10" ht="12.75">
      <c r="C18" s="2">
        <v>11</v>
      </c>
      <c r="D18" s="1">
        <v>13.1</v>
      </c>
      <c r="E18" s="1">
        <v>263</v>
      </c>
      <c r="H18" s="2">
        <v>140</v>
      </c>
      <c r="I18" s="1">
        <v>7.3</v>
      </c>
      <c r="J18" s="46">
        <v>0.000819212962962963</v>
      </c>
    </row>
    <row r="19" spans="3:10" ht="12.75">
      <c r="C19" s="2">
        <v>12</v>
      </c>
      <c r="D19" s="1">
        <v>13.63</v>
      </c>
      <c r="E19" s="1">
        <v>266</v>
      </c>
      <c r="H19" s="2">
        <v>139</v>
      </c>
      <c r="J19" s="46">
        <v>0.0008224537037037038</v>
      </c>
    </row>
    <row r="20" spans="3:10" ht="12.75">
      <c r="C20" s="2">
        <v>13</v>
      </c>
      <c r="D20" s="1">
        <v>14.16</v>
      </c>
      <c r="E20" s="1">
        <v>269</v>
      </c>
      <c r="H20" s="2">
        <v>138</v>
      </c>
      <c r="J20" s="46">
        <v>0.0008256944444444444</v>
      </c>
    </row>
    <row r="21" spans="3:10" ht="12.75">
      <c r="C21" s="2">
        <v>14</v>
      </c>
      <c r="D21" s="1">
        <v>14.68</v>
      </c>
      <c r="E21" s="1">
        <v>272</v>
      </c>
      <c r="H21" s="2">
        <v>137</v>
      </c>
      <c r="J21" s="46">
        <v>0.0008289351851851852</v>
      </c>
    </row>
    <row r="22" spans="3:10" ht="12.75">
      <c r="C22" s="2">
        <v>15</v>
      </c>
      <c r="D22" s="1">
        <v>15.22</v>
      </c>
      <c r="E22" s="1">
        <v>275</v>
      </c>
      <c r="H22" s="2">
        <v>136</v>
      </c>
      <c r="J22" s="46">
        <v>0.0008321759259259259</v>
      </c>
    </row>
    <row r="23" spans="3:10" ht="12.75">
      <c r="C23" s="2">
        <v>16</v>
      </c>
      <c r="D23" s="1">
        <v>15.74</v>
      </c>
      <c r="E23" s="1">
        <v>278</v>
      </c>
      <c r="H23" s="2">
        <v>135</v>
      </c>
      <c r="I23" s="1">
        <v>7.4</v>
      </c>
      <c r="J23" s="46">
        <v>0.0008355324074074073</v>
      </c>
    </row>
    <row r="24" spans="3:10" ht="12.75">
      <c r="C24" s="2">
        <v>17</v>
      </c>
      <c r="D24" s="1">
        <v>16.26</v>
      </c>
      <c r="E24" s="1">
        <v>281</v>
      </c>
      <c r="H24" s="2">
        <v>134</v>
      </c>
      <c r="J24" s="46">
        <v>0.0008387731481481481</v>
      </c>
    </row>
    <row r="25" spans="3:10" ht="12.75">
      <c r="C25" s="2">
        <v>18</v>
      </c>
      <c r="D25" s="1">
        <v>16.8</v>
      </c>
      <c r="E25" s="1">
        <v>284</v>
      </c>
      <c r="H25" s="2">
        <v>133</v>
      </c>
      <c r="J25" s="46">
        <v>0.0008421296296296297</v>
      </c>
    </row>
    <row r="26" spans="3:10" ht="12.75">
      <c r="C26" s="2">
        <v>19</v>
      </c>
      <c r="D26" s="1">
        <v>17.32</v>
      </c>
      <c r="E26" s="1">
        <v>287</v>
      </c>
      <c r="H26" s="2">
        <v>132</v>
      </c>
      <c r="J26" s="46">
        <v>0.0008453703703703705</v>
      </c>
    </row>
    <row r="27" spans="3:10" ht="12.75">
      <c r="C27" s="2">
        <v>20</v>
      </c>
      <c r="D27" s="1">
        <v>17.84</v>
      </c>
      <c r="E27" s="1">
        <v>290</v>
      </c>
      <c r="H27" s="2">
        <v>131</v>
      </c>
      <c r="I27" s="1">
        <v>7.5</v>
      </c>
      <c r="J27" s="46">
        <v>0.0008487268518518518</v>
      </c>
    </row>
    <row r="28" spans="3:10" ht="12.75">
      <c r="C28" s="2">
        <v>21</v>
      </c>
      <c r="D28" s="1">
        <v>18.36</v>
      </c>
      <c r="E28" s="1">
        <v>293</v>
      </c>
      <c r="H28" s="2">
        <v>130</v>
      </c>
      <c r="J28" s="46">
        <v>0.0008520833333333333</v>
      </c>
    </row>
    <row r="29" spans="3:10" ht="12.75">
      <c r="C29" s="2">
        <v>22</v>
      </c>
      <c r="D29" s="1">
        <v>18.88</v>
      </c>
      <c r="E29" s="1">
        <v>296</v>
      </c>
      <c r="H29" s="2">
        <v>129</v>
      </c>
      <c r="J29" s="46">
        <v>0.0008554398148148148</v>
      </c>
    </row>
    <row r="30" spans="3:10" ht="12.75">
      <c r="C30" s="2">
        <v>23</v>
      </c>
      <c r="D30" s="1">
        <v>19</v>
      </c>
      <c r="E30" s="1">
        <v>299</v>
      </c>
      <c r="H30" s="2">
        <v>128</v>
      </c>
      <c r="J30" s="46">
        <v>0.0008587962962962963</v>
      </c>
    </row>
    <row r="31" spans="3:10" ht="12.75">
      <c r="C31" s="2">
        <v>24</v>
      </c>
      <c r="D31" s="1">
        <v>19.4</v>
      </c>
      <c r="E31" s="1">
        <v>302</v>
      </c>
      <c r="H31" s="2">
        <v>127</v>
      </c>
      <c r="I31" s="1">
        <v>7.6</v>
      </c>
      <c r="J31" s="46">
        <v>0.0008621527777777778</v>
      </c>
    </row>
    <row r="32" spans="3:10" ht="12.75">
      <c r="C32" s="2">
        <v>25</v>
      </c>
      <c r="D32" s="1">
        <v>20.44</v>
      </c>
      <c r="E32" s="1">
        <v>305</v>
      </c>
      <c r="H32" s="2">
        <v>126</v>
      </c>
      <c r="J32" s="46">
        <v>0.0008655092592592593</v>
      </c>
    </row>
    <row r="33" spans="3:10" ht="12.75">
      <c r="C33" s="2">
        <v>26</v>
      </c>
      <c r="D33" s="1">
        <v>20.96</v>
      </c>
      <c r="E33" s="1">
        <v>308</v>
      </c>
      <c r="H33" s="2">
        <v>125</v>
      </c>
      <c r="J33" s="46">
        <v>0.0008689814814814815</v>
      </c>
    </row>
    <row r="34" spans="3:10" ht="12.75">
      <c r="C34" s="2">
        <v>27</v>
      </c>
      <c r="D34" s="1">
        <v>21.48</v>
      </c>
      <c r="E34" s="1">
        <v>311</v>
      </c>
      <c r="H34" s="2">
        <v>124</v>
      </c>
      <c r="J34" s="46">
        <v>0.0008723379629629629</v>
      </c>
    </row>
    <row r="35" spans="3:10" ht="12.75">
      <c r="C35" s="2">
        <v>28</v>
      </c>
      <c r="D35" s="1">
        <v>22</v>
      </c>
      <c r="E35" s="1">
        <v>314</v>
      </c>
      <c r="H35" s="2">
        <v>123</v>
      </c>
      <c r="I35" s="1">
        <v>7.7</v>
      </c>
      <c r="J35" s="46">
        <v>0.0008758101851851851</v>
      </c>
    </row>
    <row r="36" spans="3:10" ht="12.75">
      <c r="C36" s="2">
        <v>29</v>
      </c>
      <c r="D36" s="1">
        <v>22.52</v>
      </c>
      <c r="E36" s="1">
        <v>317</v>
      </c>
      <c r="H36" s="2">
        <v>122</v>
      </c>
      <c r="J36" s="46">
        <v>0.0008792824074074075</v>
      </c>
    </row>
    <row r="37" spans="3:10" ht="12.75">
      <c r="C37" s="2">
        <v>30</v>
      </c>
      <c r="D37" s="1">
        <v>23.04</v>
      </c>
      <c r="E37" s="1">
        <v>320</v>
      </c>
      <c r="H37" s="2">
        <v>121</v>
      </c>
      <c r="J37" s="46">
        <v>0.0008827546296296297</v>
      </c>
    </row>
    <row r="38" spans="3:10" ht="12.75">
      <c r="C38" s="2">
        <v>31</v>
      </c>
      <c r="D38" s="1">
        <v>23.56</v>
      </c>
      <c r="E38" s="1">
        <v>323</v>
      </c>
      <c r="H38" s="2">
        <v>120</v>
      </c>
      <c r="J38" s="46">
        <v>0.0008862268518518519</v>
      </c>
    </row>
    <row r="39" spans="3:10" ht="12.75">
      <c r="C39" s="2">
        <v>32</v>
      </c>
      <c r="D39" s="1">
        <v>24.08</v>
      </c>
      <c r="E39" s="1">
        <v>326</v>
      </c>
      <c r="H39" s="2">
        <v>119</v>
      </c>
      <c r="I39" s="1">
        <v>7.8</v>
      </c>
      <c r="J39" s="46">
        <v>0.000889699074074074</v>
      </c>
    </row>
    <row r="40" spans="3:10" ht="12.75">
      <c r="C40" s="2">
        <v>33</v>
      </c>
      <c r="D40" s="1">
        <v>24.6</v>
      </c>
      <c r="E40" s="1">
        <v>329</v>
      </c>
      <c r="H40" s="2">
        <v>118</v>
      </c>
      <c r="J40" s="46">
        <v>0.0008931712962962963</v>
      </c>
    </row>
    <row r="41" spans="3:10" ht="12.75">
      <c r="C41" s="2">
        <v>34</v>
      </c>
      <c r="D41" s="1">
        <v>25.12</v>
      </c>
      <c r="E41" s="1">
        <v>332</v>
      </c>
      <c r="H41" s="2">
        <v>117</v>
      </c>
      <c r="J41" s="46">
        <v>0.0008967592592592591</v>
      </c>
    </row>
    <row r="42" spans="3:10" ht="12.75">
      <c r="C42" s="2">
        <v>35</v>
      </c>
      <c r="D42" s="1">
        <v>25.62</v>
      </c>
      <c r="E42" s="1">
        <v>335</v>
      </c>
      <c r="H42" s="2">
        <v>116</v>
      </c>
      <c r="J42" s="46">
        <v>0.0009002314814814815</v>
      </c>
    </row>
    <row r="43" spans="3:10" ht="12.75">
      <c r="C43" s="2">
        <v>36</v>
      </c>
      <c r="D43" s="1">
        <v>26.14</v>
      </c>
      <c r="E43" s="1">
        <v>338</v>
      </c>
      <c r="H43" s="2">
        <v>115</v>
      </c>
      <c r="I43" s="1">
        <v>7.9</v>
      </c>
      <c r="J43" s="46">
        <v>0.0009038194444444444</v>
      </c>
    </row>
    <row r="44" spans="3:10" ht="12.75">
      <c r="C44" s="2">
        <v>37</v>
      </c>
      <c r="D44" s="1">
        <v>26.66</v>
      </c>
      <c r="E44" s="1">
        <v>341</v>
      </c>
      <c r="H44" s="2">
        <v>114</v>
      </c>
      <c r="J44" s="46">
        <v>0.0009074074074074074</v>
      </c>
    </row>
    <row r="45" spans="3:10" ht="12.75">
      <c r="C45" s="2">
        <v>38</v>
      </c>
      <c r="D45" s="1">
        <v>27.18</v>
      </c>
      <c r="E45" s="1">
        <v>344</v>
      </c>
      <c r="H45" s="2">
        <v>113</v>
      </c>
      <c r="J45" s="46">
        <v>0.0009109953703703705</v>
      </c>
    </row>
    <row r="46" spans="3:10" ht="12.75">
      <c r="C46" s="2">
        <v>39</v>
      </c>
      <c r="D46" s="1">
        <v>27.68</v>
      </c>
      <c r="E46" s="1">
        <v>347</v>
      </c>
      <c r="H46" s="2">
        <v>112</v>
      </c>
      <c r="J46" s="46">
        <v>0.0009145833333333333</v>
      </c>
    </row>
    <row r="47" spans="3:10" ht="12.75">
      <c r="C47" s="2">
        <v>40</v>
      </c>
      <c r="D47" s="1">
        <v>28.2</v>
      </c>
      <c r="E47" s="1">
        <v>350</v>
      </c>
      <c r="H47" s="2">
        <v>111</v>
      </c>
      <c r="I47" s="1">
        <v>8</v>
      </c>
      <c r="J47" s="46">
        <v>0.0009181712962962963</v>
      </c>
    </row>
    <row r="48" spans="3:10" ht="12.75">
      <c r="C48" s="2">
        <v>41</v>
      </c>
      <c r="D48" s="1">
        <v>28.72</v>
      </c>
      <c r="E48" s="1">
        <v>353</v>
      </c>
      <c r="H48" s="2">
        <v>110</v>
      </c>
      <c r="J48" s="46">
        <v>0.0009217592592592592</v>
      </c>
    </row>
    <row r="49" spans="3:10" ht="12.75">
      <c r="C49" s="2">
        <v>42</v>
      </c>
      <c r="D49" s="1">
        <v>29.22</v>
      </c>
      <c r="E49" s="1">
        <v>356</v>
      </c>
      <c r="H49" s="2">
        <v>109</v>
      </c>
      <c r="J49" s="46">
        <v>0.000925462962962963</v>
      </c>
    </row>
    <row r="50" spans="3:10" ht="12.75">
      <c r="C50" s="2">
        <v>43</v>
      </c>
      <c r="D50" s="1">
        <v>29.74</v>
      </c>
      <c r="E50" s="1">
        <v>359</v>
      </c>
      <c r="H50" s="2">
        <v>108</v>
      </c>
      <c r="J50" s="46">
        <v>0.0009291666666666667</v>
      </c>
    </row>
    <row r="51" spans="3:10" ht="12.75">
      <c r="C51" s="2">
        <v>44</v>
      </c>
      <c r="D51" s="1">
        <v>30.26</v>
      </c>
      <c r="E51" s="1">
        <v>362</v>
      </c>
      <c r="H51" s="2">
        <v>107</v>
      </c>
      <c r="I51" s="1">
        <v>8.1</v>
      </c>
      <c r="J51" s="46">
        <v>0.0009327546296296296</v>
      </c>
    </row>
    <row r="52" spans="3:10" ht="12.75">
      <c r="C52" s="2">
        <v>45</v>
      </c>
      <c r="D52" s="1">
        <v>30.76</v>
      </c>
      <c r="E52" s="1">
        <v>365</v>
      </c>
      <c r="H52" s="2">
        <v>106</v>
      </c>
      <c r="J52" s="46">
        <v>0.0009364583333333334</v>
      </c>
    </row>
    <row r="53" spans="3:10" ht="12.75">
      <c r="C53" s="2">
        <v>46</v>
      </c>
      <c r="D53" s="1">
        <v>31.28</v>
      </c>
      <c r="E53" s="1">
        <v>368</v>
      </c>
      <c r="H53" s="2">
        <v>105</v>
      </c>
      <c r="J53" s="46">
        <v>0.000940162037037037</v>
      </c>
    </row>
    <row r="54" spans="3:10" ht="12.75">
      <c r="C54" s="2">
        <v>47</v>
      </c>
      <c r="D54" s="1">
        <v>31.78</v>
      </c>
      <c r="E54" s="1">
        <v>371</v>
      </c>
      <c r="H54" s="2">
        <v>104</v>
      </c>
      <c r="J54" s="46">
        <v>0.0009439814814814814</v>
      </c>
    </row>
    <row r="55" spans="3:10" ht="12.75">
      <c r="C55" s="2">
        <v>48</v>
      </c>
      <c r="D55" s="1">
        <v>32.3</v>
      </c>
      <c r="E55" s="1">
        <v>374</v>
      </c>
      <c r="H55" s="2">
        <v>103</v>
      </c>
      <c r="I55" s="1">
        <v>8.2</v>
      </c>
      <c r="J55" s="46">
        <v>0.0009476851851851852</v>
      </c>
    </row>
    <row r="56" spans="3:10" ht="12.75">
      <c r="C56" s="2">
        <v>49</v>
      </c>
      <c r="D56" s="1">
        <v>32.8</v>
      </c>
      <c r="E56" s="1">
        <v>377</v>
      </c>
      <c r="H56" s="2">
        <v>102</v>
      </c>
      <c r="J56" s="46">
        <v>0.0009515046296296297</v>
      </c>
    </row>
    <row r="57" spans="3:10" ht="12.75">
      <c r="C57" s="2">
        <v>50</v>
      </c>
      <c r="D57" s="1">
        <v>33.3</v>
      </c>
      <c r="E57" s="1">
        <v>380</v>
      </c>
      <c r="H57" s="2">
        <v>101</v>
      </c>
      <c r="J57" s="46">
        <v>0.0009552083333333332</v>
      </c>
    </row>
    <row r="58" spans="3:10" ht="12.75">
      <c r="C58" s="2">
        <v>51</v>
      </c>
      <c r="D58" s="1">
        <v>33.82</v>
      </c>
      <c r="E58" s="1">
        <v>383</v>
      </c>
      <c r="H58" s="2">
        <v>100</v>
      </c>
      <c r="J58" s="46">
        <v>0.0009590277777777778</v>
      </c>
    </row>
    <row r="59" spans="3:10" ht="12.75">
      <c r="C59" s="2">
        <v>52</v>
      </c>
      <c r="D59" s="1">
        <v>34.32</v>
      </c>
      <c r="E59" s="1">
        <v>386</v>
      </c>
      <c r="H59" s="2">
        <v>99</v>
      </c>
      <c r="I59" s="1">
        <v>8.3</v>
      </c>
      <c r="J59" s="46">
        <v>0.0009628472222222223</v>
      </c>
    </row>
    <row r="60" spans="3:10" ht="12.75">
      <c r="C60" s="2">
        <v>53</v>
      </c>
      <c r="D60" s="1">
        <v>34.84</v>
      </c>
      <c r="E60" s="1">
        <v>389</v>
      </c>
      <c r="H60" s="2">
        <v>98</v>
      </c>
      <c r="J60" s="46">
        <v>0.0009666666666666666</v>
      </c>
    </row>
    <row r="61" spans="3:10" ht="12.75">
      <c r="C61" s="2">
        <v>54</v>
      </c>
      <c r="D61" s="1">
        <v>35.34</v>
      </c>
      <c r="E61" s="1">
        <v>392</v>
      </c>
      <c r="H61" s="2">
        <v>97</v>
      </c>
      <c r="J61" s="46">
        <v>0.0009706018518518518</v>
      </c>
    </row>
    <row r="62" spans="3:10" ht="12.75">
      <c r="C62" s="2">
        <v>55</v>
      </c>
      <c r="D62" s="1">
        <v>35.84</v>
      </c>
      <c r="E62" s="1">
        <v>395</v>
      </c>
      <c r="H62" s="2">
        <v>96</v>
      </c>
      <c r="I62" s="1">
        <v>8.4</v>
      </c>
      <c r="J62" s="46">
        <v>0.0009744212962962963</v>
      </c>
    </row>
    <row r="63" spans="3:10" ht="12.75">
      <c r="C63" s="2">
        <v>56</v>
      </c>
      <c r="D63" s="1">
        <v>36.34</v>
      </c>
      <c r="E63" s="1">
        <v>398</v>
      </c>
      <c r="H63" s="2">
        <v>95</v>
      </c>
      <c r="J63" s="46">
        <v>0.0009783564814814815</v>
      </c>
    </row>
    <row r="64" spans="3:10" ht="12.75">
      <c r="C64" s="2">
        <v>57</v>
      </c>
      <c r="D64" s="1">
        <v>36.86</v>
      </c>
      <c r="E64" s="1">
        <v>401</v>
      </c>
      <c r="H64" s="2">
        <v>94</v>
      </c>
      <c r="J64" s="46">
        <v>0.0009822916666666667</v>
      </c>
    </row>
    <row r="65" spans="3:10" ht="12.75">
      <c r="C65" s="2">
        <v>58</v>
      </c>
      <c r="D65" s="1">
        <v>37.36</v>
      </c>
      <c r="E65" s="1">
        <v>404</v>
      </c>
      <c r="H65" s="2">
        <v>93</v>
      </c>
      <c r="J65" s="46">
        <v>0.000986226851851852</v>
      </c>
    </row>
    <row r="66" spans="3:10" ht="12.75">
      <c r="C66" s="2">
        <v>59</v>
      </c>
      <c r="D66" s="1">
        <v>37.86</v>
      </c>
      <c r="E66" s="1">
        <v>407</v>
      </c>
      <c r="H66" s="2">
        <v>92</v>
      </c>
      <c r="I66" s="1">
        <v>8.5</v>
      </c>
      <c r="J66" s="46">
        <v>0.000990162037037037</v>
      </c>
    </row>
    <row r="67" spans="3:10" ht="12.75">
      <c r="C67" s="2">
        <v>60</v>
      </c>
      <c r="D67" s="1">
        <v>38.36</v>
      </c>
      <c r="E67" s="1">
        <v>410</v>
      </c>
      <c r="H67" s="2">
        <v>91</v>
      </c>
      <c r="J67" s="46">
        <v>0.000994212962962963</v>
      </c>
    </row>
    <row r="68" spans="3:10" ht="12.75">
      <c r="C68" s="2">
        <v>61</v>
      </c>
      <c r="D68" s="1">
        <v>38.86</v>
      </c>
      <c r="E68" s="1">
        <v>413</v>
      </c>
      <c r="H68" s="2">
        <v>90</v>
      </c>
      <c r="J68" s="46">
        <v>0.000998263888888889</v>
      </c>
    </row>
    <row r="69" spans="3:10" ht="12.75">
      <c r="C69" s="2">
        <v>62</v>
      </c>
      <c r="D69" s="1">
        <v>39.38</v>
      </c>
      <c r="E69" s="1">
        <v>416</v>
      </c>
      <c r="H69" s="2">
        <v>89</v>
      </c>
      <c r="J69" s="46">
        <v>0.001002199074074074</v>
      </c>
    </row>
    <row r="70" spans="3:10" ht="12.75">
      <c r="C70" s="2">
        <v>63</v>
      </c>
      <c r="D70" s="1">
        <v>39.88</v>
      </c>
      <c r="E70" s="1">
        <v>419</v>
      </c>
      <c r="H70" s="2">
        <v>88</v>
      </c>
      <c r="I70" s="1">
        <v>8.6</v>
      </c>
      <c r="J70" s="46">
        <v>0.00100625</v>
      </c>
    </row>
    <row r="71" spans="3:10" ht="12.75">
      <c r="C71" s="2">
        <v>64</v>
      </c>
      <c r="D71" s="1">
        <v>40.38</v>
      </c>
      <c r="E71" s="1">
        <v>422</v>
      </c>
      <c r="H71" s="2">
        <v>87</v>
      </c>
      <c r="J71" s="46">
        <v>0.0010104166666666666</v>
      </c>
    </row>
    <row r="72" spans="3:10" ht="12.75">
      <c r="C72" s="2">
        <v>65</v>
      </c>
      <c r="D72" s="1">
        <v>40.88</v>
      </c>
      <c r="E72" s="1">
        <v>425</v>
      </c>
      <c r="H72" s="2">
        <v>86</v>
      </c>
      <c r="J72" s="46">
        <v>0.0010144675925925926</v>
      </c>
    </row>
    <row r="73" spans="3:10" ht="12.75">
      <c r="C73" s="2">
        <v>66</v>
      </c>
      <c r="D73" s="1">
        <v>41.38</v>
      </c>
      <c r="E73" s="1">
        <v>428</v>
      </c>
      <c r="H73" s="2">
        <v>85</v>
      </c>
      <c r="I73" s="1">
        <v>8.7</v>
      </c>
      <c r="J73" s="46">
        <v>0.0010186342592592593</v>
      </c>
    </row>
    <row r="74" spans="3:10" ht="12.75">
      <c r="C74" s="2">
        <v>67</v>
      </c>
      <c r="D74" s="1">
        <v>41.88</v>
      </c>
      <c r="E74" s="1">
        <v>431</v>
      </c>
      <c r="H74" s="2">
        <v>84</v>
      </c>
      <c r="J74" s="46">
        <v>0.001022800925925926</v>
      </c>
    </row>
    <row r="75" spans="3:10" ht="12.75">
      <c r="C75" s="2">
        <v>68</v>
      </c>
      <c r="D75" s="1">
        <v>42.38</v>
      </c>
      <c r="E75" s="1">
        <v>434</v>
      </c>
      <c r="H75" s="2">
        <v>83</v>
      </c>
      <c r="J75" s="46">
        <v>0.0010269675925925926</v>
      </c>
    </row>
    <row r="76" spans="3:10" ht="12.75">
      <c r="C76" s="2">
        <v>69</v>
      </c>
      <c r="D76" s="1">
        <v>42.88</v>
      </c>
      <c r="E76" s="1">
        <v>437</v>
      </c>
      <c r="H76" s="2">
        <v>82</v>
      </c>
      <c r="I76" s="1">
        <v>8.8</v>
      </c>
      <c r="J76" s="46">
        <v>0.0010311342592592592</v>
      </c>
    </row>
    <row r="77" spans="3:10" ht="12.75">
      <c r="C77" s="2">
        <v>70</v>
      </c>
      <c r="D77" s="1">
        <v>43.38</v>
      </c>
      <c r="E77" s="1">
        <v>440</v>
      </c>
      <c r="H77" s="2">
        <v>81</v>
      </c>
      <c r="J77" s="46">
        <v>0.0010354166666666667</v>
      </c>
    </row>
    <row r="78" spans="3:10" ht="12.75">
      <c r="C78" s="2">
        <v>71</v>
      </c>
      <c r="D78" s="1">
        <v>43.88</v>
      </c>
      <c r="E78" s="1">
        <v>443</v>
      </c>
      <c r="H78" s="2">
        <v>80</v>
      </c>
      <c r="J78" s="46">
        <v>0.0010395833333333331</v>
      </c>
    </row>
    <row r="79" spans="3:10" ht="12.75">
      <c r="C79" s="2">
        <v>72</v>
      </c>
      <c r="D79" s="1">
        <v>44.38</v>
      </c>
      <c r="E79" s="1">
        <v>446</v>
      </c>
      <c r="H79" s="2">
        <v>79</v>
      </c>
      <c r="J79" s="46">
        <v>0.0010438657407407406</v>
      </c>
    </row>
    <row r="80" spans="3:10" ht="12.75">
      <c r="C80" s="2">
        <v>73</v>
      </c>
      <c r="D80" s="1">
        <v>44.88</v>
      </c>
      <c r="E80" s="1">
        <v>449</v>
      </c>
      <c r="H80" s="2">
        <v>78</v>
      </c>
      <c r="I80" s="1">
        <v>8.9</v>
      </c>
      <c r="J80" s="46">
        <v>0.001048263888888889</v>
      </c>
    </row>
    <row r="81" spans="3:10" ht="12.75">
      <c r="C81" s="2">
        <v>74</v>
      </c>
      <c r="D81" s="1">
        <v>45.38</v>
      </c>
      <c r="E81" s="1">
        <v>452</v>
      </c>
      <c r="H81" s="2">
        <v>77</v>
      </c>
      <c r="J81" s="46">
        <v>0.0010525462962962964</v>
      </c>
    </row>
    <row r="82" spans="3:10" ht="12.75">
      <c r="C82" s="2">
        <v>75</v>
      </c>
      <c r="D82" s="1">
        <v>45.86</v>
      </c>
      <c r="E82" s="1">
        <v>455</v>
      </c>
      <c r="H82" s="2">
        <v>76</v>
      </c>
      <c r="J82" s="46">
        <v>0.0010569444444444443</v>
      </c>
    </row>
    <row r="83" spans="3:10" ht="12.75">
      <c r="C83" s="2">
        <v>76</v>
      </c>
      <c r="D83" s="1">
        <v>46.36</v>
      </c>
      <c r="E83" s="1">
        <v>458</v>
      </c>
      <c r="H83" s="2">
        <v>75</v>
      </c>
      <c r="I83" s="1">
        <v>9</v>
      </c>
      <c r="J83" s="46">
        <v>0.0010613425925925927</v>
      </c>
    </row>
    <row r="84" spans="3:10" ht="12.75">
      <c r="C84" s="2">
        <v>77</v>
      </c>
      <c r="D84" s="1">
        <v>46.86</v>
      </c>
      <c r="E84" s="1">
        <v>461</v>
      </c>
      <c r="H84" s="2">
        <v>74</v>
      </c>
      <c r="J84" s="46">
        <v>0.0010657407407407406</v>
      </c>
    </row>
    <row r="85" spans="3:10" ht="12.75">
      <c r="C85" s="2">
        <v>78</v>
      </c>
      <c r="D85" s="1">
        <v>47.36</v>
      </c>
      <c r="E85" s="1">
        <v>464</v>
      </c>
      <c r="H85" s="2">
        <v>73</v>
      </c>
      <c r="J85" s="46">
        <v>0.001070138888888889</v>
      </c>
    </row>
    <row r="86" spans="3:10" ht="12.75">
      <c r="C86" s="2">
        <v>79</v>
      </c>
      <c r="D86" s="1">
        <v>47.86</v>
      </c>
      <c r="E86" s="1">
        <v>467</v>
      </c>
      <c r="H86" s="2">
        <v>72</v>
      </c>
      <c r="I86" s="1">
        <v>9.1</v>
      </c>
      <c r="J86" s="46">
        <v>0.0010746527777777777</v>
      </c>
    </row>
    <row r="87" spans="3:10" ht="12.75">
      <c r="C87" s="2">
        <v>80</v>
      </c>
      <c r="D87" s="1">
        <v>48.34</v>
      </c>
      <c r="E87" s="1">
        <v>470</v>
      </c>
      <c r="H87" s="2">
        <v>71</v>
      </c>
      <c r="J87" s="46">
        <v>0.0010791666666666666</v>
      </c>
    </row>
    <row r="88" spans="3:12" ht="12.75">
      <c r="C88" s="2">
        <v>81</v>
      </c>
      <c r="D88" s="1">
        <v>48.84</v>
      </c>
      <c r="E88" s="1">
        <v>474</v>
      </c>
      <c r="H88" s="2">
        <v>70</v>
      </c>
      <c r="J88" s="46">
        <v>0.0010836805555555556</v>
      </c>
      <c r="L88" s="4"/>
    </row>
    <row r="89" spans="3:12" ht="12.75">
      <c r="C89" s="2">
        <v>82</v>
      </c>
      <c r="D89" s="1">
        <v>49.34</v>
      </c>
      <c r="E89" s="1">
        <v>477</v>
      </c>
      <c r="H89" s="2">
        <v>69</v>
      </c>
      <c r="I89" s="1">
        <v>9.2</v>
      </c>
      <c r="J89" s="46">
        <v>0.001088310185185185</v>
      </c>
      <c r="L89" s="4"/>
    </row>
    <row r="90" spans="3:12" ht="12.75">
      <c r="C90" s="2">
        <v>83</v>
      </c>
      <c r="D90" s="1">
        <v>49.82</v>
      </c>
      <c r="E90" s="1">
        <v>480</v>
      </c>
      <c r="H90" s="2">
        <v>68</v>
      </c>
      <c r="J90" s="46">
        <v>0.0010929398148148148</v>
      </c>
      <c r="L90" s="4"/>
    </row>
    <row r="91" spans="3:12" ht="12.75">
      <c r="C91" s="2">
        <v>84</v>
      </c>
      <c r="D91" s="1">
        <v>50.32</v>
      </c>
      <c r="E91" s="1">
        <v>483</v>
      </c>
      <c r="H91" s="2">
        <v>67</v>
      </c>
      <c r="J91" s="46">
        <v>0.0010975694444444444</v>
      </c>
      <c r="L91" s="4"/>
    </row>
    <row r="92" spans="3:12" ht="12.75">
      <c r="C92" s="2">
        <v>85</v>
      </c>
      <c r="D92" s="1">
        <v>50.82</v>
      </c>
      <c r="E92" s="1">
        <v>486</v>
      </c>
      <c r="H92" s="2">
        <v>66</v>
      </c>
      <c r="I92" s="1">
        <v>9.3</v>
      </c>
      <c r="J92" s="46">
        <v>0.001102199074074074</v>
      </c>
      <c r="L92" s="4"/>
    </row>
    <row r="93" spans="3:10" ht="12.75">
      <c r="C93" s="2">
        <v>86</v>
      </c>
      <c r="D93" s="1">
        <v>51.3</v>
      </c>
      <c r="E93" s="1">
        <v>489</v>
      </c>
      <c r="H93" s="2">
        <v>65</v>
      </c>
      <c r="J93" s="46">
        <v>0.0011069444444444445</v>
      </c>
    </row>
    <row r="94" spans="3:10" ht="12.75">
      <c r="C94" s="2">
        <v>87</v>
      </c>
      <c r="D94" s="1">
        <v>51.8</v>
      </c>
      <c r="E94" s="1">
        <v>492</v>
      </c>
      <c r="H94" s="2">
        <v>64</v>
      </c>
      <c r="J94" s="46">
        <v>0.0011116898148148147</v>
      </c>
    </row>
    <row r="95" spans="3:10" ht="12.75">
      <c r="C95" s="2">
        <v>88</v>
      </c>
      <c r="D95" s="1">
        <v>52.28</v>
      </c>
      <c r="E95" s="1">
        <v>495</v>
      </c>
      <c r="H95" s="2">
        <v>63</v>
      </c>
      <c r="I95" s="1">
        <v>9.4</v>
      </c>
      <c r="J95" s="46">
        <v>0.0011164351851851854</v>
      </c>
    </row>
    <row r="96" spans="3:10" ht="12.75">
      <c r="C96" s="2">
        <v>89</v>
      </c>
      <c r="D96" s="1">
        <v>52.78</v>
      </c>
      <c r="E96" s="1">
        <v>497</v>
      </c>
      <c r="H96" s="2">
        <v>62</v>
      </c>
      <c r="J96" s="46">
        <v>0.0011212962962962962</v>
      </c>
    </row>
    <row r="97" spans="3:10" ht="12.75">
      <c r="C97" s="2">
        <v>90</v>
      </c>
      <c r="D97" s="1">
        <v>53.26</v>
      </c>
      <c r="E97" s="1">
        <v>500</v>
      </c>
      <c r="H97" s="2">
        <v>61</v>
      </c>
      <c r="J97" s="46">
        <v>0.0011261574074074073</v>
      </c>
    </row>
    <row r="98" spans="3:10" ht="12.75">
      <c r="C98" s="2">
        <v>91</v>
      </c>
      <c r="D98" s="1">
        <v>53.76</v>
      </c>
      <c r="E98" s="1">
        <v>502</v>
      </c>
      <c r="H98" s="2">
        <v>60</v>
      </c>
      <c r="I98" s="1">
        <v>9.5</v>
      </c>
      <c r="J98" s="46">
        <v>0.0011310185185185186</v>
      </c>
    </row>
    <row r="99" spans="3:10" ht="12.75">
      <c r="C99" s="2">
        <v>92</v>
      </c>
      <c r="D99" s="1">
        <v>54.24</v>
      </c>
      <c r="E99" s="1">
        <v>505</v>
      </c>
      <c r="H99" s="2">
        <v>59</v>
      </c>
      <c r="J99" s="46">
        <v>0.0011359953703703703</v>
      </c>
    </row>
    <row r="100" spans="3:10" ht="12.75">
      <c r="C100" s="2">
        <v>93</v>
      </c>
      <c r="D100" s="1">
        <v>54.74</v>
      </c>
      <c r="E100" s="1">
        <v>507</v>
      </c>
      <c r="H100" s="2">
        <v>58</v>
      </c>
      <c r="J100" s="46">
        <v>0.0011409722222222223</v>
      </c>
    </row>
    <row r="101" spans="3:10" ht="12.75">
      <c r="C101" s="2">
        <v>94</v>
      </c>
      <c r="D101" s="1">
        <v>55.22</v>
      </c>
      <c r="E101" s="1">
        <v>510</v>
      </c>
      <c r="H101" s="2">
        <v>57</v>
      </c>
      <c r="I101" s="1">
        <v>9.6</v>
      </c>
      <c r="J101" s="46">
        <v>0.0011460648148148148</v>
      </c>
    </row>
    <row r="102" spans="3:10" ht="12.75">
      <c r="C102" s="2">
        <v>95</v>
      </c>
      <c r="D102" s="1">
        <v>55.72</v>
      </c>
      <c r="E102" s="1">
        <v>512</v>
      </c>
      <c r="H102" s="2">
        <v>56</v>
      </c>
      <c r="J102" s="46">
        <v>0.0011511574074074074</v>
      </c>
    </row>
    <row r="103" spans="3:10" ht="12.75">
      <c r="C103" s="2">
        <v>96</v>
      </c>
      <c r="D103" s="1">
        <v>56.2</v>
      </c>
      <c r="E103" s="1">
        <v>515</v>
      </c>
      <c r="H103" s="2">
        <v>55</v>
      </c>
      <c r="J103" s="46">
        <v>0.00115625</v>
      </c>
    </row>
    <row r="104" spans="3:10" ht="12.75">
      <c r="C104" s="2">
        <v>97</v>
      </c>
      <c r="D104" s="1">
        <v>56.68</v>
      </c>
      <c r="E104" s="1">
        <v>517</v>
      </c>
      <c r="H104" s="2">
        <v>54</v>
      </c>
      <c r="I104" s="1">
        <v>9.7</v>
      </c>
      <c r="J104" s="46">
        <v>0.0011614583333333331</v>
      </c>
    </row>
    <row r="105" spans="3:10" ht="12.75">
      <c r="C105" s="2">
        <v>98</v>
      </c>
      <c r="D105" s="1">
        <v>57.18</v>
      </c>
      <c r="E105" s="1">
        <v>520</v>
      </c>
      <c r="H105" s="2">
        <v>53</v>
      </c>
      <c r="J105" s="46">
        <v>0.0011666666666666668</v>
      </c>
    </row>
    <row r="106" spans="3:10" ht="12.75">
      <c r="C106" s="2">
        <v>99</v>
      </c>
      <c r="D106" s="1">
        <v>57.66</v>
      </c>
      <c r="E106" s="1">
        <v>522</v>
      </c>
      <c r="H106" s="2">
        <v>52</v>
      </c>
      <c r="J106" s="46">
        <v>0.001171875</v>
      </c>
    </row>
    <row r="107" spans="3:10" ht="12.75">
      <c r="C107" s="2">
        <v>100</v>
      </c>
      <c r="D107" s="1">
        <v>58.14</v>
      </c>
      <c r="E107" s="1">
        <v>525</v>
      </c>
      <c r="H107" s="2">
        <v>51</v>
      </c>
      <c r="I107" s="1">
        <v>9.8</v>
      </c>
      <c r="J107" s="46">
        <v>0.0011771990740740742</v>
      </c>
    </row>
    <row r="108" spans="3:10" ht="12.75">
      <c r="C108" s="2">
        <v>101</v>
      </c>
      <c r="D108" s="1">
        <v>58.64</v>
      </c>
      <c r="E108" s="1">
        <v>528</v>
      </c>
      <c r="H108" s="2">
        <v>50</v>
      </c>
      <c r="J108" s="46">
        <v>0.0011825231481481483</v>
      </c>
    </row>
    <row r="109" spans="3:10" ht="12.75">
      <c r="C109" s="2">
        <v>102</v>
      </c>
      <c r="D109" s="1">
        <v>59.12</v>
      </c>
      <c r="E109" s="1">
        <v>530</v>
      </c>
      <c r="H109" s="2">
        <v>49</v>
      </c>
      <c r="I109" s="1">
        <v>9.9</v>
      </c>
      <c r="J109" s="46">
        <v>0.001187962962962963</v>
      </c>
    </row>
    <row r="110" spans="3:10" ht="12.75">
      <c r="C110" s="2">
        <v>103</v>
      </c>
      <c r="D110" s="1">
        <v>59.6</v>
      </c>
      <c r="E110" s="1">
        <v>533</v>
      </c>
      <c r="H110" s="2">
        <v>48</v>
      </c>
      <c r="J110" s="46">
        <v>0.0011935185185185185</v>
      </c>
    </row>
    <row r="111" spans="3:10" ht="12.75">
      <c r="C111" s="2">
        <v>104</v>
      </c>
      <c r="D111" s="1">
        <v>60.08</v>
      </c>
      <c r="E111" s="1">
        <v>536</v>
      </c>
      <c r="H111" s="2">
        <v>47</v>
      </c>
      <c r="J111" s="46">
        <v>0.001199074074074074</v>
      </c>
    </row>
    <row r="112" spans="3:10" ht="12.75">
      <c r="C112" s="2">
        <v>105</v>
      </c>
      <c r="D112" s="1">
        <v>60.58</v>
      </c>
      <c r="E112" s="1">
        <v>538</v>
      </c>
      <c r="H112" s="2">
        <v>46</v>
      </c>
      <c r="I112" s="1">
        <v>10</v>
      </c>
      <c r="J112" s="46">
        <v>0.0012046296296296295</v>
      </c>
    </row>
    <row r="113" spans="3:10" ht="12.75">
      <c r="C113" s="2">
        <v>106</v>
      </c>
      <c r="D113" s="1">
        <v>61.06</v>
      </c>
      <c r="E113" s="1">
        <v>540</v>
      </c>
      <c r="H113" s="2">
        <v>45</v>
      </c>
      <c r="J113" s="46">
        <v>0.001210300925925926</v>
      </c>
    </row>
    <row r="114" spans="3:10" ht="12.75">
      <c r="C114" s="2">
        <v>107</v>
      </c>
      <c r="D114" s="1">
        <v>61.54</v>
      </c>
      <c r="E114" s="1">
        <v>542</v>
      </c>
      <c r="H114" s="2">
        <v>44</v>
      </c>
      <c r="J114" s="46">
        <v>0.0012159722222222222</v>
      </c>
    </row>
    <row r="115" spans="3:10" ht="12.75">
      <c r="C115" s="2">
        <v>108</v>
      </c>
      <c r="D115" s="1">
        <v>62.02</v>
      </c>
      <c r="E115" s="1">
        <v>544</v>
      </c>
      <c r="H115" s="2">
        <v>43</v>
      </c>
      <c r="I115" s="1">
        <v>10.1</v>
      </c>
      <c r="J115" s="46">
        <v>0.0012217592592592595</v>
      </c>
    </row>
    <row r="116" spans="3:10" ht="12.75">
      <c r="C116" s="2">
        <v>109</v>
      </c>
      <c r="D116" s="1">
        <v>62.5</v>
      </c>
      <c r="E116" s="1">
        <v>547</v>
      </c>
      <c r="H116" s="2">
        <v>42</v>
      </c>
      <c r="J116" s="46">
        <v>0.001227662037037037</v>
      </c>
    </row>
    <row r="117" spans="3:10" ht="12.75">
      <c r="C117" s="2">
        <v>110</v>
      </c>
      <c r="D117" s="1">
        <v>62.98</v>
      </c>
      <c r="E117" s="1">
        <v>550</v>
      </c>
      <c r="H117" s="2">
        <v>41</v>
      </c>
      <c r="I117" s="1">
        <v>10.2</v>
      </c>
      <c r="J117" s="46">
        <v>0.0012335648148148147</v>
      </c>
    </row>
    <row r="118" spans="3:10" ht="12.75">
      <c r="C118" s="2">
        <v>111</v>
      </c>
      <c r="D118" s="1">
        <v>63.46</v>
      </c>
      <c r="E118" s="1">
        <v>554</v>
      </c>
      <c r="H118" s="2">
        <v>40</v>
      </c>
      <c r="J118" s="46">
        <v>0.0012395833333333334</v>
      </c>
    </row>
    <row r="119" spans="3:10" ht="12.75">
      <c r="C119" s="2">
        <v>112</v>
      </c>
      <c r="D119" s="1">
        <v>63.94</v>
      </c>
      <c r="E119" s="1">
        <v>557</v>
      </c>
      <c r="H119" s="2">
        <v>39</v>
      </c>
      <c r="I119" s="1">
        <v>10.3</v>
      </c>
      <c r="J119" s="46">
        <v>0.001245601851851852</v>
      </c>
    </row>
    <row r="120" spans="3:10" ht="12.75">
      <c r="C120" s="2">
        <v>113</v>
      </c>
      <c r="D120" s="1">
        <v>64.42</v>
      </c>
      <c r="E120" s="1">
        <v>559</v>
      </c>
      <c r="H120" s="2">
        <v>38</v>
      </c>
      <c r="J120" s="46">
        <v>0.0012517361111111112</v>
      </c>
    </row>
    <row r="121" spans="3:10" ht="12.75">
      <c r="C121" s="2">
        <v>114</v>
      </c>
      <c r="D121" s="1">
        <v>64.9</v>
      </c>
      <c r="E121" s="1">
        <v>561</v>
      </c>
      <c r="H121" s="2">
        <v>37</v>
      </c>
      <c r="J121" s="46">
        <v>0.0012579861111111112</v>
      </c>
    </row>
    <row r="122" spans="3:10" ht="12.75">
      <c r="C122" s="2">
        <v>115</v>
      </c>
      <c r="D122" s="1">
        <v>65.38</v>
      </c>
      <c r="E122" s="1">
        <v>564</v>
      </c>
      <c r="H122" s="2">
        <v>36</v>
      </c>
      <c r="I122" s="1">
        <v>10.4</v>
      </c>
      <c r="J122" s="46">
        <v>0.0012643518518518518</v>
      </c>
    </row>
    <row r="123" spans="3:10" ht="12.75">
      <c r="C123" s="2">
        <v>116</v>
      </c>
      <c r="D123" s="1">
        <v>65.86</v>
      </c>
      <c r="E123" s="1">
        <v>566</v>
      </c>
      <c r="H123" s="2">
        <v>35</v>
      </c>
      <c r="J123" s="46">
        <v>0.0012707175925925926</v>
      </c>
    </row>
    <row r="124" spans="3:10" ht="12.75">
      <c r="C124" s="2">
        <v>117</v>
      </c>
      <c r="D124" s="1">
        <v>66.34</v>
      </c>
      <c r="E124" s="1">
        <v>568</v>
      </c>
      <c r="H124" s="2">
        <v>34</v>
      </c>
      <c r="I124" s="1">
        <v>10.5</v>
      </c>
      <c r="J124" s="46">
        <v>0.0012771990740740743</v>
      </c>
    </row>
    <row r="125" spans="3:10" ht="12.75">
      <c r="C125" s="2">
        <v>118</v>
      </c>
      <c r="D125" s="1">
        <v>66.82</v>
      </c>
      <c r="E125" s="1">
        <v>571</v>
      </c>
      <c r="H125" s="2">
        <v>33</v>
      </c>
      <c r="J125" s="46">
        <v>0.0012837962962962963</v>
      </c>
    </row>
    <row r="126" spans="3:10" ht="12.75">
      <c r="C126" s="2">
        <v>119</v>
      </c>
      <c r="D126" s="1">
        <v>67.3</v>
      </c>
      <c r="E126" s="1">
        <v>573</v>
      </c>
      <c r="H126" s="2">
        <v>32</v>
      </c>
      <c r="I126" s="1">
        <v>10.6</v>
      </c>
      <c r="J126" s="46">
        <v>0.0012905092592592593</v>
      </c>
    </row>
    <row r="127" spans="3:10" ht="12.75">
      <c r="C127" s="2">
        <v>120</v>
      </c>
      <c r="D127" s="1">
        <v>67.78</v>
      </c>
      <c r="E127" s="1">
        <v>575</v>
      </c>
      <c r="H127" s="2">
        <v>31</v>
      </c>
      <c r="J127" s="46">
        <v>0.001297337962962963</v>
      </c>
    </row>
    <row r="128" spans="3:10" ht="12.75">
      <c r="C128" s="2">
        <v>121</v>
      </c>
      <c r="D128" s="1">
        <v>68.26</v>
      </c>
      <c r="E128" s="1">
        <v>576</v>
      </c>
      <c r="H128" s="2">
        <v>30</v>
      </c>
      <c r="I128" s="1">
        <v>10.7</v>
      </c>
      <c r="J128" s="46">
        <v>0.0013041666666666668</v>
      </c>
    </row>
    <row r="129" spans="3:10" ht="12.75">
      <c r="C129" s="2">
        <v>122</v>
      </c>
      <c r="D129" s="1">
        <v>68.74</v>
      </c>
      <c r="E129" s="1">
        <v>578</v>
      </c>
      <c r="H129" s="2">
        <v>29</v>
      </c>
      <c r="J129" s="46">
        <v>0.0013112268518518518</v>
      </c>
    </row>
    <row r="130" spans="3:10" ht="12.75">
      <c r="C130" s="2">
        <v>123</v>
      </c>
      <c r="D130" s="1">
        <v>69.22</v>
      </c>
      <c r="E130" s="1">
        <v>579</v>
      </c>
      <c r="H130" s="2">
        <v>28</v>
      </c>
      <c r="I130" s="1">
        <v>10.8</v>
      </c>
      <c r="J130" s="46">
        <v>0.0013184027777777777</v>
      </c>
    </row>
    <row r="131" spans="3:10" ht="12.75">
      <c r="C131" s="2">
        <v>124</v>
      </c>
      <c r="D131" s="1">
        <v>69.68</v>
      </c>
      <c r="E131" s="1">
        <v>581</v>
      </c>
      <c r="H131" s="2">
        <v>27</v>
      </c>
      <c r="J131" s="46">
        <v>0.0013256944444444444</v>
      </c>
    </row>
    <row r="132" spans="3:10" ht="12.75">
      <c r="C132" s="2">
        <v>125</v>
      </c>
      <c r="D132" s="1">
        <v>70.16</v>
      </c>
      <c r="E132" s="1">
        <v>582</v>
      </c>
      <c r="H132" s="2">
        <v>26</v>
      </c>
      <c r="I132" s="1">
        <v>10.9</v>
      </c>
      <c r="J132" s="46">
        <v>0.0013331018518518518</v>
      </c>
    </row>
    <row r="133" spans="3:10" ht="12.75">
      <c r="C133" s="2">
        <v>126</v>
      </c>
      <c r="D133" s="1">
        <v>70.64</v>
      </c>
      <c r="E133" s="1">
        <v>584</v>
      </c>
      <c r="H133" s="2">
        <v>25</v>
      </c>
      <c r="J133" s="46">
        <v>0.0013406249999999998</v>
      </c>
    </row>
    <row r="134" spans="3:10" ht="12.75">
      <c r="C134" s="2">
        <v>127</v>
      </c>
      <c r="D134" s="1">
        <v>71.12</v>
      </c>
      <c r="E134" s="1">
        <v>585</v>
      </c>
      <c r="H134" s="2">
        <v>24</v>
      </c>
      <c r="I134" s="1">
        <v>11</v>
      </c>
      <c r="J134" s="46">
        <v>0.0013562499999999998</v>
      </c>
    </row>
    <row r="135" spans="3:10" ht="12.75">
      <c r="C135" s="2">
        <v>128</v>
      </c>
      <c r="D135" s="1">
        <v>71.6</v>
      </c>
      <c r="E135" s="1">
        <v>587</v>
      </c>
      <c r="H135" s="2">
        <v>23</v>
      </c>
      <c r="J135" s="46">
        <v>0.0013597222222222222</v>
      </c>
    </row>
    <row r="136" spans="3:10" ht="12.75">
      <c r="C136" s="2">
        <v>129</v>
      </c>
      <c r="D136" s="1">
        <v>72.06</v>
      </c>
      <c r="E136" s="1">
        <v>588</v>
      </c>
      <c r="H136" s="2">
        <v>22</v>
      </c>
      <c r="I136" s="1">
        <v>11.1</v>
      </c>
      <c r="J136" s="46">
        <v>0.001364236111111111</v>
      </c>
    </row>
    <row r="137" spans="3:10" ht="12.75">
      <c r="C137" s="2">
        <v>130</v>
      </c>
      <c r="D137" s="1">
        <v>72.54</v>
      </c>
      <c r="E137" s="1">
        <v>590</v>
      </c>
      <c r="H137" s="2">
        <v>21</v>
      </c>
      <c r="J137" s="46">
        <v>0.0013724537037037036</v>
      </c>
    </row>
    <row r="138" spans="3:10" ht="12.75">
      <c r="C138" s="2">
        <v>131</v>
      </c>
      <c r="D138" s="1">
        <v>73.02</v>
      </c>
      <c r="E138" s="1">
        <v>591</v>
      </c>
      <c r="H138" s="2">
        <v>20</v>
      </c>
      <c r="I138" s="1">
        <v>11.2</v>
      </c>
      <c r="J138" s="46">
        <v>0.0013809027777777778</v>
      </c>
    </row>
    <row r="139" spans="3:10" ht="12.75">
      <c r="C139" s="2">
        <v>132</v>
      </c>
      <c r="D139" s="1">
        <v>73.48</v>
      </c>
      <c r="E139" s="1">
        <v>593</v>
      </c>
      <c r="H139" s="2">
        <v>19</v>
      </c>
      <c r="I139" s="1">
        <v>11.3</v>
      </c>
      <c r="J139" s="46">
        <v>0.0013895833333333332</v>
      </c>
    </row>
    <row r="140" spans="3:10" ht="12.75">
      <c r="C140" s="2">
        <v>133</v>
      </c>
      <c r="D140" s="1">
        <v>73.96</v>
      </c>
      <c r="E140" s="1">
        <v>594</v>
      </c>
      <c r="H140" s="2">
        <v>18</v>
      </c>
      <c r="J140" s="46">
        <v>0.0013983796296296296</v>
      </c>
    </row>
    <row r="141" spans="3:10" ht="12.75">
      <c r="C141" s="2">
        <v>134</v>
      </c>
      <c r="D141" s="1">
        <v>74.44</v>
      </c>
      <c r="E141" s="1">
        <v>596</v>
      </c>
      <c r="H141" s="2">
        <v>17</v>
      </c>
      <c r="I141" s="1">
        <v>11.4</v>
      </c>
      <c r="J141" s="46">
        <v>0.0014075231481481482</v>
      </c>
    </row>
    <row r="142" spans="3:10" ht="12.75">
      <c r="C142" s="2">
        <v>135</v>
      </c>
      <c r="D142" s="1">
        <v>74.9</v>
      </c>
      <c r="E142" s="1">
        <v>597</v>
      </c>
      <c r="H142" s="2">
        <v>16</v>
      </c>
      <c r="I142" s="1">
        <v>11.5</v>
      </c>
      <c r="J142" s="46">
        <v>0.001416898148148148</v>
      </c>
    </row>
    <row r="143" spans="3:10" ht="12.75">
      <c r="C143" s="2">
        <v>136</v>
      </c>
      <c r="D143" s="1">
        <v>75.38</v>
      </c>
      <c r="E143" s="1">
        <v>599</v>
      </c>
      <c r="H143" s="2">
        <v>15</v>
      </c>
      <c r="J143" s="46">
        <v>0.0014266203703703704</v>
      </c>
    </row>
    <row r="144" spans="3:10" ht="12.75">
      <c r="C144" s="2">
        <v>137</v>
      </c>
      <c r="D144" s="1">
        <v>75.84</v>
      </c>
      <c r="E144" s="1">
        <v>600</v>
      </c>
      <c r="H144" s="2">
        <v>14</v>
      </c>
      <c r="I144" s="1">
        <v>11.6</v>
      </c>
      <c r="J144" s="46">
        <v>0.001436689814814815</v>
      </c>
    </row>
    <row r="145" spans="3:10" ht="12.75">
      <c r="C145" s="2">
        <v>138</v>
      </c>
      <c r="D145" s="1">
        <v>76.32</v>
      </c>
      <c r="E145" s="1">
        <v>602</v>
      </c>
      <c r="H145" s="2">
        <v>13</v>
      </c>
      <c r="I145" s="1">
        <v>11.7</v>
      </c>
      <c r="J145" s="46">
        <v>0.0014471064814814815</v>
      </c>
    </row>
    <row r="146" spans="3:10" ht="12.75">
      <c r="C146" s="2">
        <v>139</v>
      </c>
      <c r="D146" s="1">
        <v>76.78</v>
      </c>
      <c r="E146" s="1">
        <v>603</v>
      </c>
      <c r="H146" s="2">
        <v>12</v>
      </c>
      <c r="J146" s="46">
        <v>0.0014578703703703704</v>
      </c>
    </row>
    <row r="147" spans="3:10" ht="12.75">
      <c r="C147" s="2">
        <v>140</v>
      </c>
      <c r="D147" s="1">
        <v>77.26</v>
      </c>
      <c r="E147" s="1">
        <v>605</v>
      </c>
      <c r="H147" s="2">
        <v>11</v>
      </c>
      <c r="I147" s="1">
        <v>11.8</v>
      </c>
      <c r="J147" s="46">
        <v>0.0014690972222222221</v>
      </c>
    </row>
    <row r="148" spans="3:10" ht="12.75">
      <c r="C148" s="2">
        <v>141</v>
      </c>
      <c r="D148" s="1">
        <v>77.72</v>
      </c>
      <c r="E148" s="1">
        <v>606</v>
      </c>
      <c r="H148" s="2">
        <v>10</v>
      </c>
      <c r="I148" s="1">
        <v>11.9</v>
      </c>
      <c r="J148" s="46">
        <v>0.0014809027777777778</v>
      </c>
    </row>
    <row r="149" spans="3:10" ht="12.75">
      <c r="C149" s="2">
        <v>142</v>
      </c>
      <c r="D149" s="1">
        <v>78.2</v>
      </c>
      <c r="E149" s="1">
        <v>608</v>
      </c>
      <c r="H149" s="2">
        <v>9</v>
      </c>
      <c r="I149" s="1">
        <v>12</v>
      </c>
      <c r="J149" s="46">
        <v>0.001493287037037037</v>
      </c>
    </row>
    <row r="150" spans="3:10" ht="12.75">
      <c r="C150" s="2">
        <v>143</v>
      </c>
      <c r="D150" s="1">
        <v>78.66</v>
      </c>
      <c r="E150" s="1">
        <v>609</v>
      </c>
      <c r="H150" s="2">
        <v>8</v>
      </c>
      <c r="I150" s="1">
        <v>12.1</v>
      </c>
      <c r="J150" s="46">
        <v>0.00150625</v>
      </c>
    </row>
    <row r="151" spans="3:10" ht="12.75">
      <c r="C151" s="2">
        <v>144</v>
      </c>
      <c r="D151" s="1">
        <v>79.14</v>
      </c>
      <c r="E151" s="1">
        <v>611</v>
      </c>
      <c r="H151" s="2">
        <v>7</v>
      </c>
      <c r="I151" s="1">
        <v>12.2</v>
      </c>
      <c r="J151" s="46">
        <v>0.0015202546296296294</v>
      </c>
    </row>
    <row r="152" spans="3:10" ht="12.75">
      <c r="C152" s="2">
        <v>145</v>
      </c>
      <c r="D152" s="1">
        <v>79.6</v>
      </c>
      <c r="E152" s="1">
        <v>613</v>
      </c>
      <c r="H152" s="2">
        <v>6</v>
      </c>
      <c r="I152" s="1">
        <v>12.3</v>
      </c>
      <c r="J152" s="46">
        <v>0.001535300925925926</v>
      </c>
    </row>
    <row r="153" spans="3:10" ht="12.75">
      <c r="C153" s="2">
        <v>146</v>
      </c>
      <c r="D153" s="1">
        <v>80.06</v>
      </c>
      <c r="E153" s="1">
        <v>614</v>
      </c>
      <c r="H153" s="2">
        <v>5</v>
      </c>
      <c r="I153" s="1">
        <v>12.4</v>
      </c>
      <c r="J153" s="46">
        <v>0.0015516203703703705</v>
      </c>
    </row>
    <row r="154" spans="3:10" ht="12.75">
      <c r="C154" s="2">
        <v>147</v>
      </c>
      <c r="D154" s="1">
        <v>80.54</v>
      </c>
      <c r="E154" s="1">
        <v>616</v>
      </c>
      <c r="H154" s="2">
        <v>4</v>
      </c>
      <c r="I154" s="1">
        <v>12.5</v>
      </c>
      <c r="J154" s="46">
        <v>0.0015695601851851851</v>
      </c>
    </row>
    <row r="155" spans="3:10" ht="12.75">
      <c r="C155" s="2">
        <v>148</v>
      </c>
      <c r="D155" s="1">
        <v>81</v>
      </c>
      <c r="E155" s="1">
        <v>617</v>
      </c>
      <c r="H155" s="2">
        <v>3</v>
      </c>
      <c r="I155" s="1">
        <v>12.6</v>
      </c>
      <c r="J155" s="46">
        <v>0.0015900462962962962</v>
      </c>
    </row>
    <row r="156" spans="3:10" ht="12.75">
      <c r="C156" s="2">
        <v>149</v>
      </c>
      <c r="D156" s="1">
        <v>81.48</v>
      </c>
      <c r="E156" s="1">
        <v>619</v>
      </c>
      <c r="H156" s="2">
        <v>2</v>
      </c>
      <c r="I156" s="1">
        <v>12.7</v>
      </c>
      <c r="J156" s="46">
        <v>0.0016142361111111112</v>
      </c>
    </row>
    <row r="157" spans="3:10" ht="12.75">
      <c r="C157" s="2">
        <v>150</v>
      </c>
      <c r="D157" s="1">
        <v>81.94</v>
      </c>
      <c r="E157" s="1">
        <v>620</v>
      </c>
      <c r="H157" s="2">
        <v>1</v>
      </c>
      <c r="I157" s="1">
        <v>12.9</v>
      </c>
      <c r="J157" s="46">
        <v>0.001645949074074074</v>
      </c>
    </row>
    <row r="158" spans="8:10" ht="12.75">
      <c r="H158" s="1">
        <v>0</v>
      </c>
      <c r="I158" s="1">
        <v>13</v>
      </c>
      <c r="J158" s="4">
        <v>0.00168402777777778</v>
      </c>
    </row>
    <row r="159" spans="8:10" ht="12.75">
      <c r="H159" s="1">
        <v>0</v>
      </c>
      <c r="I159" s="1">
        <v>13.1</v>
      </c>
      <c r="J159" s="4">
        <v>0.00171875</v>
      </c>
    </row>
    <row r="160" spans="8:10" ht="12.75">
      <c r="H160" s="1">
        <v>0</v>
      </c>
      <c r="I160" s="1">
        <v>13.2</v>
      </c>
      <c r="J160" s="4">
        <v>0.00175347222222222</v>
      </c>
    </row>
    <row r="161" spans="8:10" ht="12.75">
      <c r="H161" s="1">
        <v>0</v>
      </c>
      <c r="I161" s="1">
        <v>13.3</v>
      </c>
      <c r="J161" s="4">
        <v>0.00178819444444444</v>
      </c>
    </row>
    <row r="162" spans="8:10" ht="12.75">
      <c r="H162" s="1">
        <v>0</v>
      </c>
      <c r="I162" s="1">
        <v>13.4</v>
      </c>
      <c r="J162" s="4">
        <v>0.00182291666666667</v>
      </c>
    </row>
    <row r="163" spans="8:10" ht="12.75">
      <c r="H163" s="1">
        <v>0</v>
      </c>
      <c r="I163" s="1">
        <v>13.5</v>
      </c>
      <c r="J163" s="4">
        <v>0.00185763888888889</v>
      </c>
    </row>
    <row r="164" spans="8:10" ht="12.75">
      <c r="H164" s="1">
        <v>0</v>
      </c>
      <c r="I164" s="1">
        <v>13.6</v>
      </c>
      <c r="J164" s="4">
        <v>0.00189236111111111</v>
      </c>
    </row>
    <row r="165" spans="8:10" ht="12.75">
      <c r="H165" s="1">
        <v>0</v>
      </c>
      <c r="I165" s="1">
        <v>13.7</v>
      </c>
      <c r="J165" s="4">
        <v>0.00192708333333333</v>
      </c>
    </row>
    <row r="166" spans="8:10" ht="12.75">
      <c r="H166" s="1">
        <v>0</v>
      </c>
      <c r="I166" s="1">
        <v>13.8</v>
      </c>
      <c r="J166" s="4">
        <v>0.00196180555555556</v>
      </c>
    </row>
    <row r="167" spans="8:10" ht="12.75">
      <c r="H167" s="1">
        <v>0</v>
      </c>
      <c r="I167" s="1">
        <v>13.9</v>
      </c>
      <c r="J167" s="4">
        <v>0.00199652777777778</v>
      </c>
    </row>
    <row r="168" spans="8:10" ht="12.75">
      <c r="H168" s="1">
        <v>0</v>
      </c>
      <c r="I168" s="1">
        <v>14</v>
      </c>
      <c r="J168" s="4">
        <v>0.00203125</v>
      </c>
    </row>
    <row r="169" spans="8:10" ht="12.75">
      <c r="H169" s="1">
        <v>0</v>
      </c>
      <c r="I169" s="1">
        <v>14.1</v>
      </c>
      <c r="J169" s="4">
        <v>0.00206597222222222</v>
      </c>
    </row>
    <row r="170" spans="8:10" ht="12.75">
      <c r="H170" s="1">
        <v>0</v>
      </c>
      <c r="I170" s="1">
        <v>14.2</v>
      </c>
      <c r="J170" s="4">
        <v>0.00210069444444444</v>
      </c>
    </row>
    <row r="171" spans="8:10" ht="12.75">
      <c r="H171" s="1">
        <v>0</v>
      </c>
      <c r="I171" s="1">
        <v>14.3</v>
      </c>
      <c r="J171" s="4">
        <v>0.00213541666666667</v>
      </c>
    </row>
    <row r="172" spans="8:10" ht="12.75">
      <c r="H172" s="1">
        <v>0</v>
      </c>
      <c r="I172" s="1">
        <v>14.4</v>
      </c>
      <c r="J172" s="4">
        <v>0.00217013888888889</v>
      </c>
    </row>
    <row r="173" spans="8:10" ht="12.75">
      <c r="H173" s="1">
        <v>0</v>
      </c>
      <c r="I173" s="1">
        <v>14.5</v>
      </c>
      <c r="J173" s="4">
        <v>0.0022048611111111</v>
      </c>
    </row>
    <row r="174" spans="8:10" ht="12.75">
      <c r="H174" s="1">
        <v>0</v>
      </c>
      <c r="I174" s="1">
        <v>14.6</v>
      </c>
      <c r="J174" s="4">
        <v>0.00223958333333332</v>
      </c>
    </row>
    <row r="175" spans="8:10" ht="12.75">
      <c r="H175" s="1">
        <v>0</v>
      </c>
      <c r="I175" s="1">
        <v>14.7</v>
      </c>
      <c r="J175" s="4">
        <v>0.00227430555555554</v>
      </c>
    </row>
    <row r="176" spans="8:10" ht="12.75">
      <c r="H176" s="1">
        <v>0</v>
      </c>
      <c r="I176" s="1">
        <v>14.8</v>
      </c>
      <c r="J176" s="4">
        <v>0.00230902777777776</v>
      </c>
    </row>
    <row r="177" spans="8:10" ht="12.75">
      <c r="H177" s="1">
        <v>0</v>
      </c>
      <c r="I177" s="1">
        <v>14.9</v>
      </c>
      <c r="J177" s="4">
        <v>0.00234374999999998</v>
      </c>
    </row>
    <row r="178" spans="8:10" ht="12.75">
      <c r="H178" s="1">
        <v>0</v>
      </c>
      <c r="I178" s="1">
        <v>15</v>
      </c>
      <c r="J178" s="4">
        <v>0.0023784722222222</v>
      </c>
    </row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</sheetData>
  <sheetProtection password="84F5" sheet="1" objects="1" scenarios="1"/>
  <mergeCells count="9">
    <mergeCell ref="A1:J1"/>
    <mergeCell ref="H4:H7"/>
    <mergeCell ref="I4:I7"/>
    <mergeCell ref="C4:C7"/>
    <mergeCell ref="H2:J2"/>
    <mergeCell ref="J4:J7"/>
    <mergeCell ref="D4:D7"/>
    <mergeCell ref="E4:E7"/>
    <mergeCell ref="C2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M76"/>
  <sheetViews>
    <sheetView showGridLines="0" zoomScale="135" zoomScaleNormal="135" zoomScalePageLayoutView="0" workbookViewId="0" topLeftCell="A1">
      <selection activeCell="H17" sqref="H17"/>
    </sheetView>
  </sheetViews>
  <sheetFormatPr defaultColWidth="0" defaultRowHeight="12.75" zeroHeight="1"/>
  <cols>
    <col min="1" max="1" width="14.7109375" style="89" customWidth="1"/>
    <col min="2" max="2" width="20.7109375" style="114" customWidth="1"/>
    <col min="3" max="3" width="9.140625" style="67" customWidth="1"/>
    <col min="4" max="4" width="6.140625" style="67" customWidth="1"/>
    <col min="5" max="5" width="6.28125" style="67" customWidth="1"/>
    <col min="6" max="6" width="6.57421875" style="67" customWidth="1"/>
    <col min="7" max="7" width="5.7109375" style="67" customWidth="1"/>
    <col min="8" max="8" width="5.8515625" style="67" customWidth="1"/>
    <col min="9" max="9" width="6.28125" style="67" customWidth="1"/>
    <col min="10" max="10" width="7.00390625" style="67" customWidth="1"/>
    <col min="11" max="11" width="6.57421875" style="67" customWidth="1"/>
    <col min="12" max="12" width="7.00390625" style="67" customWidth="1"/>
    <col min="13" max="13" width="5.28125" style="67" customWidth="1"/>
    <col min="14" max="14" width="0.85546875" style="67" customWidth="1"/>
    <col min="15" max="15" width="0" style="67" hidden="1" customWidth="1"/>
    <col min="16" max="16384" width="9.140625" style="67" hidden="1" customWidth="1"/>
  </cols>
  <sheetData>
    <row r="1" spans="1:13" ht="36" customHeight="1">
      <c r="A1" s="68"/>
      <c r="B1" s="476" t="str">
        <f>Vprotokolas!$B$1</f>
        <v>Lietuvos mokyklų žaidynių lengvosios atletikos keturkovės tarpzoninės varžybos Palangoje</v>
      </c>
      <c r="C1" s="476"/>
      <c r="D1" s="476"/>
      <c r="E1" s="476"/>
      <c r="F1" s="476"/>
      <c r="G1" s="476"/>
      <c r="H1" s="476"/>
      <c r="I1" s="476"/>
      <c r="J1" s="476"/>
      <c r="K1" s="476"/>
      <c r="L1" s="69"/>
      <c r="M1" s="70"/>
    </row>
    <row r="2" spans="1:13" ht="11.25" customHeight="1">
      <c r="A2" s="71"/>
      <c r="B2" s="111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6.5" customHeight="1">
      <c r="A3" s="74"/>
      <c r="B3" s="477" t="str">
        <f>Vprotokolas!$B$3</f>
        <v>Vaikinai</v>
      </c>
      <c r="C3" s="477"/>
      <c r="D3" s="477"/>
      <c r="E3" s="477"/>
      <c r="F3" s="477"/>
      <c r="G3" s="75"/>
      <c r="H3" s="75"/>
      <c r="I3" s="478" t="str">
        <f>Vprotokolas!I3</f>
        <v>2019 05 16</v>
      </c>
      <c r="J3" s="478"/>
      <c r="K3" s="478"/>
      <c r="L3" s="478"/>
      <c r="M3" s="70"/>
    </row>
    <row r="4" spans="1:13" ht="8.25" customHeight="1">
      <c r="A4" s="74"/>
      <c r="B4" s="112"/>
      <c r="C4" s="76"/>
      <c r="D4" s="76"/>
      <c r="E4" s="76"/>
      <c r="F4" s="76"/>
      <c r="G4" s="76"/>
      <c r="H4" s="76"/>
      <c r="I4" s="76"/>
      <c r="J4" s="76"/>
      <c r="K4" s="76"/>
      <c r="L4" s="76"/>
      <c r="M4" s="70"/>
    </row>
    <row r="5" spans="1:13" ht="22.5" customHeight="1">
      <c r="A5" s="77"/>
      <c r="B5" s="479" t="s">
        <v>15</v>
      </c>
      <c r="C5" s="479"/>
      <c r="D5" s="479"/>
      <c r="E5" s="479"/>
      <c r="F5" s="479"/>
      <c r="G5" s="479"/>
      <c r="H5" s="479"/>
      <c r="I5" s="479"/>
      <c r="J5" s="479"/>
      <c r="K5" s="479"/>
      <c r="L5" s="77"/>
      <c r="M5" s="77"/>
    </row>
    <row r="6" spans="1:13" ht="9.75" customHeight="1" thickBot="1">
      <c r="A6" s="77"/>
      <c r="B6" s="68"/>
      <c r="C6" s="77"/>
      <c r="D6" s="78"/>
      <c r="E6" s="78"/>
      <c r="F6" s="78"/>
      <c r="G6" s="78"/>
      <c r="H6" s="78"/>
      <c r="I6" s="78"/>
      <c r="J6" s="79"/>
      <c r="K6" s="78"/>
      <c r="L6" s="77"/>
      <c r="M6" s="77"/>
    </row>
    <row r="7" spans="1:13" ht="14.25" customHeight="1">
      <c r="A7" s="480" t="s">
        <v>14</v>
      </c>
      <c r="B7" s="482" t="s">
        <v>8</v>
      </c>
      <c r="C7" s="484" t="s">
        <v>13</v>
      </c>
      <c r="D7" s="486" t="s">
        <v>4</v>
      </c>
      <c r="E7" s="487"/>
      <c r="F7" s="488" t="s">
        <v>3</v>
      </c>
      <c r="G7" s="489"/>
      <c r="H7" s="486" t="s">
        <v>9</v>
      </c>
      <c r="I7" s="487"/>
      <c r="J7" s="490" t="s">
        <v>22</v>
      </c>
      <c r="K7" s="491"/>
      <c r="L7" s="492" t="s">
        <v>10</v>
      </c>
      <c r="M7" s="494" t="s">
        <v>11</v>
      </c>
    </row>
    <row r="8" spans="1:13" ht="15" customHeight="1" thickBot="1">
      <c r="A8" s="481"/>
      <c r="B8" s="483"/>
      <c r="C8" s="485"/>
      <c r="D8" s="80" t="s">
        <v>12</v>
      </c>
      <c r="E8" s="81" t="s">
        <v>1</v>
      </c>
      <c r="F8" s="82" t="s">
        <v>12</v>
      </c>
      <c r="G8" s="83" t="s">
        <v>1</v>
      </c>
      <c r="H8" s="80" t="s">
        <v>12</v>
      </c>
      <c r="I8" s="81" t="s">
        <v>1</v>
      </c>
      <c r="J8" s="84" t="s">
        <v>12</v>
      </c>
      <c r="K8" s="83" t="s">
        <v>1</v>
      </c>
      <c r="L8" s="493"/>
      <c r="M8" s="495"/>
    </row>
    <row r="9" spans="1:13" ht="12.75">
      <c r="A9" s="235" t="str">
        <f>Vprotokolas!A97</f>
        <v>Tauragė</v>
      </c>
      <c r="B9" s="235" t="str">
        <f>Vprotokolas!B97</f>
        <v>Baziliauskas Matas</v>
      </c>
      <c r="C9" s="379">
        <f>Vprotokolas!C97</f>
        <v>38622</v>
      </c>
      <c r="D9" s="373">
        <f>Vprotokolas!D97</f>
        <v>8.67</v>
      </c>
      <c r="E9" s="231">
        <f>Vprotokolas!E97</f>
        <v>65</v>
      </c>
      <c r="F9" s="385">
        <f>Vprotokolas!F97</f>
        <v>488</v>
      </c>
      <c r="G9" s="229">
        <f>Vprotokolas!G97</f>
        <v>58</v>
      </c>
      <c r="H9" s="373">
        <f>Vprotokolas!H97</f>
        <v>62.38</v>
      </c>
      <c r="I9" s="231">
        <f>Vprotokolas!I97</f>
        <v>75</v>
      </c>
      <c r="J9" s="389">
        <f>Vprotokolas!J97</f>
        <v>0.0017534722222222222</v>
      </c>
      <c r="K9" s="229">
        <f>Vprotokolas!K97</f>
        <v>60</v>
      </c>
      <c r="L9" s="396">
        <f>Vprotokolas!L97</f>
        <v>258</v>
      </c>
      <c r="M9" s="234">
        <v>1</v>
      </c>
    </row>
    <row r="10" spans="1:13" ht="12.75">
      <c r="A10" s="236" t="str">
        <f>Vprotokolas!A21</f>
        <v>Klaipeda</v>
      </c>
      <c r="B10" s="236" t="str">
        <f>Vprotokolas!B21</f>
        <v>Tadas Oželis</v>
      </c>
      <c r="C10" s="380" t="str">
        <f>Vprotokolas!C21</f>
        <v>2005 04 02</v>
      </c>
      <c r="D10" s="374">
        <f>Vprotokolas!D21</f>
        <v>8.24</v>
      </c>
      <c r="E10" s="232">
        <f>Vprotokolas!E21</f>
        <v>78</v>
      </c>
      <c r="F10" s="230">
        <f>Vprotokolas!F21</f>
        <v>441</v>
      </c>
      <c r="G10" s="129">
        <f>Vprotokolas!G21</f>
        <v>42</v>
      </c>
      <c r="H10" s="374">
        <f>Vprotokolas!H21</f>
        <v>57.5</v>
      </c>
      <c r="I10" s="232">
        <f>Vprotokolas!I21</f>
        <v>68</v>
      </c>
      <c r="J10" s="390">
        <f>Vprotokolas!J21</f>
        <v>0.0017881944444444447</v>
      </c>
      <c r="K10" s="129">
        <f>Vprotokolas!K21</f>
        <v>55</v>
      </c>
      <c r="L10" s="397">
        <f>Vprotokolas!L21</f>
        <v>243</v>
      </c>
      <c r="M10" s="394">
        <v>2</v>
      </c>
    </row>
    <row r="11" spans="1:13" ht="12.75">
      <c r="A11" s="236" t="str">
        <f>Vprotokolas!A81</f>
        <v>Švėkšna</v>
      </c>
      <c r="B11" s="236" t="str">
        <f>Vprotokolas!B81</f>
        <v>Žemgulys Titas</v>
      </c>
      <c r="C11" s="380">
        <f>Vprotokolas!C81</f>
        <v>38394</v>
      </c>
      <c r="D11" s="374">
        <f>Vprotokolas!D81</f>
        <v>8.48</v>
      </c>
      <c r="E11" s="232">
        <f>Vprotokolas!E81</f>
        <v>71</v>
      </c>
      <c r="F11" s="230">
        <f>Vprotokolas!F81</f>
        <v>501</v>
      </c>
      <c r="G11" s="129">
        <f>Vprotokolas!G81</f>
        <v>62</v>
      </c>
      <c r="H11" s="374">
        <f>Vprotokolas!H81</f>
        <v>57.2</v>
      </c>
      <c r="I11" s="232">
        <f>Vprotokolas!I81</f>
        <v>68</v>
      </c>
      <c r="J11" s="390">
        <f>Vprotokolas!J81</f>
        <v>0.001903240740740741</v>
      </c>
      <c r="K11" s="129">
        <f>Vprotokolas!K81</f>
        <v>39</v>
      </c>
      <c r="L11" s="397">
        <f>Vprotokolas!L81</f>
        <v>240</v>
      </c>
      <c r="M11" s="394">
        <v>3</v>
      </c>
    </row>
    <row r="12" spans="1:13" ht="12.75">
      <c r="A12" s="236" t="str">
        <f>Vprotokolas!A36</f>
        <v>Gargždai</v>
      </c>
      <c r="B12" s="236" t="str">
        <f>Vprotokolas!B36</f>
        <v>Eimantas Dabrišius</v>
      </c>
      <c r="C12" s="380" t="str">
        <f>Vprotokolas!C36</f>
        <v>2005-</v>
      </c>
      <c r="D12" s="374">
        <f>Vprotokolas!D36</f>
        <v>8.22</v>
      </c>
      <c r="E12" s="232">
        <f>Vprotokolas!E36</f>
        <v>78</v>
      </c>
      <c r="F12" s="230">
        <f>Vprotokolas!F36</f>
        <v>432</v>
      </c>
      <c r="G12" s="129">
        <f>Vprotokolas!G36</f>
        <v>39</v>
      </c>
      <c r="H12" s="374">
        <f>Vprotokolas!H36</f>
        <v>42.2</v>
      </c>
      <c r="I12" s="232">
        <f>Vprotokolas!I36</f>
        <v>46</v>
      </c>
      <c r="J12" s="390">
        <f>Vprotokolas!J36</f>
        <v>0.001752662037037037</v>
      </c>
      <c r="K12" s="129">
        <f>Vprotokolas!K36</f>
        <v>61</v>
      </c>
      <c r="L12" s="397">
        <f>Vprotokolas!L36</f>
        <v>224</v>
      </c>
      <c r="M12" s="394">
        <v>4</v>
      </c>
    </row>
    <row r="13" spans="1:13" ht="12.75">
      <c r="A13" s="236" t="str">
        <f>Vprotokolas!A38</f>
        <v>Gargždai</v>
      </c>
      <c r="B13" s="236" t="str">
        <f>Vprotokolas!B38</f>
        <v>Jonas Žutautas</v>
      </c>
      <c r="C13" s="380" t="str">
        <f>Vprotokolas!C38</f>
        <v>2005-</v>
      </c>
      <c r="D13" s="374">
        <f>Vprotokolas!D38</f>
        <v>8.4</v>
      </c>
      <c r="E13" s="232">
        <f>Vprotokolas!E38</f>
        <v>71</v>
      </c>
      <c r="F13" s="230">
        <f>Vprotokolas!F38</f>
        <v>493</v>
      </c>
      <c r="G13" s="129">
        <f>Vprotokolas!G38</f>
        <v>60</v>
      </c>
      <c r="H13" s="374">
        <f>Vprotokolas!H38</f>
        <v>41.63</v>
      </c>
      <c r="I13" s="232">
        <f>Vprotokolas!I38</f>
        <v>44</v>
      </c>
      <c r="J13" s="390">
        <f>Vprotokolas!J38</f>
        <v>0.0018377314814814812</v>
      </c>
      <c r="K13" s="129">
        <f>Vprotokolas!K38</f>
        <v>48</v>
      </c>
      <c r="L13" s="397">
        <f>Vprotokolas!L38</f>
        <v>223</v>
      </c>
      <c r="M13" s="394">
        <v>5</v>
      </c>
    </row>
    <row r="14" spans="1:13" ht="12.75">
      <c r="A14" s="236" t="str">
        <f>Vprotokolas!A83</f>
        <v>Švėkšna</v>
      </c>
      <c r="B14" s="236" t="str">
        <f>Vprotokolas!B83</f>
        <v>Milinauskas Ovidijus</v>
      </c>
      <c r="C14" s="380" t="str">
        <f>Vprotokolas!C83</f>
        <v>2005-0901</v>
      </c>
      <c r="D14" s="374">
        <f>Vprotokolas!D83</f>
        <v>8.87</v>
      </c>
      <c r="E14" s="232">
        <f>Vprotokolas!E83</f>
        <v>58</v>
      </c>
      <c r="F14" s="230">
        <f>Vprotokolas!F83</f>
        <v>478</v>
      </c>
      <c r="G14" s="129">
        <f>Vprotokolas!G83</f>
        <v>55</v>
      </c>
      <c r="H14" s="374">
        <f>Vprotokolas!H83</f>
        <v>52.52</v>
      </c>
      <c r="I14" s="232">
        <f>Vprotokolas!I83</f>
        <v>60</v>
      </c>
      <c r="J14" s="390">
        <f>Vprotokolas!J83</f>
        <v>0.0018581018518518519</v>
      </c>
      <c r="K14" s="129">
        <f>Vprotokolas!K83</f>
        <v>45</v>
      </c>
      <c r="L14" s="397">
        <f>Vprotokolas!L83</f>
        <v>218</v>
      </c>
      <c r="M14" s="394">
        <v>6</v>
      </c>
    </row>
    <row r="15" spans="1:13" ht="12.75">
      <c r="A15" s="236" t="str">
        <f>Vprotokolas!A12</f>
        <v>Palanga</v>
      </c>
      <c r="B15" s="236" t="str">
        <f>Vprotokolas!B12</f>
        <v>Šypalis Rapolas</v>
      </c>
      <c r="C15" s="380">
        <f>Vprotokolas!C12</f>
        <v>38421</v>
      </c>
      <c r="D15" s="374">
        <f>Vprotokolas!D12</f>
        <v>8.26</v>
      </c>
      <c r="E15" s="232">
        <f>Vprotokolas!E12</f>
        <v>78</v>
      </c>
      <c r="F15" s="230">
        <f>Vprotokolas!F12</f>
        <v>498</v>
      </c>
      <c r="G15" s="129">
        <f>Vprotokolas!G12</f>
        <v>61</v>
      </c>
      <c r="H15" s="374">
        <f>Vprotokolas!H12</f>
        <v>46.22</v>
      </c>
      <c r="I15" s="232">
        <f>Vprotokolas!I12</f>
        <v>51</v>
      </c>
      <c r="J15" s="390">
        <f>Vprotokolas!J12</f>
        <v>0.002082638888888889</v>
      </c>
      <c r="K15" s="129">
        <f>Vprotokolas!K12</f>
        <v>19</v>
      </c>
      <c r="L15" s="397">
        <f>Vprotokolas!L12</f>
        <v>209</v>
      </c>
      <c r="M15" s="394">
        <v>7</v>
      </c>
    </row>
    <row r="16" spans="1:13" ht="12.75">
      <c r="A16" s="236" t="str">
        <f>Vprotokolas!A37</f>
        <v>Gargždai</v>
      </c>
      <c r="B16" s="236" t="str">
        <f>Vprotokolas!B37</f>
        <v>Erikas Smulkys</v>
      </c>
      <c r="C16" s="380" t="str">
        <f>Vprotokolas!C37</f>
        <v>2006-</v>
      </c>
      <c r="D16" s="374">
        <f>Vprotokolas!D37</f>
        <v>8.3</v>
      </c>
      <c r="E16" s="232">
        <f>Vprotokolas!E37</f>
        <v>75</v>
      </c>
      <c r="F16" s="230">
        <f>Vprotokolas!F37</f>
        <v>454</v>
      </c>
      <c r="G16" s="129">
        <f>Vprotokolas!G37</f>
        <v>47</v>
      </c>
      <c r="H16" s="374">
        <f>Vprotokolas!H37</f>
        <v>32.85</v>
      </c>
      <c r="I16" s="232">
        <f>Vprotokolas!I37</f>
        <v>31</v>
      </c>
      <c r="J16" s="390">
        <f>Vprotokolas!J37</f>
        <v>0.0018020833333333335</v>
      </c>
      <c r="K16" s="129">
        <f>Vprotokolas!K37</f>
        <v>53</v>
      </c>
      <c r="L16" s="397">
        <f>Vprotokolas!L37</f>
        <v>206</v>
      </c>
      <c r="M16" s="394">
        <v>8</v>
      </c>
    </row>
    <row r="17" spans="1:13" ht="12.75">
      <c r="A17" s="236" t="str">
        <f>Vprotokolas!A96</f>
        <v>Tauragė</v>
      </c>
      <c r="B17" s="236" t="str">
        <f>Vprotokolas!B96</f>
        <v>Raziūnas Jokūbas</v>
      </c>
      <c r="C17" s="380">
        <f>Vprotokolas!C96</f>
        <v>38394</v>
      </c>
      <c r="D17" s="374">
        <f>Vprotokolas!D96</f>
        <v>8.86</v>
      </c>
      <c r="E17" s="232">
        <f>Vprotokolas!E96</f>
        <v>58</v>
      </c>
      <c r="F17" s="230">
        <f>Vprotokolas!F96</f>
        <v>428</v>
      </c>
      <c r="G17" s="129">
        <f>Vprotokolas!G96</f>
        <v>38</v>
      </c>
      <c r="H17" s="374">
        <f>Vprotokolas!H96</f>
        <v>37.12</v>
      </c>
      <c r="I17" s="232">
        <f>Vprotokolas!I96</f>
        <v>38</v>
      </c>
      <c r="J17" s="390">
        <f>Vprotokolas!J96</f>
        <v>0.0016978009259259262</v>
      </c>
      <c r="K17" s="129">
        <f>Vprotokolas!K96</f>
        <v>70</v>
      </c>
      <c r="L17" s="397">
        <f>Vprotokolas!L96</f>
        <v>204</v>
      </c>
      <c r="M17" s="394">
        <v>9</v>
      </c>
    </row>
    <row r="18" spans="1:13" ht="12.75">
      <c r="A18" s="236" t="str">
        <f>Vprotokolas!A74</f>
        <v>Pajūrio S. B.</v>
      </c>
      <c r="B18" s="236" t="str">
        <f>Vprotokolas!B74</f>
        <v>Taroza Karolis - Konstantinas</v>
      </c>
      <c r="C18" s="380" t="str">
        <f>Vprotokolas!C74</f>
        <v>2006-</v>
      </c>
      <c r="D18" s="374">
        <f>Vprotokolas!D74</f>
        <v>8.69</v>
      </c>
      <c r="E18" s="232">
        <f>Vprotokolas!E74</f>
        <v>65</v>
      </c>
      <c r="F18" s="230">
        <f>Vprotokolas!F74</f>
        <v>487</v>
      </c>
      <c r="G18" s="129">
        <f>Vprotokolas!G74</f>
        <v>58</v>
      </c>
      <c r="H18" s="374">
        <f>Vprotokolas!H74</f>
        <v>50.93</v>
      </c>
      <c r="I18" s="232">
        <f>Vprotokolas!I74</f>
        <v>57</v>
      </c>
      <c r="J18" s="390">
        <f>Vprotokolas!J74</f>
        <v>0.002066898148148148</v>
      </c>
      <c r="K18" s="129">
        <f>Vprotokolas!K74</f>
        <v>20</v>
      </c>
      <c r="L18" s="397">
        <f>Vprotokolas!L74</f>
        <v>200</v>
      </c>
      <c r="M18" s="394">
        <v>10</v>
      </c>
    </row>
    <row r="19" spans="1:13" ht="12.75">
      <c r="A19" s="236" t="str">
        <f>Vprotokolas!A106</f>
        <v>Telšiai</v>
      </c>
      <c r="B19" s="236" t="str">
        <f>Vprotokolas!B106</f>
        <v>Limertas Lukas</v>
      </c>
      <c r="C19" s="380">
        <f>Vprotokolas!C106</f>
        <v>38399</v>
      </c>
      <c r="D19" s="374">
        <f>Vprotokolas!D106</f>
        <v>8.19</v>
      </c>
      <c r="E19" s="232">
        <f>Vprotokolas!E106</f>
        <v>82</v>
      </c>
      <c r="F19" s="230">
        <f>Vprotokolas!F106</f>
        <v>471</v>
      </c>
      <c r="G19" s="129">
        <f>Vprotokolas!G106</f>
        <v>52</v>
      </c>
      <c r="H19" s="374">
        <f>Vprotokolas!H106</f>
        <v>41.62</v>
      </c>
      <c r="I19" s="232">
        <f>Vprotokolas!I106</f>
        <v>44</v>
      </c>
      <c r="J19" s="390">
        <f>Vprotokolas!J106</f>
        <v>0.002044907407407407</v>
      </c>
      <c r="K19" s="129">
        <f>Vprotokolas!K106</f>
        <v>22</v>
      </c>
      <c r="L19" s="397">
        <f>Vprotokolas!L106</f>
        <v>200</v>
      </c>
      <c r="M19" s="394">
        <v>11</v>
      </c>
    </row>
    <row r="20" spans="1:13" ht="12.75">
      <c r="A20" s="236" t="str">
        <f>Vprotokolas!A35</f>
        <v>Gargždai</v>
      </c>
      <c r="B20" s="236" t="str">
        <f>Vprotokolas!B35</f>
        <v>Deimantas Lankutis</v>
      </c>
      <c r="C20" s="380" t="str">
        <f>Vprotokolas!C35</f>
        <v>2005-</v>
      </c>
      <c r="D20" s="374">
        <f>Vprotokolas!D35</f>
        <v>8.68</v>
      </c>
      <c r="E20" s="232">
        <f>Vprotokolas!E35</f>
        <v>65</v>
      </c>
      <c r="F20" s="230">
        <f>Vprotokolas!F35</f>
        <v>425</v>
      </c>
      <c r="G20" s="129">
        <f>Vprotokolas!G35</f>
        <v>37</v>
      </c>
      <c r="H20" s="374">
        <f>Vprotokolas!H35</f>
        <v>52.97</v>
      </c>
      <c r="I20" s="232">
        <f>Vprotokolas!I35</f>
        <v>60</v>
      </c>
      <c r="J20" s="390">
        <f>Vprotokolas!J35</f>
        <v>0.0019202546296296296</v>
      </c>
      <c r="K20" s="129">
        <f>Vprotokolas!K35</f>
        <v>37</v>
      </c>
      <c r="L20" s="397">
        <f>Vprotokolas!L35</f>
        <v>199</v>
      </c>
      <c r="M20" s="394">
        <v>12</v>
      </c>
    </row>
    <row r="21" spans="1:13" ht="12.75">
      <c r="A21" s="236" t="str">
        <f>Vprotokolas!A105</f>
        <v>Telšiai</v>
      </c>
      <c r="B21" s="236" t="str">
        <f>Vprotokolas!B105</f>
        <v>Laučys Artas</v>
      </c>
      <c r="C21" s="380">
        <f>Vprotokolas!C105</f>
        <v>38411</v>
      </c>
      <c r="D21" s="374">
        <f>Vprotokolas!D105</f>
        <v>8.34</v>
      </c>
      <c r="E21" s="232">
        <f>Vprotokolas!E105</f>
        <v>75</v>
      </c>
      <c r="F21" s="230">
        <f>Vprotokolas!F105</f>
        <v>509</v>
      </c>
      <c r="G21" s="129">
        <f>Vprotokolas!G105</f>
        <v>65</v>
      </c>
      <c r="H21" s="374">
        <f>Vprotokolas!H105</f>
        <v>43.76</v>
      </c>
      <c r="I21" s="232">
        <f>Vprotokolas!I105</f>
        <v>47</v>
      </c>
      <c r="J21" s="390">
        <f>Vprotokolas!J105</f>
        <v>0.002177777777777778</v>
      </c>
      <c r="K21" s="129">
        <f>Vprotokolas!K105</f>
        <v>11</v>
      </c>
      <c r="L21" s="397">
        <f>Vprotokolas!L105</f>
        <v>198</v>
      </c>
      <c r="M21" s="394">
        <v>13</v>
      </c>
    </row>
    <row r="22" spans="1:13" ht="12.75">
      <c r="A22" s="236" t="str">
        <f>Vprotokolas!A14</f>
        <v>Palanga</v>
      </c>
      <c r="B22" s="236" t="str">
        <f>Vprotokolas!B14</f>
        <v>Palaubinskis Laurynas</v>
      </c>
      <c r="C22" s="380">
        <f>Vprotokolas!C14</f>
        <v>38547</v>
      </c>
      <c r="D22" s="374">
        <f>Vprotokolas!D14</f>
        <v>8.83</v>
      </c>
      <c r="E22" s="232">
        <f>Vprotokolas!E14</f>
        <v>58</v>
      </c>
      <c r="F22" s="230">
        <f>Vprotokolas!F14</f>
        <v>416</v>
      </c>
      <c r="G22" s="129">
        <f>Vprotokolas!G14</f>
        <v>34</v>
      </c>
      <c r="H22" s="374">
        <f>Vprotokolas!H14</f>
        <v>53</v>
      </c>
      <c r="I22" s="232">
        <f>Vprotokolas!I14</f>
        <v>62</v>
      </c>
      <c r="J22" s="390">
        <f>Vprotokolas!J14</f>
        <v>0.0018679398148148151</v>
      </c>
      <c r="K22" s="129">
        <f>Vprotokolas!K14</f>
        <v>44</v>
      </c>
      <c r="L22" s="397">
        <f>Vprotokolas!L14</f>
        <v>198</v>
      </c>
      <c r="M22" s="394">
        <v>14</v>
      </c>
    </row>
    <row r="23" spans="1:13" ht="12.75">
      <c r="A23" s="236" t="str">
        <f>Vprotokolas!A85</f>
        <v>Švėkšna</v>
      </c>
      <c r="B23" s="236" t="str">
        <f>Vprotokolas!B85</f>
        <v>Milinauskas Andrius</v>
      </c>
      <c r="C23" s="380" t="str">
        <f>Vprotokolas!C85</f>
        <v>2006-0803</v>
      </c>
      <c r="D23" s="374">
        <f>Vprotokolas!D85</f>
        <v>8.45</v>
      </c>
      <c r="E23" s="232">
        <f>Vprotokolas!E85</f>
        <v>71</v>
      </c>
      <c r="F23" s="230">
        <f>Vprotokolas!F85</f>
        <v>446</v>
      </c>
      <c r="G23" s="129">
        <f>Vprotokolas!G85</f>
        <v>44</v>
      </c>
      <c r="H23" s="374">
        <f>Vprotokolas!H85</f>
        <v>39.75</v>
      </c>
      <c r="I23" s="232">
        <f>Vprotokolas!I85</f>
        <v>41</v>
      </c>
      <c r="J23" s="390">
        <f>Vprotokolas!J85</f>
        <v>0.0018800925925925923</v>
      </c>
      <c r="K23" s="129">
        <f>Vprotokolas!K85</f>
        <v>42</v>
      </c>
      <c r="L23" s="397">
        <f>Vprotokolas!L85</f>
        <v>198</v>
      </c>
      <c r="M23" s="394">
        <v>15</v>
      </c>
    </row>
    <row r="24" spans="1:13" ht="12.75">
      <c r="A24" s="236" t="str">
        <f>Vprotokolas!A95</f>
        <v>Tauragė</v>
      </c>
      <c r="B24" s="236" t="str">
        <f>Vprotokolas!B95</f>
        <v>Širka Jokūbas</v>
      </c>
      <c r="C24" s="380">
        <f>Vprotokolas!C95</f>
        <v>38558</v>
      </c>
      <c r="D24" s="374">
        <f>Vprotokolas!D95</f>
        <v>8.92</v>
      </c>
      <c r="E24" s="232">
        <f>Vprotokolas!E95</f>
        <v>55</v>
      </c>
      <c r="F24" s="230">
        <f>Vprotokolas!F95</f>
        <v>431</v>
      </c>
      <c r="G24" s="129">
        <f>Vprotokolas!G95</f>
        <v>39</v>
      </c>
      <c r="H24" s="374">
        <f>Vprotokolas!H95</f>
        <v>44.8</v>
      </c>
      <c r="I24" s="232">
        <f>Vprotokolas!I95</f>
        <v>49</v>
      </c>
      <c r="J24" s="390">
        <f>Vprotokolas!J95</f>
        <v>0.0018076388888888888</v>
      </c>
      <c r="K24" s="129">
        <f>Vprotokolas!K95</f>
        <v>52</v>
      </c>
      <c r="L24" s="397">
        <f>Vprotokolas!L95</f>
        <v>195</v>
      </c>
      <c r="M24" s="394">
        <v>16</v>
      </c>
    </row>
    <row r="25" spans="1:13" ht="12.75">
      <c r="A25" s="236" t="str">
        <f>Vprotokolas!A25</f>
        <v>Klaipeda</v>
      </c>
      <c r="B25" s="236" t="str">
        <f>Vprotokolas!B25</f>
        <v>Giedrius Knystautas</v>
      </c>
      <c r="C25" s="380">
        <f>Vprotokolas!C25</f>
        <v>38370</v>
      </c>
      <c r="D25" s="374">
        <f>Vprotokolas!D25</f>
        <v>8.24</v>
      </c>
      <c r="E25" s="232">
        <f>Vprotokolas!E25</f>
        <v>78</v>
      </c>
      <c r="F25" s="230">
        <f>Vprotokolas!F25</f>
        <v>471</v>
      </c>
      <c r="G25" s="129">
        <f>Vprotokolas!G25</f>
        <v>52</v>
      </c>
      <c r="H25" s="374">
        <f>Vprotokolas!H25</f>
        <v>31.06</v>
      </c>
      <c r="I25" s="232">
        <f>Vprotokolas!I25</f>
        <v>30</v>
      </c>
      <c r="J25" s="390">
        <f>Vprotokolas!J25</f>
        <v>0.0019591435185185185</v>
      </c>
      <c r="K25" s="129">
        <f>Vprotokolas!K25</f>
        <v>32</v>
      </c>
      <c r="L25" s="397">
        <f>Vprotokolas!L25</f>
        <v>192</v>
      </c>
      <c r="M25" s="394">
        <v>17</v>
      </c>
    </row>
    <row r="26" spans="1:13" ht="12.75">
      <c r="A26" s="236" t="str">
        <f>Vprotokolas!A107</f>
        <v>Telšiai</v>
      </c>
      <c r="B26" s="236" t="str">
        <f>Vprotokolas!B107</f>
        <v>Savickis Ervinas</v>
      </c>
      <c r="C26" s="380">
        <f>Vprotokolas!C107</f>
        <v>38375</v>
      </c>
      <c r="D26" s="374">
        <f>Vprotokolas!D107</f>
        <v>8.8</v>
      </c>
      <c r="E26" s="232">
        <f>Vprotokolas!E107</f>
        <v>58</v>
      </c>
      <c r="F26" s="230">
        <f>Vprotokolas!F107</f>
        <v>440</v>
      </c>
      <c r="G26" s="129">
        <f>Vprotokolas!G107</f>
        <v>42</v>
      </c>
      <c r="H26" s="374">
        <f>Vprotokolas!H107</f>
        <v>41.7</v>
      </c>
      <c r="I26" s="232">
        <f>Vprotokolas!I107</f>
        <v>44</v>
      </c>
      <c r="J26" s="390">
        <f>Vprotokolas!J107</f>
        <v>0.0018781249999999998</v>
      </c>
      <c r="K26" s="129">
        <f>Vprotokolas!K107</f>
        <v>42</v>
      </c>
      <c r="L26" s="397">
        <f>Vprotokolas!L107</f>
        <v>186</v>
      </c>
      <c r="M26" s="394">
        <v>18</v>
      </c>
    </row>
    <row r="27" spans="1:13" ht="12.75">
      <c r="A27" s="236" t="str">
        <f>Vprotokolas!A72</f>
        <v>Pajūrio S. B.</v>
      </c>
      <c r="B27" s="236" t="str">
        <f>Vprotokolas!B72</f>
        <v>Razeckas Ovidijus</v>
      </c>
      <c r="C27" s="380" t="str">
        <f>Vprotokolas!C72</f>
        <v>2005-</v>
      </c>
      <c r="D27" s="374">
        <f>Vprotokolas!D72</f>
        <v>8.84</v>
      </c>
      <c r="E27" s="232">
        <f>Vprotokolas!E72</f>
        <v>58</v>
      </c>
      <c r="F27" s="230">
        <f>Vprotokolas!F72</f>
        <v>410</v>
      </c>
      <c r="G27" s="129">
        <f>Vprotokolas!G72</f>
        <v>32</v>
      </c>
      <c r="H27" s="374">
        <f>Vprotokolas!H72</f>
        <v>49.96</v>
      </c>
      <c r="I27" s="232">
        <f>Vprotokolas!I72</f>
        <v>56</v>
      </c>
      <c r="J27" s="390">
        <f>Vprotokolas!J72</f>
        <v>0.001917939814814815</v>
      </c>
      <c r="K27" s="129">
        <f>Vprotokolas!K72</f>
        <v>37</v>
      </c>
      <c r="L27" s="397">
        <f>Vprotokolas!L72</f>
        <v>183</v>
      </c>
      <c r="M27" s="394">
        <v>19</v>
      </c>
    </row>
    <row r="28" spans="1:13" ht="12.75">
      <c r="A28" s="236" t="str">
        <f>Vprotokolas!A26</f>
        <v>Klaipeda</v>
      </c>
      <c r="B28" s="236" t="str">
        <f>Vprotokolas!B26</f>
        <v>Mantas Dimša</v>
      </c>
      <c r="C28" s="380" t="str">
        <f>Vprotokolas!C26</f>
        <v>2006 03 18</v>
      </c>
      <c r="D28" s="374">
        <f>Vprotokolas!D26</f>
        <v>8.79</v>
      </c>
      <c r="E28" s="232">
        <f>Vprotokolas!E26</f>
        <v>61</v>
      </c>
      <c r="F28" s="230">
        <f>Vprotokolas!F26</f>
        <v>433</v>
      </c>
      <c r="G28" s="129">
        <f>Vprotokolas!G26</f>
        <v>40</v>
      </c>
      <c r="H28" s="374">
        <f>Vprotokolas!H26</f>
        <v>46.37</v>
      </c>
      <c r="I28" s="232">
        <f>Vprotokolas!I26</f>
        <v>51</v>
      </c>
      <c r="J28" s="390">
        <f>Vprotokolas!J26</f>
        <v>0.001983680555555556</v>
      </c>
      <c r="K28" s="129">
        <f>Vprotokolas!K26</f>
        <v>29</v>
      </c>
      <c r="L28" s="397">
        <f>Vprotokolas!L26</f>
        <v>181</v>
      </c>
      <c r="M28" s="394">
        <v>20</v>
      </c>
    </row>
    <row r="29" spans="1:13" ht="12.75">
      <c r="A29" s="236" t="str">
        <f>Vprotokolas!A24</f>
        <v>Klaipeda</v>
      </c>
      <c r="B29" s="236" t="str">
        <f>Vprotokolas!B24</f>
        <v>Armandas Bajoras</v>
      </c>
      <c r="C29" s="380" t="str">
        <f>Vprotokolas!C24</f>
        <v>2006 01 31</v>
      </c>
      <c r="D29" s="374">
        <f>Vprotokolas!D24</f>
        <v>8.97</v>
      </c>
      <c r="E29" s="232">
        <f>Vprotokolas!E24</f>
        <v>55</v>
      </c>
      <c r="F29" s="230">
        <f>Vprotokolas!F24</f>
        <v>442</v>
      </c>
      <c r="G29" s="129">
        <f>Vprotokolas!G24</f>
        <v>43</v>
      </c>
      <c r="H29" s="374">
        <f>Vprotokolas!H24</f>
        <v>41.01</v>
      </c>
      <c r="I29" s="232">
        <f>Vprotokolas!I24</f>
        <v>44</v>
      </c>
      <c r="J29" s="390">
        <f>Vprotokolas!J24</f>
        <v>0.0019042824074074075</v>
      </c>
      <c r="K29" s="129">
        <f>Vprotokolas!K24</f>
        <v>38</v>
      </c>
      <c r="L29" s="397">
        <f>Vprotokolas!L24</f>
        <v>180</v>
      </c>
      <c r="M29" s="394">
        <v>21</v>
      </c>
    </row>
    <row r="30" spans="1:13" ht="12.75">
      <c r="A30" s="236" t="str">
        <f>Vprotokolas!A23</f>
        <v>Klaipeda</v>
      </c>
      <c r="B30" s="236" t="str">
        <f>Vprotokolas!B23</f>
        <v>Armandas Ross</v>
      </c>
      <c r="C30" s="380" t="str">
        <f>Vprotokolas!C23</f>
        <v>2005 05 05</v>
      </c>
      <c r="D30" s="374">
        <f>Vprotokolas!D23</f>
        <v>8.62</v>
      </c>
      <c r="E30" s="232">
        <f>Vprotokolas!E23</f>
        <v>65</v>
      </c>
      <c r="F30" s="230">
        <f>Vprotokolas!F23</f>
        <v>439</v>
      </c>
      <c r="G30" s="129">
        <f>Vprotokolas!G23</f>
        <v>42</v>
      </c>
      <c r="H30" s="374">
        <f>Vprotokolas!H23</f>
        <v>37.02</v>
      </c>
      <c r="I30" s="232">
        <f>Vprotokolas!I23</f>
        <v>38</v>
      </c>
      <c r="J30" s="390">
        <f>Vprotokolas!J23</f>
        <v>0.0019760416666666667</v>
      </c>
      <c r="K30" s="129">
        <f>Vprotokolas!K23</f>
        <v>30</v>
      </c>
      <c r="L30" s="397">
        <f>Vprotokolas!L23</f>
        <v>175</v>
      </c>
      <c r="M30" s="394">
        <v>22</v>
      </c>
    </row>
    <row r="31" spans="1:13" ht="12.75">
      <c r="A31" s="236" t="str">
        <f>Vprotokolas!A22</f>
        <v>Klaipeda</v>
      </c>
      <c r="B31" s="236" t="str">
        <f>Vprotokolas!B22</f>
        <v>Džiugas Medikis</v>
      </c>
      <c r="C31" s="380" t="str">
        <f>Vprotokolas!C22</f>
        <v>2005 02 25</v>
      </c>
      <c r="D31" s="374">
        <f>Vprotokolas!D22</f>
        <v>8.43</v>
      </c>
      <c r="E31" s="232">
        <f>Vprotokolas!E22</f>
        <v>71</v>
      </c>
      <c r="F31" s="230">
        <f>Vprotokolas!F22</f>
        <v>431</v>
      </c>
      <c r="G31" s="129">
        <f>Vprotokolas!G22</f>
        <v>39</v>
      </c>
      <c r="H31" s="374">
        <f>Vprotokolas!H22</f>
        <v>39.23</v>
      </c>
      <c r="I31" s="232">
        <f>Vprotokolas!I22</f>
        <v>41</v>
      </c>
      <c r="J31" s="390">
        <f>Vprotokolas!J22</f>
        <v>0.002033796296296296</v>
      </c>
      <c r="K31" s="129">
        <f>Vprotokolas!K22</f>
        <v>24</v>
      </c>
      <c r="L31" s="397">
        <f>Vprotokolas!L22</f>
        <v>175</v>
      </c>
      <c r="M31" s="394">
        <v>23</v>
      </c>
    </row>
    <row r="32" spans="1:13" ht="12.75">
      <c r="A32" s="236" t="str">
        <f>Vprotokolas!A45</f>
        <v>Plungė</v>
      </c>
      <c r="B32" s="236" t="str">
        <f>Vprotokolas!B45</f>
        <v>Lukas Murašovas</v>
      </c>
      <c r="C32" s="380">
        <f>Vprotokolas!C45</f>
        <v>38380</v>
      </c>
      <c r="D32" s="374">
        <f>Vprotokolas!D45</f>
        <v>9.07</v>
      </c>
      <c r="E32" s="232">
        <f>Vprotokolas!E45</f>
        <v>52</v>
      </c>
      <c r="F32" s="230">
        <f>Vprotokolas!F45</f>
        <v>393</v>
      </c>
      <c r="G32" s="129">
        <f>Vprotokolas!G45</f>
        <v>26</v>
      </c>
      <c r="H32" s="374">
        <f>Vprotokolas!H45</f>
        <v>44.83</v>
      </c>
      <c r="I32" s="232">
        <f>Vprotokolas!I45</f>
        <v>49</v>
      </c>
      <c r="J32" s="390">
        <f>Vprotokolas!J45</f>
        <v>0.0018592592592592593</v>
      </c>
      <c r="K32" s="129">
        <f>Vprotokolas!K45</f>
        <v>45</v>
      </c>
      <c r="L32" s="397">
        <f>Vprotokolas!L45</f>
        <v>172</v>
      </c>
      <c r="M32" s="394">
        <v>24</v>
      </c>
    </row>
    <row r="33" spans="1:13" ht="12.75">
      <c r="A33" s="236" t="str">
        <f>Vprotokolas!A94</f>
        <v>Tauragė</v>
      </c>
      <c r="B33" s="236" t="str">
        <f>Vprotokolas!B94</f>
        <v>Penikas Nojus</v>
      </c>
      <c r="C33" s="380">
        <f>Vprotokolas!C94</f>
        <v>38619</v>
      </c>
      <c r="D33" s="374">
        <f>Vprotokolas!D94</f>
        <v>9.14</v>
      </c>
      <c r="E33" s="232">
        <f>Vprotokolas!E94</f>
        <v>49</v>
      </c>
      <c r="F33" s="230">
        <f>Vprotokolas!F94</f>
        <v>415</v>
      </c>
      <c r="G33" s="129">
        <f>Vprotokolas!G94</f>
        <v>34</v>
      </c>
      <c r="H33" s="374">
        <f>Vprotokolas!H94</f>
        <v>40.78</v>
      </c>
      <c r="I33" s="232">
        <f>Vprotokolas!I94</f>
        <v>43</v>
      </c>
      <c r="J33" s="390">
        <f>Vprotokolas!J94</f>
        <v>0.0018782407407407409</v>
      </c>
      <c r="K33" s="129">
        <f>Vprotokolas!K94</f>
        <v>42</v>
      </c>
      <c r="L33" s="397">
        <f>Vprotokolas!L94</f>
        <v>168</v>
      </c>
      <c r="M33" s="394">
        <v>25</v>
      </c>
    </row>
    <row r="34" spans="1:13" ht="12.75">
      <c r="A34" s="236" t="str">
        <f>Vprotokolas!A57</f>
        <v>Rietavas</v>
      </c>
      <c r="B34" s="236" t="str">
        <f>Vprotokolas!B57</f>
        <v>Arnas Pakilniškis</v>
      </c>
      <c r="C34" s="380" t="str">
        <f>Vprotokolas!C57</f>
        <v>2005-</v>
      </c>
      <c r="D34" s="374">
        <f>Vprotokolas!D57</f>
        <v>9.07</v>
      </c>
      <c r="E34" s="232">
        <f>Vprotokolas!E57</f>
        <v>52</v>
      </c>
      <c r="F34" s="230">
        <f>Vprotokolas!F57</f>
        <v>445</v>
      </c>
      <c r="G34" s="129">
        <f>Vprotokolas!G57</f>
        <v>44</v>
      </c>
      <c r="H34" s="374">
        <f>Vprotokolas!H57</f>
        <v>46.29</v>
      </c>
      <c r="I34" s="232">
        <f>Vprotokolas!I57</f>
        <v>51</v>
      </c>
      <c r="J34" s="390">
        <f>Vprotokolas!J57</f>
        <v>0.0020775462962962965</v>
      </c>
      <c r="K34" s="129">
        <f>Vprotokolas!K57</f>
        <v>19</v>
      </c>
      <c r="L34" s="397">
        <f>Vprotokolas!L57</f>
        <v>166</v>
      </c>
      <c r="M34" s="394">
        <v>26</v>
      </c>
    </row>
    <row r="35" spans="1:13" ht="12.75">
      <c r="A35" s="236" t="str">
        <f>Vprotokolas!A50</f>
        <v>Plungė</v>
      </c>
      <c r="B35" s="236" t="str">
        <f>Vprotokolas!B50</f>
        <v>Matas Vyšniauskas</v>
      </c>
      <c r="C35" s="380">
        <f>Vprotokolas!C50</f>
        <v>38747</v>
      </c>
      <c r="D35" s="374">
        <f>Vprotokolas!D50</f>
        <v>8.68</v>
      </c>
      <c r="E35" s="232">
        <f>Vprotokolas!E50</f>
        <v>65</v>
      </c>
      <c r="F35" s="230">
        <f>Vprotokolas!F50</f>
        <v>453</v>
      </c>
      <c r="G35" s="129">
        <f>Vprotokolas!G50</f>
        <v>46</v>
      </c>
      <c r="H35" s="374">
        <f>Vprotokolas!H50</f>
        <v>39.11</v>
      </c>
      <c r="I35" s="232">
        <f>Vprotokolas!I50</f>
        <v>41</v>
      </c>
      <c r="J35" s="390">
        <f>Vprotokolas!J50</f>
        <v>0.0021548611111111113</v>
      </c>
      <c r="K35" s="129">
        <f>Vprotokolas!K50</f>
        <v>13</v>
      </c>
      <c r="L35" s="397">
        <f>Vprotokolas!L50</f>
        <v>165</v>
      </c>
      <c r="M35" s="394">
        <v>27</v>
      </c>
    </row>
    <row r="36" spans="1:13" ht="12.75">
      <c r="A36" s="236" t="str">
        <f>Vprotokolas!A48</f>
        <v>Plungė</v>
      </c>
      <c r="B36" s="236" t="str">
        <f>Vprotokolas!B48</f>
        <v>Mantvydas Vasiliauskas</v>
      </c>
      <c r="C36" s="380">
        <f>Vprotokolas!C48</f>
        <v>38394</v>
      </c>
      <c r="D36" s="374">
        <f>Vprotokolas!D48</f>
        <v>9.13</v>
      </c>
      <c r="E36" s="232">
        <f>Vprotokolas!E48</f>
        <v>49</v>
      </c>
      <c r="F36" s="230">
        <f>Vprotokolas!F48</f>
        <v>411</v>
      </c>
      <c r="G36" s="129">
        <f>Vprotokolas!G48</f>
        <v>32</v>
      </c>
      <c r="H36" s="374">
        <f>Vprotokolas!H48</f>
        <v>42.3</v>
      </c>
      <c r="I36" s="232">
        <f>Vprotokolas!I48</f>
        <v>46</v>
      </c>
      <c r="J36" s="390">
        <f>Vprotokolas!J48</f>
        <v>0.0019489583333333331</v>
      </c>
      <c r="K36" s="129">
        <f>Vprotokolas!K48</f>
        <v>33</v>
      </c>
      <c r="L36" s="397">
        <f>Vprotokolas!L48</f>
        <v>160</v>
      </c>
      <c r="M36" s="394">
        <v>28</v>
      </c>
    </row>
    <row r="37" spans="1:13" ht="12.75">
      <c r="A37" s="236" t="str">
        <f>Vprotokolas!A71</f>
        <v>Pajūrio S. B.</v>
      </c>
      <c r="B37" s="236" t="str">
        <f>Vprotokolas!B71</f>
        <v>Tenikaitis Karolis</v>
      </c>
      <c r="C37" s="380" t="str">
        <f>Vprotokolas!C71</f>
        <v>2006-</v>
      </c>
      <c r="D37" s="374">
        <f>Vprotokolas!D71</f>
        <v>9</v>
      </c>
      <c r="E37" s="232">
        <f>Vprotokolas!E71</f>
        <v>52</v>
      </c>
      <c r="F37" s="230">
        <f>Vprotokolas!F71</f>
        <v>410</v>
      </c>
      <c r="G37" s="129">
        <f>Vprotokolas!G71</f>
        <v>32</v>
      </c>
      <c r="H37" s="374">
        <f>Vprotokolas!H71</f>
        <v>33.52</v>
      </c>
      <c r="I37" s="232">
        <f>Vprotokolas!I71</f>
        <v>33</v>
      </c>
      <c r="J37" s="390">
        <f>Vprotokolas!J71</f>
        <v>0.0018907407407407406</v>
      </c>
      <c r="K37" s="129">
        <f>Vprotokolas!K71</f>
        <v>41</v>
      </c>
      <c r="L37" s="397">
        <f>Vprotokolas!L71</f>
        <v>158</v>
      </c>
      <c r="M37" s="394">
        <v>29</v>
      </c>
    </row>
    <row r="38" spans="1:13" ht="12.75">
      <c r="A38" s="236" t="str">
        <f>Vprotokolas!A60</f>
        <v>Rietavas</v>
      </c>
      <c r="B38" s="236" t="str">
        <f>Vprotokolas!B60</f>
        <v>Lukas Šedvilas</v>
      </c>
      <c r="C38" s="380" t="str">
        <f>Vprotokolas!C60</f>
        <v>2005-</v>
      </c>
      <c r="D38" s="374">
        <f>Vprotokolas!D60</f>
        <v>8.92</v>
      </c>
      <c r="E38" s="232">
        <f>Vprotokolas!E60</f>
        <v>55</v>
      </c>
      <c r="F38" s="230">
        <f>Vprotokolas!F60</f>
        <v>437</v>
      </c>
      <c r="G38" s="129">
        <f>Vprotokolas!G60</f>
        <v>41</v>
      </c>
      <c r="H38" s="374">
        <f>Vprotokolas!H60</f>
        <v>38.69</v>
      </c>
      <c r="I38" s="232">
        <f>Vprotokolas!I60</f>
        <v>40</v>
      </c>
      <c r="J38" s="390">
        <f>Vprotokolas!J60</f>
        <v>0.002069328703703704</v>
      </c>
      <c r="K38" s="129">
        <f>Vprotokolas!K60</f>
        <v>20</v>
      </c>
      <c r="L38" s="397">
        <f>Vprotokolas!L60</f>
        <v>156</v>
      </c>
      <c r="M38" s="394">
        <v>30</v>
      </c>
    </row>
    <row r="39" spans="1:13" ht="12.75">
      <c r="A39" s="236" t="str">
        <f>Vprotokolas!A93</f>
        <v>Tauragė</v>
      </c>
      <c r="B39" s="236" t="str">
        <f>Vprotokolas!B93</f>
        <v>Morkūnas Augustas</v>
      </c>
      <c r="C39" s="380">
        <f>Vprotokolas!C93</f>
        <v>38376</v>
      </c>
      <c r="D39" s="374">
        <f>Vprotokolas!D93</f>
        <v>9.68</v>
      </c>
      <c r="E39" s="232">
        <f>Vprotokolas!E93</f>
        <v>36</v>
      </c>
      <c r="F39" s="230">
        <f>Vprotokolas!F93</f>
        <v>410</v>
      </c>
      <c r="G39" s="129">
        <f>Vprotokolas!G93</f>
        <v>32</v>
      </c>
      <c r="H39" s="374">
        <f>Vprotokolas!H93</f>
        <v>44.55</v>
      </c>
      <c r="I39" s="232">
        <f>Vprotokolas!I93</f>
        <v>49</v>
      </c>
      <c r="J39" s="390">
        <f>Vprotokolas!J93</f>
        <v>0.0019118055555555557</v>
      </c>
      <c r="K39" s="129">
        <f>Vprotokolas!K93</f>
        <v>38</v>
      </c>
      <c r="L39" s="397">
        <f>Vprotokolas!L93</f>
        <v>155</v>
      </c>
      <c r="M39" s="394">
        <v>31</v>
      </c>
    </row>
    <row r="40" spans="1:13" ht="12.75">
      <c r="A40" s="236" t="str">
        <f>Vprotokolas!A116</f>
        <v>Klaipeda ind.</v>
      </c>
      <c r="B40" s="236" t="str">
        <f>Vprotokolas!B116</f>
        <v>Lukas Kundrotas</v>
      </c>
      <c r="C40" s="381">
        <f>Vprotokolas!C116</f>
        <v>38813</v>
      </c>
      <c r="D40" s="233">
        <f>Vprotokolas!D116</f>
        <v>9.12</v>
      </c>
      <c r="E40" s="232">
        <f>Vprotokolas!E116</f>
        <v>49</v>
      </c>
      <c r="F40" s="230">
        <f>Vprotokolas!F116</f>
        <v>424</v>
      </c>
      <c r="G40" s="129">
        <f>Vprotokolas!G116</f>
        <v>37</v>
      </c>
      <c r="H40" s="233">
        <f>Vprotokolas!H116</f>
        <v>38.79</v>
      </c>
      <c r="I40" s="232">
        <f>Vprotokolas!I116</f>
        <v>40</v>
      </c>
      <c r="J40" s="390">
        <f>Vprotokolas!J116</f>
        <v>0.001987268518518519</v>
      </c>
      <c r="K40" s="129">
        <f>Vprotokolas!K116</f>
        <v>29</v>
      </c>
      <c r="L40" s="397">
        <f>Vprotokolas!L116</f>
        <v>155</v>
      </c>
      <c r="M40" s="394">
        <v>32</v>
      </c>
    </row>
    <row r="41" spans="1:13" ht="12.75">
      <c r="A41" s="236" t="str">
        <f>Vprotokolas!A98</f>
        <v>Tauragė</v>
      </c>
      <c r="B41" s="236" t="str">
        <f>Vprotokolas!B98</f>
        <v>Jankevičius Mantas</v>
      </c>
      <c r="C41" s="380">
        <f>Vprotokolas!C98</f>
        <v>38404</v>
      </c>
      <c r="D41" s="374">
        <f>Vprotokolas!D98</f>
        <v>9.27</v>
      </c>
      <c r="E41" s="232">
        <f>Vprotokolas!E98</f>
        <v>46</v>
      </c>
      <c r="F41" s="230">
        <f>Vprotokolas!F98</f>
        <v>440</v>
      </c>
      <c r="G41" s="129">
        <f>Vprotokolas!G98</f>
        <v>42</v>
      </c>
      <c r="H41" s="374">
        <f>Vprotokolas!H98</f>
        <v>28.63</v>
      </c>
      <c r="I41" s="232">
        <f>Vprotokolas!I98</f>
        <v>26</v>
      </c>
      <c r="J41" s="390">
        <f>Vprotokolas!J98</f>
        <v>0.0019004629629629632</v>
      </c>
      <c r="K41" s="129">
        <f>Vprotokolas!K98</f>
        <v>39</v>
      </c>
      <c r="L41" s="397">
        <f>Vprotokolas!L98</f>
        <v>153</v>
      </c>
      <c r="M41" s="394">
        <v>33</v>
      </c>
    </row>
    <row r="42" spans="1:13" ht="12.75">
      <c r="A42" s="236" t="str">
        <f>Vprotokolas!A82</f>
        <v>Švėkšna</v>
      </c>
      <c r="B42" s="236" t="str">
        <f>Vprotokolas!B82</f>
        <v>Meilė Rokas</v>
      </c>
      <c r="C42" s="380">
        <f>Vprotokolas!C82</f>
        <v>38455</v>
      </c>
      <c r="D42" s="374">
        <f>Vprotokolas!D82</f>
        <v>8.7</v>
      </c>
      <c r="E42" s="232">
        <f>Vprotokolas!E82</f>
        <v>61</v>
      </c>
      <c r="F42" s="230">
        <f>Vprotokolas!F82</f>
        <v>434</v>
      </c>
      <c r="G42" s="129">
        <f>Vprotokolas!G82</f>
        <v>40</v>
      </c>
      <c r="H42" s="374">
        <f>Vprotokolas!H82</f>
        <v>40.27</v>
      </c>
      <c r="I42" s="232">
        <f>Vprotokolas!I82</f>
        <v>43</v>
      </c>
      <c r="J42" s="390">
        <f>Vprotokolas!J82</f>
        <v>0.0022284722222222224</v>
      </c>
      <c r="K42" s="129">
        <f>Vprotokolas!K82</f>
        <v>8</v>
      </c>
      <c r="L42" s="397">
        <f>Vprotokolas!L82</f>
        <v>152</v>
      </c>
      <c r="M42" s="394">
        <v>34</v>
      </c>
    </row>
    <row r="43" spans="1:13" ht="12.75">
      <c r="A43" s="236" t="str">
        <f>Vprotokolas!A84</f>
        <v>Švėkšna</v>
      </c>
      <c r="B43" s="236" t="str">
        <f>Vprotokolas!B84</f>
        <v>Mikužis Ainoras</v>
      </c>
      <c r="C43" s="380">
        <f>Vprotokolas!C84</f>
        <v>38416</v>
      </c>
      <c r="D43" s="374">
        <f>Vprotokolas!D84</f>
        <v>8.87</v>
      </c>
      <c r="E43" s="232">
        <f>Vprotokolas!E84</f>
        <v>58</v>
      </c>
      <c r="F43" s="230">
        <f>Vprotokolas!F84</f>
        <v>450</v>
      </c>
      <c r="G43" s="129">
        <f>Vprotokolas!G84</f>
        <v>45</v>
      </c>
      <c r="H43" s="374">
        <f>Vprotokolas!H84</f>
        <v>38.01</v>
      </c>
      <c r="I43" s="232">
        <f>Vprotokolas!I84</f>
        <v>40</v>
      </c>
      <c r="J43" s="390">
        <f>Vprotokolas!J84</f>
        <v>0.0022121527777777777</v>
      </c>
      <c r="K43" s="129">
        <f>Vprotokolas!K84</f>
        <v>9</v>
      </c>
      <c r="L43" s="397">
        <f>Vprotokolas!L84</f>
        <v>152</v>
      </c>
      <c r="M43" s="394">
        <v>35</v>
      </c>
    </row>
    <row r="44" spans="1:13" ht="12.75">
      <c r="A44" s="236" t="str">
        <f>Vprotokolas!A11</f>
        <v>Palanga</v>
      </c>
      <c r="B44" s="236" t="str">
        <f>Vprotokolas!B11</f>
        <v>Grikšas Jonas</v>
      </c>
      <c r="C44" s="380">
        <f>Vprotokolas!C11</f>
        <v>38636</v>
      </c>
      <c r="D44" s="374">
        <f>Vprotokolas!D11</f>
        <v>9.27</v>
      </c>
      <c r="E44" s="232">
        <f>Vprotokolas!E11</f>
        <v>46</v>
      </c>
      <c r="F44" s="230">
        <f>Vprotokolas!F11</f>
        <v>412</v>
      </c>
      <c r="G44" s="129">
        <f>Vprotokolas!G11</f>
        <v>33</v>
      </c>
      <c r="H44" s="374">
        <f>Vprotokolas!H11</f>
        <v>54.2</v>
      </c>
      <c r="I44" s="232">
        <f>Vprotokolas!I11</f>
        <v>63</v>
      </c>
      <c r="J44" s="390">
        <f>Vprotokolas!J11</f>
        <v>0.002234953703703704</v>
      </c>
      <c r="K44" s="129">
        <f>Vprotokolas!K11</f>
        <v>8</v>
      </c>
      <c r="L44" s="397">
        <f>Vprotokolas!L11</f>
        <v>150</v>
      </c>
      <c r="M44" s="394">
        <v>36</v>
      </c>
    </row>
    <row r="45" spans="1:13" ht="12.75">
      <c r="A45" s="236" t="str">
        <f>Vprotokolas!A10</f>
        <v>Palanga</v>
      </c>
      <c r="B45" s="236" t="str">
        <f>Vprotokolas!B10</f>
        <v>Abromaitis Arminas</v>
      </c>
      <c r="C45" s="380">
        <f>Vprotokolas!C10</f>
        <v>38363</v>
      </c>
      <c r="D45" s="374">
        <f>Vprotokolas!D10</f>
        <v>8.43</v>
      </c>
      <c r="E45" s="232">
        <f>Vprotokolas!E10</f>
        <v>71</v>
      </c>
      <c r="F45" s="230">
        <f>Vprotokolas!F10</f>
        <v>437</v>
      </c>
      <c r="G45" s="129">
        <f>Vprotokolas!G10</f>
        <v>41</v>
      </c>
      <c r="H45" s="374">
        <f>Vprotokolas!H10</f>
        <v>31.43</v>
      </c>
      <c r="I45" s="232">
        <f>Vprotokolas!I10</f>
        <v>30</v>
      </c>
      <c r="J45" s="390">
        <f>Vprotokolas!J10</f>
        <v>0.0022353009259259257</v>
      </c>
      <c r="K45" s="129">
        <f>Vprotokolas!K10</f>
        <v>8</v>
      </c>
      <c r="L45" s="397">
        <f>Vprotokolas!L10</f>
        <v>150</v>
      </c>
      <c r="M45" s="394">
        <v>37</v>
      </c>
    </row>
    <row r="46" spans="1:13" ht="12.75">
      <c r="A46" s="236" t="str">
        <f>Vprotokolas!A46</f>
        <v>Plungė</v>
      </c>
      <c r="B46" s="236" t="str">
        <f>Vprotokolas!B46</f>
        <v>Laurynas Narkus</v>
      </c>
      <c r="C46" s="380">
        <f>Vprotokolas!C46</f>
        <v>38357</v>
      </c>
      <c r="D46" s="374">
        <f>Vprotokolas!D46</f>
        <v>9.21</v>
      </c>
      <c r="E46" s="232">
        <f>Vprotokolas!E46</f>
        <v>46</v>
      </c>
      <c r="F46" s="230">
        <f>Vprotokolas!F46</f>
        <v>390</v>
      </c>
      <c r="G46" s="129">
        <f>Vprotokolas!G46</f>
        <v>25</v>
      </c>
      <c r="H46" s="374">
        <f>Vprotokolas!H46</f>
        <v>44.02</v>
      </c>
      <c r="I46" s="232">
        <f>Vprotokolas!I46</f>
        <v>49</v>
      </c>
      <c r="J46" s="390">
        <f>Vprotokolas!J46</f>
        <v>0.0019778935185185186</v>
      </c>
      <c r="K46" s="129">
        <f>Vprotokolas!K46</f>
        <v>30</v>
      </c>
      <c r="L46" s="397">
        <f>Vprotokolas!L46</f>
        <v>150</v>
      </c>
      <c r="M46" s="394">
        <v>38</v>
      </c>
    </row>
    <row r="47" spans="1:13" ht="12.75">
      <c r="A47" s="236" t="str">
        <f>Vprotokolas!A13</f>
        <v>Palanga</v>
      </c>
      <c r="B47" s="236" t="str">
        <f>Vprotokolas!B13</f>
        <v>Venslovaitis justas</v>
      </c>
      <c r="C47" s="380">
        <f>Vprotokolas!C13</f>
        <v>38585</v>
      </c>
      <c r="D47" s="374">
        <f>Vprotokolas!D13</f>
        <v>8.97</v>
      </c>
      <c r="E47" s="232">
        <f>Vprotokolas!E13</f>
        <v>55</v>
      </c>
      <c r="F47" s="230">
        <f>Vprotokolas!F13</f>
        <v>424</v>
      </c>
      <c r="G47" s="129">
        <f>Vprotokolas!G13</f>
        <v>37</v>
      </c>
      <c r="H47" s="374">
        <f>Vprotokolas!H13</f>
        <v>40.12</v>
      </c>
      <c r="I47" s="232">
        <f>Vprotokolas!I13</f>
        <v>43</v>
      </c>
      <c r="J47" s="390">
        <f>Vprotokolas!J13</f>
        <v>0.0021454861111111115</v>
      </c>
      <c r="K47" s="129">
        <f>Vprotokolas!K13</f>
        <v>14</v>
      </c>
      <c r="L47" s="397">
        <f>Vprotokolas!L13</f>
        <v>149</v>
      </c>
      <c r="M47" s="394">
        <v>39</v>
      </c>
    </row>
    <row r="48" spans="1:13" ht="12.75">
      <c r="A48" s="236" t="str">
        <f>Vprotokolas!A70</f>
        <v>Pajūrio S. B.</v>
      </c>
      <c r="B48" s="236" t="str">
        <f>Vprotokolas!B70</f>
        <v>Pudživelis Tadas</v>
      </c>
      <c r="C48" s="380" t="str">
        <f>Vprotokolas!C70</f>
        <v>2005-</v>
      </c>
      <c r="D48" s="374">
        <f>Vprotokolas!D70</f>
        <v>9.11</v>
      </c>
      <c r="E48" s="232">
        <f>Vprotokolas!E70</f>
        <v>49</v>
      </c>
      <c r="F48" s="230">
        <f>Vprotokolas!F70</f>
        <v>419</v>
      </c>
      <c r="G48" s="129">
        <f>Vprotokolas!G70</f>
        <v>35</v>
      </c>
      <c r="H48" s="374">
        <f>Vprotokolas!H70</f>
        <v>48.49</v>
      </c>
      <c r="I48" s="232">
        <f>Vprotokolas!I70</f>
        <v>54</v>
      </c>
      <c r="J48" s="390">
        <f>Vprotokolas!J70</f>
        <v>0.002190972222222222</v>
      </c>
      <c r="K48" s="129">
        <f>Vprotokolas!K70</f>
        <v>10</v>
      </c>
      <c r="L48" s="397">
        <f>Vprotokolas!L70</f>
        <v>148</v>
      </c>
      <c r="M48" s="394">
        <v>40</v>
      </c>
    </row>
    <row r="49" spans="1:13" ht="12.75">
      <c r="A49" s="236" t="str">
        <f>Vprotokolas!A47</f>
        <v>Plungė</v>
      </c>
      <c r="B49" s="236" t="str">
        <f>Vprotokolas!B47</f>
        <v>Mantas Norvaišas</v>
      </c>
      <c r="C49" s="380">
        <f>Vprotokolas!C47</f>
        <v>38434</v>
      </c>
      <c r="D49" s="374">
        <f>Vprotokolas!D47</f>
        <v>9.2</v>
      </c>
      <c r="E49" s="232">
        <f>Vprotokolas!E47</f>
        <v>46</v>
      </c>
      <c r="F49" s="230">
        <f>Vprotokolas!F47</f>
        <v>408</v>
      </c>
      <c r="G49" s="129">
        <f>Vprotokolas!G47</f>
        <v>31</v>
      </c>
      <c r="H49" s="374">
        <f>Vprotokolas!H47</f>
        <v>39.85</v>
      </c>
      <c r="I49" s="232">
        <f>Vprotokolas!I47</f>
        <v>41</v>
      </c>
      <c r="J49" s="390">
        <f>Vprotokolas!J47</f>
        <v>0.0019756944444444444</v>
      </c>
      <c r="K49" s="129">
        <f>Vprotokolas!K47</f>
        <v>30</v>
      </c>
      <c r="L49" s="397">
        <f>Vprotokolas!L47</f>
        <v>148</v>
      </c>
      <c r="M49" s="394">
        <v>41</v>
      </c>
    </row>
    <row r="50" spans="1:13" ht="12.75">
      <c r="A50" s="236" t="str">
        <f>Vprotokolas!A59</f>
        <v>Rietavas</v>
      </c>
      <c r="B50" s="236" t="str">
        <f>Vprotokolas!B59</f>
        <v>Mantas Šniaukas</v>
      </c>
      <c r="C50" s="380" t="str">
        <f>Vprotokolas!C59</f>
        <v>2005-</v>
      </c>
      <c r="D50" s="374">
        <f>Vprotokolas!D59</f>
        <v>9.05</v>
      </c>
      <c r="E50" s="232">
        <f>Vprotokolas!E59</f>
        <v>52</v>
      </c>
      <c r="F50" s="230">
        <f>Vprotokolas!F59</f>
        <v>372</v>
      </c>
      <c r="G50" s="129">
        <f>Vprotokolas!G59</f>
        <v>19</v>
      </c>
      <c r="H50" s="374">
        <f>Vprotokolas!H59</f>
        <v>56.92</v>
      </c>
      <c r="I50" s="232">
        <f>Vprotokolas!I59</f>
        <v>66</v>
      </c>
      <c r="J50" s="390">
        <f>Vprotokolas!J59</f>
        <v>0.0021993055555555555</v>
      </c>
      <c r="K50" s="129">
        <f>Vprotokolas!K59</f>
        <v>10</v>
      </c>
      <c r="L50" s="397">
        <f>Vprotokolas!L59</f>
        <v>147</v>
      </c>
      <c r="M50" s="394">
        <v>42</v>
      </c>
    </row>
    <row r="51" spans="1:13" ht="12.75">
      <c r="A51" s="236" t="str">
        <f>Vprotokolas!A49</f>
        <v>Plungė</v>
      </c>
      <c r="B51" s="236" t="str">
        <f>Vprotokolas!B49</f>
        <v>Tomas Vanagas</v>
      </c>
      <c r="C51" s="380">
        <f>Vprotokolas!C49</f>
        <v>38529</v>
      </c>
      <c r="D51" s="374">
        <f>Vprotokolas!D49</f>
        <v>9.41</v>
      </c>
      <c r="E51" s="232">
        <f>Vprotokolas!E49</f>
        <v>41</v>
      </c>
      <c r="F51" s="230">
        <f>Vprotokolas!F49</f>
        <v>394</v>
      </c>
      <c r="G51" s="129">
        <f>Vprotokolas!G49</f>
        <v>27</v>
      </c>
      <c r="H51" s="374">
        <f>Vprotokolas!H49</f>
        <v>42.65</v>
      </c>
      <c r="I51" s="232">
        <f>Vprotokolas!I49</f>
        <v>46</v>
      </c>
      <c r="J51" s="390">
        <f>Vprotokolas!J49</f>
        <v>0.0019493055555555555</v>
      </c>
      <c r="K51" s="129">
        <f>Vprotokolas!K49</f>
        <v>33</v>
      </c>
      <c r="L51" s="397">
        <f>Vprotokolas!L49</f>
        <v>147</v>
      </c>
      <c r="M51" s="394">
        <v>43</v>
      </c>
    </row>
    <row r="52" spans="1:13" ht="12.75">
      <c r="A52" s="236" t="str">
        <f>Vprotokolas!A33</f>
        <v>Gargždai</v>
      </c>
      <c r="B52" s="236" t="str">
        <f>Vprotokolas!B33</f>
        <v>Krismantas Siminauskas</v>
      </c>
      <c r="C52" s="380" t="str">
        <f>Vprotokolas!C33</f>
        <v>2005-</v>
      </c>
      <c r="D52" s="374">
        <f>Vprotokolas!D33</f>
        <v>8.98</v>
      </c>
      <c r="E52" s="232">
        <f>Vprotokolas!E33</f>
        <v>55</v>
      </c>
      <c r="F52" s="230">
        <f>Vprotokolas!F33</f>
        <v>396</v>
      </c>
      <c r="G52" s="129">
        <f>Vprotokolas!G33</f>
        <v>27</v>
      </c>
      <c r="H52" s="374">
        <f>Vprotokolas!H33</f>
        <v>37.6</v>
      </c>
      <c r="I52" s="232">
        <f>Vprotokolas!I33</f>
        <v>38</v>
      </c>
      <c r="J52" s="390">
        <f>Vprotokolas!J33</f>
        <v>0.0020277777777777777</v>
      </c>
      <c r="K52" s="129">
        <f>Vprotokolas!K33</f>
        <v>25</v>
      </c>
      <c r="L52" s="397">
        <f>Vprotokolas!L33</f>
        <v>145</v>
      </c>
      <c r="M52" s="394">
        <v>44</v>
      </c>
    </row>
    <row r="53" spans="1:13" ht="12.75">
      <c r="A53" s="236" t="str">
        <f>Vprotokolas!A108</f>
        <v>Telšiai</v>
      </c>
      <c r="B53" s="236" t="str">
        <f>Vprotokolas!B108</f>
        <v>Klimovas Ignas</v>
      </c>
      <c r="C53" s="380">
        <f>Vprotokolas!C108</f>
        <v>38624</v>
      </c>
      <c r="D53" s="374">
        <f>Vprotokolas!D108</f>
        <v>8.69</v>
      </c>
      <c r="E53" s="232">
        <f>Vprotokolas!E108</f>
        <v>65</v>
      </c>
      <c r="F53" s="230">
        <f>Vprotokolas!F108</f>
        <v>433</v>
      </c>
      <c r="G53" s="129">
        <f>Vprotokolas!G108</f>
        <v>40</v>
      </c>
      <c r="H53" s="374">
        <f>Vprotokolas!H108</f>
        <v>37.03</v>
      </c>
      <c r="I53" s="232">
        <f>Vprotokolas!I108</f>
        <v>38</v>
      </c>
      <c r="J53" s="390">
        <f>Vprotokolas!J108</f>
        <v>0.0024533564814814817</v>
      </c>
      <c r="K53" s="129">
        <f>Vprotokolas!K108</f>
        <v>0</v>
      </c>
      <c r="L53" s="397">
        <f>Vprotokolas!L108</f>
        <v>143</v>
      </c>
      <c r="M53" s="394">
        <v>45</v>
      </c>
    </row>
    <row r="54" spans="1:13" ht="12.75">
      <c r="A54" s="236" t="str">
        <f>Vprotokolas!A58</f>
        <v>Rietavas</v>
      </c>
      <c r="B54" s="236" t="str">
        <f>Vprotokolas!B58</f>
        <v>Nojus Daukšas</v>
      </c>
      <c r="C54" s="380" t="str">
        <f>Vprotokolas!C58</f>
        <v>2005-</v>
      </c>
      <c r="D54" s="374">
        <f>Vprotokolas!D58</f>
        <v>9.03</v>
      </c>
      <c r="E54" s="232">
        <f>Vprotokolas!E58</f>
        <v>52</v>
      </c>
      <c r="F54" s="230">
        <f>Vprotokolas!F58</f>
        <v>407</v>
      </c>
      <c r="G54" s="129">
        <f>Vprotokolas!G58</f>
        <v>31</v>
      </c>
      <c r="H54" s="374">
        <f>Vprotokolas!H58</f>
        <v>39.02</v>
      </c>
      <c r="I54" s="232">
        <f>Vprotokolas!I58</f>
        <v>41</v>
      </c>
      <c r="J54" s="390">
        <f>Vprotokolas!J58</f>
        <v>0.0021106481481481484</v>
      </c>
      <c r="K54" s="129">
        <f>Vprotokolas!K58</f>
        <v>17</v>
      </c>
      <c r="L54" s="397">
        <f>Vprotokolas!L58</f>
        <v>141</v>
      </c>
      <c r="M54" s="394">
        <v>46</v>
      </c>
    </row>
    <row r="55" spans="1:13" ht="12.75">
      <c r="A55" s="236" t="str">
        <f>Vprotokolas!A109</f>
        <v>Telšiai</v>
      </c>
      <c r="B55" s="236" t="str">
        <f>Vprotokolas!B109</f>
        <v>Baliutavičius Augustinas</v>
      </c>
      <c r="C55" s="380">
        <f>Vprotokolas!C109</f>
        <v>39017</v>
      </c>
      <c r="D55" s="374">
        <f>Vprotokolas!D109</f>
        <v>8.65</v>
      </c>
      <c r="E55" s="232">
        <f>Vprotokolas!E109</f>
        <v>65</v>
      </c>
      <c r="F55" s="230">
        <f>Vprotokolas!F109</f>
        <v>413</v>
      </c>
      <c r="G55" s="129">
        <f>Vprotokolas!G109</f>
        <v>33</v>
      </c>
      <c r="H55" s="374">
        <f>Vprotokolas!H109</f>
        <v>36.83</v>
      </c>
      <c r="I55" s="232">
        <f>Vprotokolas!I109</f>
        <v>37</v>
      </c>
      <c r="J55" s="390">
        <f>Vprotokolas!J109</f>
        <v>0.002304976851851852</v>
      </c>
      <c r="K55" s="129">
        <f>Vprotokolas!K109</f>
        <v>4</v>
      </c>
      <c r="L55" s="397">
        <f>Vprotokolas!L109</f>
        <v>139</v>
      </c>
      <c r="M55" s="394">
        <v>47</v>
      </c>
    </row>
    <row r="56" spans="1:13" ht="12.75">
      <c r="A56" s="236" t="str">
        <f>Vprotokolas!A117</f>
        <v>Plungė ind.</v>
      </c>
      <c r="B56" s="236" t="str">
        <f>Vprotokolas!B117</f>
        <v>Tomas Miklovas</v>
      </c>
      <c r="C56" s="381">
        <f>Vprotokolas!C117</f>
        <v>38754</v>
      </c>
      <c r="D56" s="233">
        <f>Vprotokolas!D117</f>
        <v>9.45</v>
      </c>
      <c r="E56" s="232">
        <f>Vprotokolas!E117</f>
        <v>41</v>
      </c>
      <c r="F56" s="230">
        <f>Vprotokolas!F117</f>
        <v>403</v>
      </c>
      <c r="G56" s="129">
        <f>Vprotokolas!G117</f>
        <v>37</v>
      </c>
      <c r="H56" s="233">
        <f>Vprotokolas!H117</f>
        <v>39.44</v>
      </c>
      <c r="I56" s="232">
        <f>Vprotokolas!I117</f>
        <v>41</v>
      </c>
      <c r="J56" s="390">
        <f>Vprotokolas!J117</f>
        <v>0.0021283564814814815</v>
      </c>
      <c r="K56" s="129">
        <f>Vprotokolas!K117</f>
        <v>15</v>
      </c>
      <c r="L56" s="397">
        <f>Vprotokolas!L117</f>
        <v>134</v>
      </c>
      <c r="M56" s="394">
        <v>48</v>
      </c>
    </row>
    <row r="57" spans="1:13" ht="12.75">
      <c r="A57" s="236" t="str">
        <f>Vprotokolas!A9</f>
        <v>Palanga</v>
      </c>
      <c r="B57" s="236" t="str">
        <f>Vprotokolas!B9</f>
        <v>Šernauskas Ignas</v>
      </c>
      <c r="C57" s="380">
        <f>Vprotokolas!C9</f>
        <v>38941</v>
      </c>
      <c r="D57" s="374">
        <f>Vprotokolas!D9</f>
        <v>9.33</v>
      </c>
      <c r="E57" s="232">
        <f>Vprotokolas!E9</f>
        <v>44</v>
      </c>
      <c r="F57" s="230">
        <f>Vprotokolas!F9</f>
        <v>409</v>
      </c>
      <c r="G57" s="129">
        <f>Vprotokolas!G9</f>
        <v>32</v>
      </c>
      <c r="H57" s="374">
        <f>Vprotokolas!H9</f>
        <v>38.15</v>
      </c>
      <c r="I57" s="232">
        <f>Vprotokolas!I9</f>
        <v>40</v>
      </c>
      <c r="J57" s="390">
        <f>Vprotokolas!J9</f>
        <v>0.002117824074074074</v>
      </c>
      <c r="K57" s="129">
        <f>Vprotokolas!K9</f>
        <v>16</v>
      </c>
      <c r="L57" s="397">
        <f>Vprotokolas!L9</f>
        <v>132</v>
      </c>
      <c r="M57" s="394">
        <v>49</v>
      </c>
    </row>
    <row r="58" spans="1:13" ht="12.75">
      <c r="A58" s="236" t="str">
        <f>Vprotokolas!A34</f>
        <v>Gargždai</v>
      </c>
      <c r="B58" s="236" t="str">
        <f>Vprotokolas!B34</f>
        <v>Julius Kinderis</v>
      </c>
      <c r="C58" s="380" t="str">
        <f>Vprotokolas!C34</f>
        <v>2005-</v>
      </c>
      <c r="D58" s="374">
        <f>Vprotokolas!D34</f>
        <v>8.68</v>
      </c>
      <c r="E58" s="232">
        <f>Vprotokolas!E34</f>
        <v>65</v>
      </c>
      <c r="F58" s="230">
        <f>Vprotokolas!F34</f>
        <v>398</v>
      </c>
      <c r="G58" s="129">
        <f>Vprotokolas!G34</f>
        <v>28</v>
      </c>
      <c r="H58" s="374">
        <f>Vprotokolas!H34</f>
        <v>33.66</v>
      </c>
      <c r="I58" s="232">
        <f>Vprotokolas!I34</f>
        <v>33</v>
      </c>
      <c r="J58" s="390">
        <f>Vprotokolas!J34</f>
        <v>0.0022744212962962965</v>
      </c>
      <c r="K58" s="129">
        <f>Vprotokolas!K34</f>
        <v>5</v>
      </c>
      <c r="L58" s="397">
        <f>Vprotokolas!L34</f>
        <v>131</v>
      </c>
      <c r="M58" s="394">
        <v>50</v>
      </c>
    </row>
    <row r="59" spans="1:13" ht="12.75">
      <c r="A59" s="236" t="str">
        <f>Vprotokolas!A69</f>
        <v>Pajūrio S. B.</v>
      </c>
      <c r="B59" s="236" t="str">
        <f>Vprotokolas!B69</f>
        <v>Bučinskas Evaldas</v>
      </c>
      <c r="C59" s="380" t="str">
        <f>Vprotokolas!C69</f>
        <v>2005-</v>
      </c>
      <c r="D59" s="374">
        <f>Vprotokolas!D69</f>
        <v>9.36</v>
      </c>
      <c r="E59" s="232">
        <f>Vprotokolas!E69</f>
        <v>44</v>
      </c>
      <c r="F59" s="230">
        <f>Vprotokolas!F69</f>
        <v>389</v>
      </c>
      <c r="G59" s="129">
        <f>Vprotokolas!G69</f>
        <v>25</v>
      </c>
      <c r="H59" s="374">
        <f>Vprotokolas!H69</f>
        <v>46.75</v>
      </c>
      <c r="I59" s="232">
        <f>Vprotokolas!I69</f>
        <v>51</v>
      </c>
      <c r="J59" s="390">
        <f>Vprotokolas!J69</f>
        <v>0.0023841435185185185</v>
      </c>
      <c r="K59" s="129">
        <f>Vprotokolas!K69</f>
        <v>2</v>
      </c>
      <c r="L59" s="397">
        <f>Vprotokolas!L69</f>
        <v>122</v>
      </c>
      <c r="M59" s="394">
        <v>51</v>
      </c>
    </row>
    <row r="60" spans="1:13" ht="12.75">
      <c r="A60" s="236" t="str">
        <f>Vprotokolas!A62</f>
        <v>Rietavas</v>
      </c>
      <c r="B60" s="236" t="str">
        <f>Vprotokolas!B62</f>
        <v>Astijus Bertauskas</v>
      </c>
      <c r="C60" s="380" t="str">
        <f>Vprotokolas!C62</f>
        <v>2006-</v>
      </c>
      <c r="D60" s="374">
        <f>Vprotokolas!D62</f>
        <v>9.71</v>
      </c>
      <c r="E60" s="232">
        <f>Vprotokolas!E62</f>
        <v>34</v>
      </c>
      <c r="F60" s="230">
        <f>Vprotokolas!F62</f>
        <v>397</v>
      </c>
      <c r="G60" s="129">
        <f>Vprotokolas!G62</f>
        <v>28</v>
      </c>
      <c r="H60" s="374">
        <f>Vprotokolas!H62</f>
        <v>40.64</v>
      </c>
      <c r="I60" s="232">
        <f>Vprotokolas!I62</f>
        <v>43</v>
      </c>
      <c r="J60" s="390">
        <f>Vprotokolas!J62</f>
        <v>0.002181365740740741</v>
      </c>
      <c r="K60" s="129">
        <f>Vprotokolas!K62</f>
        <v>11</v>
      </c>
      <c r="L60" s="397">
        <f>Vprotokolas!L62</f>
        <v>116</v>
      </c>
      <c r="M60" s="394">
        <v>52</v>
      </c>
    </row>
    <row r="61" spans="1:13" ht="12.75">
      <c r="A61" s="236" t="str">
        <f>Vprotokolas!A61</f>
        <v>Rietavas</v>
      </c>
      <c r="B61" s="236" t="str">
        <f>Vprotokolas!B61</f>
        <v>Tajus Vizbaras</v>
      </c>
      <c r="C61" s="380" t="str">
        <f>Vprotokolas!C61</f>
        <v>2005-</v>
      </c>
      <c r="D61" s="374">
        <f>Vprotokolas!D61</f>
        <v>9.73</v>
      </c>
      <c r="E61" s="232">
        <f>Vprotokolas!E61</f>
        <v>34</v>
      </c>
      <c r="F61" s="230">
        <f>Vprotokolas!F61</f>
        <v>377</v>
      </c>
      <c r="G61" s="129">
        <f>Vprotokolas!G61</f>
        <v>21</v>
      </c>
      <c r="H61" s="374">
        <f>Vprotokolas!H61</f>
        <v>37.77</v>
      </c>
      <c r="I61" s="232">
        <f>Vprotokolas!I61</f>
        <v>38</v>
      </c>
      <c r="J61" s="390">
        <f>Vprotokolas!J61</f>
        <v>0.0021311342592592593</v>
      </c>
      <c r="K61" s="129">
        <f>Vprotokolas!K61</f>
        <v>15</v>
      </c>
      <c r="L61" s="397">
        <f>Vprotokolas!L61</f>
        <v>108</v>
      </c>
      <c r="M61" s="394">
        <v>53</v>
      </c>
    </row>
    <row r="62" spans="1:13" ht="12.75">
      <c r="A62" s="322" t="str">
        <f>Vprotokolas!A73</f>
        <v>Pajūrio S. B.</v>
      </c>
      <c r="B62" s="322" t="str">
        <f>Vprotokolas!B73</f>
        <v>Juknius Justas</v>
      </c>
      <c r="C62" s="382" t="str">
        <f>Vprotokolas!C73</f>
        <v>2005-</v>
      </c>
      <c r="D62" s="375">
        <f>Vprotokolas!D73</f>
        <v>9.96</v>
      </c>
      <c r="E62" s="321">
        <f>Vprotokolas!E73</f>
        <v>29</v>
      </c>
      <c r="F62" s="386">
        <f>Vprotokolas!F73</f>
        <v>383</v>
      </c>
      <c r="G62" s="320">
        <f>Vprotokolas!G73</f>
        <v>23</v>
      </c>
      <c r="H62" s="375">
        <f>Vprotokolas!H73</f>
        <v>45.54</v>
      </c>
      <c r="I62" s="321">
        <f>Vprotokolas!I73</f>
        <v>50</v>
      </c>
      <c r="J62" s="391">
        <f>Vprotokolas!J73</f>
        <v>0.0022837962962962964</v>
      </c>
      <c r="K62" s="320">
        <f>Vprotokolas!K73</f>
        <v>5</v>
      </c>
      <c r="L62" s="398">
        <f>Vprotokolas!L73</f>
        <v>107</v>
      </c>
      <c r="M62" s="394">
        <v>54</v>
      </c>
    </row>
    <row r="63" spans="1:13" ht="12.75">
      <c r="A63" s="367" t="str">
        <f>Vprotokolas!A110</f>
        <v>Telšiai</v>
      </c>
      <c r="B63" s="369" t="str">
        <f>Vprotokolas!B110</f>
        <v>Norkevičius Justas</v>
      </c>
      <c r="C63" s="383">
        <f>Vprotokolas!C110</f>
        <v>38671</v>
      </c>
      <c r="D63" s="376">
        <f>Vprotokolas!D110</f>
        <v>9.41</v>
      </c>
      <c r="E63" s="371">
        <f>Vprotokolas!E110</f>
        <v>41</v>
      </c>
      <c r="F63" s="387">
        <f>Vprotokolas!F110</f>
        <v>386</v>
      </c>
      <c r="G63" s="128">
        <f>Vprotokolas!G110</f>
        <v>24</v>
      </c>
      <c r="H63" s="376">
        <f>Vprotokolas!H110</f>
        <v>31.36</v>
      </c>
      <c r="I63" s="371">
        <f>Vprotokolas!I110</f>
        <v>30</v>
      </c>
      <c r="J63" s="392">
        <f>Vprotokolas!J110</f>
        <v>0.0022473379629629627</v>
      </c>
      <c r="K63" s="128">
        <f>Vprotokolas!K110</f>
        <v>7</v>
      </c>
      <c r="L63" s="399">
        <f>Vprotokolas!L110</f>
        <v>102</v>
      </c>
      <c r="M63" s="394">
        <v>55</v>
      </c>
    </row>
    <row r="64" spans="1:13" ht="13.5" thickBot="1">
      <c r="A64" s="368" t="str">
        <f>Vprotokolas!A86</f>
        <v>Švėkšna</v>
      </c>
      <c r="B64" s="370" t="str">
        <f>Vprotokolas!B86</f>
        <v>Stirbys Rimvydas</v>
      </c>
      <c r="C64" s="384">
        <f>Vprotokolas!C86</f>
        <v>39110</v>
      </c>
      <c r="D64" s="377">
        <f>Vprotokolas!D86</f>
        <v>9.73</v>
      </c>
      <c r="E64" s="372">
        <f>Vprotokolas!E86</f>
        <v>34</v>
      </c>
      <c r="F64" s="388">
        <f>Vprotokolas!F86</f>
        <v>350</v>
      </c>
      <c r="G64" s="130">
        <f>Vprotokolas!G86</f>
        <v>12</v>
      </c>
      <c r="H64" s="378">
        <f>Vprotokolas!H86</f>
        <v>30.9</v>
      </c>
      <c r="I64" s="372">
        <f>Vprotokolas!I86</f>
        <v>28</v>
      </c>
      <c r="J64" s="393">
        <f>Vprotokolas!J86</f>
        <v>0.0021774305555555553</v>
      </c>
      <c r="K64" s="130">
        <f>Vprotokolas!K86</f>
        <v>11</v>
      </c>
      <c r="L64" s="400">
        <f>Vprotokolas!L86</f>
        <v>85</v>
      </c>
      <c r="M64" s="395">
        <v>56</v>
      </c>
    </row>
    <row r="65" spans="1:13" ht="12.75">
      <c r="A65" s="68"/>
      <c r="B65" s="68"/>
      <c r="C65" s="317"/>
      <c r="D65" s="318"/>
      <c r="E65" s="77"/>
      <c r="F65" s="77"/>
      <c r="G65" s="77"/>
      <c r="H65" s="77"/>
      <c r="I65" s="77"/>
      <c r="J65" s="319"/>
      <c r="K65" s="77"/>
      <c r="L65" s="77"/>
      <c r="M65" s="77"/>
    </row>
    <row r="66" spans="1:13" ht="12.75">
      <c r="A66" s="77"/>
      <c r="B66" s="68"/>
      <c r="C66" s="85"/>
      <c r="D66" s="86"/>
      <c r="E66" s="77"/>
      <c r="F66" s="77"/>
      <c r="G66" s="77"/>
      <c r="H66" s="77"/>
      <c r="I66" s="77"/>
      <c r="J66" s="87"/>
      <c r="K66" s="77"/>
      <c r="L66" s="77"/>
      <c r="M66" s="77"/>
    </row>
    <row r="67" spans="1:13" ht="12.75">
      <c r="A67" s="77"/>
      <c r="B67" s="496" t="s">
        <v>20</v>
      </c>
      <c r="C67" s="496"/>
      <c r="D67" s="496"/>
      <c r="E67" s="496"/>
      <c r="F67" s="88"/>
      <c r="G67" s="88"/>
      <c r="H67" s="88"/>
      <c r="I67" s="496" t="s">
        <v>31</v>
      </c>
      <c r="J67" s="496"/>
      <c r="K67" s="496"/>
      <c r="L67" s="496"/>
      <c r="M67" s="77"/>
    </row>
    <row r="68" spans="1:13" ht="12.75">
      <c r="A68" s="77"/>
      <c r="B68" s="113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77"/>
    </row>
    <row r="69" spans="1:13" ht="12.75">
      <c r="A69" s="77"/>
      <c r="B69" s="113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77"/>
    </row>
    <row r="70" spans="1:12" ht="12.75">
      <c r="A70" s="85"/>
      <c r="B70" s="113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1:12" ht="12.75">
      <c r="A71" s="85"/>
      <c r="B71" s="496" t="s">
        <v>19</v>
      </c>
      <c r="C71" s="496"/>
      <c r="D71" s="496"/>
      <c r="E71" s="496"/>
      <c r="F71" s="88"/>
      <c r="G71" s="88"/>
      <c r="H71" s="88"/>
      <c r="I71" s="496" t="s">
        <v>32</v>
      </c>
      <c r="J71" s="496"/>
      <c r="K71" s="496"/>
      <c r="L71" s="496"/>
    </row>
    <row r="72" ht="12.75">
      <c r="A72" s="85"/>
    </row>
    <row r="73" ht="12.75">
      <c r="A73" s="85"/>
    </row>
    <row r="74" ht="12.75" hidden="1">
      <c r="A74" s="85"/>
    </row>
    <row r="75" ht="12.75" hidden="1">
      <c r="A75" s="85"/>
    </row>
    <row r="76" ht="12.75" hidden="1">
      <c r="A76" s="85"/>
    </row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</sheetData>
  <sheetProtection/>
  <mergeCells count="17">
    <mergeCell ref="J7:K7"/>
    <mergeCell ref="L7:L8"/>
    <mergeCell ref="M7:M8"/>
    <mergeCell ref="B67:E67"/>
    <mergeCell ref="I67:L67"/>
    <mergeCell ref="B71:E71"/>
    <mergeCell ref="I71:L71"/>
    <mergeCell ref="B1:K1"/>
    <mergeCell ref="B3:F3"/>
    <mergeCell ref="I3:L3"/>
    <mergeCell ref="B5:K5"/>
    <mergeCell ref="A7:A8"/>
    <mergeCell ref="B7:B8"/>
    <mergeCell ref="C7:C8"/>
    <mergeCell ref="D7:E7"/>
    <mergeCell ref="F7:G7"/>
    <mergeCell ref="H7:I7"/>
  </mergeCells>
  <printOptions horizontalCentered="1"/>
  <pageMargins left="0.35433070866141736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&amp;C&amp;D 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N43"/>
  <sheetViews>
    <sheetView showGridLines="0" showRowColHeaders="0" zoomScale="135" zoomScaleNormal="135" zoomScalePageLayoutView="0" workbookViewId="0" topLeftCell="A1">
      <selection activeCell="B13" sqref="B13"/>
    </sheetView>
  </sheetViews>
  <sheetFormatPr defaultColWidth="0" defaultRowHeight="12.75" zeroHeight="1"/>
  <cols>
    <col min="1" max="1" width="7.8515625" style="91" customWidth="1"/>
    <col min="2" max="10" width="5.7109375" style="91" customWidth="1"/>
    <col min="11" max="11" width="7.57421875" style="91" customWidth="1"/>
    <col min="12" max="12" width="9.28125" style="91" customWidth="1"/>
    <col min="13" max="13" width="8.57421875" style="91" customWidth="1"/>
    <col min="14" max="14" width="1.7109375" style="91" customWidth="1"/>
    <col min="15" max="16384" width="9.140625" style="91" hidden="1" customWidth="1"/>
  </cols>
  <sheetData>
    <row r="1" spans="1:12" ht="41.25" customHeight="1">
      <c r="A1" s="90"/>
      <c r="B1" s="497" t="str">
        <f>Vprotokolas!$B$1</f>
        <v>Lietuvos mokyklų žaidynių lengvosios atletikos keturkovės tarpzoninės varžybos Palangoje</v>
      </c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2.75" customHeight="1">
      <c r="A2" s="9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23.25" customHeight="1">
      <c r="A3" s="75"/>
      <c r="C3" s="211"/>
      <c r="D3" s="211"/>
      <c r="E3" s="477" t="str">
        <f>Vprotokolas!$B$3</f>
        <v>Vaikinai</v>
      </c>
      <c r="F3" s="477"/>
      <c r="G3" s="211"/>
      <c r="H3" s="211"/>
      <c r="I3" s="93"/>
      <c r="J3" s="93"/>
      <c r="K3" s="478" t="str">
        <f>Vprotokolas!I3</f>
        <v>2019 05 16</v>
      </c>
      <c r="L3" s="478"/>
    </row>
    <row r="4" spans="1:12" ht="10.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2:12" ht="33.75" customHeight="1">
      <c r="B5" s="498" t="s">
        <v>18</v>
      </c>
      <c r="C5" s="498"/>
      <c r="D5" s="498"/>
      <c r="E5" s="498"/>
      <c r="F5" s="498"/>
      <c r="G5" s="498"/>
      <c r="H5" s="498"/>
      <c r="I5" s="498"/>
      <c r="J5" s="498"/>
      <c r="K5" s="498"/>
      <c r="L5" s="498"/>
    </row>
    <row r="6" spans="1:14" ht="27.75" customHeight="1">
      <c r="A6" s="94" t="s">
        <v>7</v>
      </c>
      <c r="B6" s="499" t="s">
        <v>14</v>
      </c>
      <c r="C6" s="499"/>
      <c r="D6" s="499"/>
      <c r="E6" s="499"/>
      <c r="F6" s="499"/>
      <c r="G6" s="499"/>
      <c r="H6" s="499"/>
      <c r="I6" s="499"/>
      <c r="J6" s="499"/>
      <c r="K6" s="499"/>
      <c r="L6" s="94" t="s">
        <v>1</v>
      </c>
      <c r="M6" s="94" t="s">
        <v>11</v>
      </c>
      <c r="N6" s="88"/>
    </row>
    <row r="7" spans="1:14" ht="19.5" customHeight="1">
      <c r="A7" s="94">
        <v>3</v>
      </c>
      <c r="B7" s="123" t="str">
        <f>Vprotokolas!B30</f>
        <v>Gargdžų “Minijos“ progimnazija</v>
      </c>
      <c r="C7" s="124"/>
      <c r="D7" s="124"/>
      <c r="E7" s="124"/>
      <c r="F7" s="124"/>
      <c r="G7" s="124"/>
      <c r="H7" s="124"/>
      <c r="I7" s="124"/>
      <c r="J7" s="124"/>
      <c r="K7" s="125"/>
      <c r="L7" s="94">
        <f>Vprotokolas!L30</f>
        <v>997</v>
      </c>
      <c r="M7" s="94">
        <v>1</v>
      </c>
      <c r="N7" s="88"/>
    </row>
    <row r="8" spans="1:14" ht="19.5" customHeight="1">
      <c r="A8" s="94">
        <v>8</v>
      </c>
      <c r="B8" s="123" t="str">
        <f>Vprotokolas!B90</f>
        <v>Tauragės Martyno Mažvydo progimnazija </v>
      </c>
      <c r="C8" s="124"/>
      <c r="D8" s="124"/>
      <c r="E8" s="124"/>
      <c r="F8" s="124"/>
      <c r="G8" s="124"/>
      <c r="H8" s="124"/>
      <c r="I8" s="124"/>
      <c r="J8" s="124"/>
      <c r="K8" s="125"/>
      <c r="L8" s="94">
        <f>Vprotokolas!L90</f>
        <v>980</v>
      </c>
      <c r="M8" s="94">
        <v>2</v>
      </c>
      <c r="N8" s="88"/>
    </row>
    <row r="9" spans="1:14" ht="19.5" customHeight="1">
      <c r="A9" s="94">
        <v>2</v>
      </c>
      <c r="B9" s="123" t="str">
        <f>Vprotokolas!B18</f>
        <v>Klaipėdos "Gedminų" progimnazija</v>
      </c>
      <c r="C9" s="124"/>
      <c r="D9" s="124"/>
      <c r="E9" s="124"/>
      <c r="F9" s="124"/>
      <c r="G9" s="124"/>
      <c r="H9" s="124"/>
      <c r="I9" s="124"/>
      <c r="J9" s="124"/>
      <c r="K9" s="125"/>
      <c r="L9" s="94">
        <f>Vprotokolas!L18</f>
        <v>971</v>
      </c>
      <c r="M9" s="94">
        <v>3</v>
      </c>
      <c r="N9" s="88"/>
    </row>
    <row r="10" spans="1:14" ht="19.5" customHeight="1">
      <c r="A10" s="94">
        <v>7</v>
      </c>
      <c r="B10" s="123" t="str">
        <f>Vprotokolas!B78</f>
        <v>Švėkšnos "Saulės" gimnazija</v>
      </c>
      <c r="C10" s="124"/>
      <c r="D10" s="124"/>
      <c r="E10" s="124"/>
      <c r="F10" s="124"/>
      <c r="G10" s="124"/>
      <c r="H10" s="124"/>
      <c r="I10" s="124"/>
      <c r="J10" s="124"/>
      <c r="K10" s="125"/>
      <c r="L10" s="94">
        <f>Vprotokolas!L78</f>
        <v>960</v>
      </c>
      <c r="M10" s="94">
        <v>4</v>
      </c>
      <c r="N10" s="88"/>
    </row>
    <row r="11" spans="1:14" ht="19.5" customHeight="1">
      <c r="A11" s="94">
        <v>9</v>
      </c>
      <c r="B11" s="123" t="str">
        <f>Vprotokolas!B102</f>
        <v>Telšių Kranto progimnazija</v>
      </c>
      <c r="C11" s="124"/>
      <c r="D11" s="124"/>
      <c r="E11" s="124"/>
      <c r="F11" s="124"/>
      <c r="G11" s="124"/>
      <c r="H11" s="124"/>
      <c r="I11" s="124"/>
      <c r="J11" s="124"/>
      <c r="K11" s="125"/>
      <c r="L11" s="94">
        <f>Vprotokolas!L102</f>
        <v>866</v>
      </c>
      <c r="M11" s="94">
        <v>5</v>
      </c>
      <c r="N11" s="88"/>
    </row>
    <row r="12" spans="1:14" ht="19.5" customHeight="1">
      <c r="A12" s="94">
        <v>1</v>
      </c>
      <c r="B12" s="123" t="str">
        <f>Vprotokolas!B6</f>
        <v>Palangos "Baltijos" pagrindinė mokykla</v>
      </c>
      <c r="C12" s="124"/>
      <c r="D12" s="124"/>
      <c r="E12" s="124"/>
      <c r="F12" s="124"/>
      <c r="G12" s="124"/>
      <c r="H12" s="124"/>
      <c r="I12" s="124"/>
      <c r="J12" s="124"/>
      <c r="K12" s="125"/>
      <c r="L12" s="94">
        <f>Vprotokolas!L6</f>
        <v>856</v>
      </c>
      <c r="M12" s="94">
        <v>6</v>
      </c>
      <c r="N12" s="88"/>
    </row>
    <row r="13" spans="1:14" ht="19.5" customHeight="1">
      <c r="A13" s="94">
        <v>6</v>
      </c>
      <c r="B13" s="123" t="str">
        <f>Vprotokolas!B66</f>
        <v>Šilalės r."Pajūrio Stanislovo Biržiškio" gimanazija</v>
      </c>
      <c r="C13" s="126"/>
      <c r="D13" s="126"/>
      <c r="E13" s="126"/>
      <c r="F13" s="126"/>
      <c r="G13" s="126"/>
      <c r="H13" s="126"/>
      <c r="I13" s="126"/>
      <c r="J13" s="126"/>
      <c r="K13" s="127"/>
      <c r="L13" s="94">
        <f>Vprotokolas!L66</f>
        <v>811</v>
      </c>
      <c r="M13" s="94">
        <v>7</v>
      </c>
      <c r="N13" s="88"/>
    </row>
    <row r="14" spans="1:14" ht="19.5" customHeight="1">
      <c r="A14" s="94">
        <v>4</v>
      </c>
      <c r="B14" s="123" t="str">
        <f>Vprotokolas!B42</f>
        <v>Plungės "Senamiesčio" mokykla</v>
      </c>
      <c r="C14" s="124"/>
      <c r="D14" s="124"/>
      <c r="E14" s="124"/>
      <c r="F14" s="124"/>
      <c r="G14" s="124"/>
      <c r="H14" s="124"/>
      <c r="I14" s="124"/>
      <c r="J14" s="124"/>
      <c r="K14" s="125"/>
      <c r="L14" s="94">
        <f>Vprotokolas!L42</f>
        <v>795</v>
      </c>
      <c r="M14" s="94">
        <v>8</v>
      </c>
      <c r="N14" s="88"/>
    </row>
    <row r="15" spans="1:14" ht="19.5" customHeight="1">
      <c r="A15" s="94">
        <v>5</v>
      </c>
      <c r="B15" s="123" t="str">
        <f>Vprotokolas!B54</f>
        <v>Rietavo"Lauryno Ivinskio" gimnazija</v>
      </c>
      <c r="C15" s="124"/>
      <c r="D15" s="124"/>
      <c r="E15" s="124"/>
      <c r="F15" s="124"/>
      <c r="G15" s="124"/>
      <c r="H15" s="124"/>
      <c r="I15" s="124"/>
      <c r="J15" s="124"/>
      <c r="K15" s="125"/>
      <c r="L15" s="94">
        <f>Vprotokolas!L54</f>
        <v>726</v>
      </c>
      <c r="M15" s="94">
        <v>9</v>
      </c>
      <c r="N15" s="88"/>
    </row>
    <row r="16" spans="1:14" ht="19.5" customHeight="1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88"/>
    </row>
    <row r="17" spans="1:14" ht="19.5" customHeight="1">
      <c r="A17" s="88"/>
      <c r="B17" s="88"/>
      <c r="C17" s="496" t="s">
        <v>20</v>
      </c>
      <c r="D17" s="496"/>
      <c r="E17" s="496"/>
      <c r="F17" s="496"/>
      <c r="G17" s="88"/>
      <c r="H17" s="88"/>
      <c r="I17" s="88"/>
      <c r="J17" s="496" t="s">
        <v>31</v>
      </c>
      <c r="K17" s="496"/>
      <c r="L17" s="496"/>
      <c r="M17" s="496"/>
      <c r="N17" s="88"/>
    </row>
    <row r="18" spans="1:14" ht="19.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</row>
    <row r="19" spans="1:14" ht="19.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</row>
    <row r="20" spans="1:14" ht="19.5" customHeight="1">
      <c r="A20" s="88"/>
      <c r="B20" s="88"/>
      <c r="C20" s="496" t="s">
        <v>19</v>
      </c>
      <c r="D20" s="496"/>
      <c r="E20" s="496"/>
      <c r="F20" s="496"/>
      <c r="G20" s="88"/>
      <c r="H20" s="88"/>
      <c r="I20" s="88"/>
      <c r="J20" s="496" t="s">
        <v>32</v>
      </c>
      <c r="K20" s="496"/>
      <c r="L20" s="496"/>
      <c r="M20" s="496"/>
      <c r="N20" s="88"/>
    </row>
    <row r="21" spans="1:14" ht="19.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</row>
    <row r="22" spans="1:14" ht="19.5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</row>
    <row r="23" spans="1:14" ht="19.5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</row>
    <row r="24" spans="1:14" ht="12.75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</row>
    <row r="25" spans="1:14" ht="12.7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</row>
    <row r="26" spans="1:14" ht="12.7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</row>
    <row r="27" spans="1:14" ht="12.7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</row>
    <row r="28" spans="1:14" ht="12.7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</row>
    <row r="29" spans="1:14" ht="12.7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</row>
    <row r="30" ht="12.75">
      <c r="N30" s="88"/>
    </row>
    <row r="31" ht="12.75">
      <c r="N31" s="88"/>
    </row>
    <row r="32" ht="12.75">
      <c r="N32" s="88"/>
    </row>
    <row r="33" ht="12.75">
      <c r="N33" s="88"/>
    </row>
    <row r="34" ht="12.75">
      <c r="N34" s="88"/>
    </row>
    <row r="35" ht="12.75">
      <c r="N35" s="88"/>
    </row>
    <row r="36" ht="12.75">
      <c r="N36" s="88"/>
    </row>
    <row r="37" ht="12.75">
      <c r="N37" s="88"/>
    </row>
    <row r="38" ht="12.75">
      <c r="N38" s="88"/>
    </row>
    <row r="39" ht="12.75">
      <c r="N39" s="88"/>
    </row>
    <row r="40" ht="12.75">
      <c r="N40" s="88"/>
    </row>
    <row r="41" ht="12.75" hidden="1">
      <c r="N41" s="88"/>
    </row>
    <row r="42" ht="12.75" hidden="1">
      <c r="N42" s="88"/>
    </row>
    <row r="43" ht="12.75" hidden="1">
      <c r="N43" s="88"/>
    </row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</sheetData>
  <sheetProtection/>
  <mergeCells count="9">
    <mergeCell ref="E3:F3"/>
    <mergeCell ref="C20:F20"/>
    <mergeCell ref="J20:M20"/>
    <mergeCell ref="B1:L1"/>
    <mergeCell ref="K3:L3"/>
    <mergeCell ref="B5:L5"/>
    <mergeCell ref="B6:K6"/>
    <mergeCell ref="C17:F17"/>
    <mergeCell ref="J17:M17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&amp;C&amp;D 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23"/>
  <sheetViews>
    <sheetView zoomScale="120" zoomScaleNormal="120" zoomScalePageLayoutView="0" workbookViewId="0" topLeftCell="A58">
      <selection activeCell="B66" sqref="B66"/>
    </sheetView>
  </sheetViews>
  <sheetFormatPr defaultColWidth="8.8515625" defaultRowHeight="12.75"/>
  <cols>
    <col min="1" max="1" width="11.00390625" style="91" customWidth="1"/>
    <col min="2" max="2" width="23.00390625" style="91" customWidth="1"/>
    <col min="3" max="3" width="10.7109375" style="91" customWidth="1"/>
    <col min="4" max="4" width="10.00390625" style="91" bestFit="1" customWidth="1"/>
    <col min="5" max="5" width="7.28125" style="91" customWidth="1"/>
    <col min="6" max="6" width="9.28125" style="91" customWidth="1"/>
    <col min="7" max="7" width="7.28125" style="91" customWidth="1"/>
    <col min="8" max="8" width="9.140625" style="91" customWidth="1"/>
    <col min="9" max="9" width="7.7109375" style="91" customWidth="1"/>
    <col min="10" max="10" width="9.7109375" style="91" customWidth="1"/>
    <col min="11" max="11" width="7.28125" style="91" customWidth="1"/>
    <col min="12" max="12" width="8.28125" style="91" customWidth="1"/>
    <col min="13" max="13" width="8.8515625" style="91" customWidth="1"/>
    <col min="14" max="14" width="13.7109375" style="67" customWidth="1"/>
    <col min="15" max="16384" width="8.8515625" style="91" customWidth="1"/>
  </cols>
  <sheetData>
    <row r="1" spans="2:14" s="97" customFormat="1" ht="39" customHeight="1">
      <c r="B1" s="500" t="s">
        <v>173</v>
      </c>
      <c r="C1" s="500"/>
      <c r="D1" s="500"/>
      <c r="E1" s="500"/>
      <c r="F1" s="500"/>
      <c r="G1" s="500"/>
      <c r="H1" s="190"/>
      <c r="I1" s="190"/>
      <c r="J1" s="190"/>
      <c r="K1" s="190"/>
      <c r="L1" s="99"/>
      <c r="M1" s="99"/>
      <c r="N1" s="100"/>
    </row>
    <row r="2" spans="1:14" s="97" customFormat="1" ht="13.5" customHeight="1">
      <c r="A2" s="100"/>
      <c r="B2" s="98"/>
      <c r="C2" s="98"/>
      <c r="D2" s="98"/>
      <c r="E2" s="98"/>
      <c r="F2" s="98"/>
      <c r="G2" s="98"/>
      <c r="H2" s="98"/>
      <c r="I2" s="98"/>
      <c r="J2" s="98"/>
      <c r="K2" s="98"/>
      <c r="L2" s="99"/>
      <c r="M2" s="99"/>
      <c r="N2" s="100"/>
    </row>
    <row r="3" spans="2:11" ht="15.75">
      <c r="B3" s="501" t="s">
        <v>21</v>
      </c>
      <c r="C3" s="501"/>
      <c r="D3" s="189"/>
      <c r="E3" s="67"/>
      <c r="G3" s="101"/>
      <c r="H3" s="101"/>
      <c r="I3" s="502" t="s">
        <v>24</v>
      </c>
      <c r="J3" s="502"/>
      <c r="K3" s="67"/>
    </row>
    <row r="5" spans="1:10" ht="12.75">
      <c r="A5" s="67"/>
      <c r="B5" s="67"/>
      <c r="C5" s="67"/>
      <c r="D5" s="67"/>
      <c r="E5" s="67"/>
      <c r="F5" s="67"/>
      <c r="G5" s="67"/>
      <c r="H5" s="67"/>
      <c r="I5" s="67"/>
      <c r="J5" s="67"/>
    </row>
    <row r="6" spans="1:12" ht="18" customHeight="1" thickBot="1">
      <c r="A6" s="217">
        <v>1</v>
      </c>
      <c r="B6" s="503" t="s">
        <v>180</v>
      </c>
      <c r="C6" s="504"/>
      <c r="D6" s="504"/>
      <c r="E6" s="504"/>
      <c r="F6" s="504"/>
      <c r="G6" s="504"/>
      <c r="H6" s="504"/>
      <c r="I6" s="504"/>
      <c r="J6" s="504"/>
      <c r="K6" s="505"/>
      <c r="L6" s="150">
        <f>L15</f>
        <v>856</v>
      </c>
    </row>
    <row r="7" spans="1:12" ht="12.75">
      <c r="A7" s="510" t="s">
        <v>14</v>
      </c>
      <c r="B7" s="512" t="s">
        <v>8</v>
      </c>
      <c r="C7" s="512" t="s">
        <v>16</v>
      </c>
      <c r="D7" s="506" t="s">
        <v>4</v>
      </c>
      <c r="E7" s="507"/>
      <c r="F7" s="506" t="s">
        <v>3</v>
      </c>
      <c r="G7" s="507"/>
      <c r="H7" s="506" t="s">
        <v>9</v>
      </c>
      <c r="I7" s="507"/>
      <c r="J7" s="506" t="s">
        <v>22</v>
      </c>
      <c r="K7" s="507"/>
      <c r="L7" s="512" t="s">
        <v>10</v>
      </c>
    </row>
    <row r="8" spans="1:12" ht="13.5" thickBot="1">
      <c r="A8" s="511"/>
      <c r="B8" s="513"/>
      <c r="C8" s="513"/>
      <c r="D8" s="193" t="s">
        <v>12</v>
      </c>
      <c r="E8" s="194" t="s">
        <v>1</v>
      </c>
      <c r="F8" s="193" t="s">
        <v>12</v>
      </c>
      <c r="G8" s="194" t="s">
        <v>1</v>
      </c>
      <c r="H8" s="193" t="s">
        <v>12</v>
      </c>
      <c r="I8" s="194" t="s">
        <v>1</v>
      </c>
      <c r="J8" s="193" t="s">
        <v>12</v>
      </c>
      <c r="K8" s="194" t="s">
        <v>1</v>
      </c>
      <c r="L8" s="513"/>
    </row>
    <row r="9" spans="1:12" ht="12.75">
      <c r="A9" s="151" t="s">
        <v>23</v>
      </c>
      <c r="B9" s="151" t="s">
        <v>141</v>
      </c>
      <c r="C9" s="164">
        <v>38941</v>
      </c>
      <c r="D9" s="158">
        <v>9.33</v>
      </c>
      <c r="E9" s="155">
        <f>LOOKUP(D9,'VTaškų lentelė'!$I$8:I$158,'VTaškų lentelė'!$H$8:$H$158)</f>
        <v>44</v>
      </c>
      <c r="F9" s="156">
        <v>409</v>
      </c>
      <c r="G9" s="157">
        <f>LOOKUP(F9,'VTaškų lentelė'!$E$8:$E$158,'VTaškų lentelė'!$C$8:$C$158)</f>
        <v>32</v>
      </c>
      <c r="H9" s="158">
        <v>38.15</v>
      </c>
      <c r="I9" s="155">
        <f>LOOKUP(H9,'VTaškų lentelė'!$D$8:$D$158,'VTaškų lentelė'!$C$8:$C$158)</f>
        <v>40</v>
      </c>
      <c r="J9" s="165">
        <v>0.002117824074074074</v>
      </c>
      <c r="K9" s="155">
        <f>LOOKUP(J9,'VTaškų lentelė'!$J$8:$J$158,'VTaškų lentelė'!$H$8:$H$158)</f>
        <v>16</v>
      </c>
      <c r="L9" s="166">
        <f aca="true" t="shared" si="0" ref="L9:L14">E9+G9+I9+K9</f>
        <v>132</v>
      </c>
    </row>
    <row r="10" spans="1:12" ht="12.75">
      <c r="A10" s="152" t="s">
        <v>23</v>
      </c>
      <c r="B10" s="152" t="s">
        <v>142</v>
      </c>
      <c r="C10" s="167">
        <v>38363</v>
      </c>
      <c r="D10" s="163">
        <v>8.43</v>
      </c>
      <c r="E10" s="160">
        <f>LOOKUP(D10,'VTaškų lentelė'!$I$8:I$158,'VTaškų lentelė'!$H$8:$H$158)</f>
        <v>71</v>
      </c>
      <c r="F10" s="161">
        <v>437</v>
      </c>
      <c r="G10" s="162">
        <f>LOOKUP(F10,'VTaškų lentelė'!$E$8:$E$158,'VTaškų lentelė'!$C$8:$C$158)</f>
        <v>41</v>
      </c>
      <c r="H10" s="163">
        <v>31.43</v>
      </c>
      <c r="I10" s="160">
        <f>LOOKUP(H10,'VTaškų lentelė'!$D$8:$D$158,'VTaškų lentelė'!$C$8:$C$158)</f>
        <v>30</v>
      </c>
      <c r="J10" s="168">
        <v>0.0022353009259259257</v>
      </c>
      <c r="K10" s="160">
        <f>LOOKUP(J10,'VTaškų lentelė'!$J$8:$J$158,'VTaškų lentelė'!$H$8:$H$158)</f>
        <v>8</v>
      </c>
      <c r="L10" s="169">
        <f t="shared" si="0"/>
        <v>150</v>
      </c>
    </row>
    <row r="11" spans="1:12" ht="12.75">
      <c r="A11" s="152" t="s">
        <v>23</v>
      </c>
      <c r="B11" s="152" t="s">
        <v>143</v>
      </c>
      <c r="C11" s="167">
        <v>38636</v>
      </c>
      <c r="D11" s="163">
        <v>9.27</v>
      </c>
      <c r="E11" s="160">
        <f>LOOKUP(D11,'VTaškų lentelė'!$I$8:I$158,'VTaškų lentelė'!$H$8:$H$158)</f>
        <v>46</v>
      </c>
      <c r="F11" s="161">
        <v>412</v>
      </c>
      <c r="G11" s="162">
        <f>LOOKUP(F11,'VTaškų lentelė'!$E$8:$E$158,'VTaškų lentelė'!$C$8:$C$158)</f>
        <v>33</v>
      </c>
      <c r="H11" s="163">
        <v>54.2</v>
      </c>
      <c r="I11" s="160">
        <f>LOOKUP(H11,'VTaškų lentelė'!$D$8:$D$158,'VTaškų lentelė'!$C$8:$C$158)</f>
        <v>63</v>
      </c>
      <c r="J11" s="168">
        <v>0.002234953703703704</v>
      </c>
      <c r="K11" s="160">
        <f>LOOKUP(J11,'VTaškų lentelė'!$J$8:$J$158,'VTaškų lentelė'!$H$8:$H$158)</f>
        <v>8</v>
      </c>
      <c r="L11" s="169">
        <f>E11+G11+I11+K11</f>
        <v>150</v>
      </c>
    </row>
    <row r="12" spans="1:12" ht="12.75">
      <c r="A12" s="152" t="s">
        <v>23</v>
      </c>
      <c r="B12" s="152" t="s">
        <v>144</v>
      </c>
      <c r="C12" s="167">
        <v>38421</v>
      </c>
      <c r="D12" s="163">
        <v>8.26</v>
      </c>
      <c r="E12" s="160">
        <f>LOOKUP(D12,'VTaškų lentelė'!$I$8:I$158,'VTaškų lentelė'!$H$8:$H$158)</f>
        <v>78</v>
      </c>
      <c r="F12" s="161">
        <v>498</v>
      </c>
      <c r="G12" s="162">
        <f>LOOKUP(F12,'VTaškų lentelė'!$E$8:$E$158,'VTaškų lentelė'!$C$8:$C$158)</f>
        <v>61</v>
      </c>
      <c r="H12" s="163">
        <v>46.22</v>
      </c>
      <c r="I12" s="160">
        <f>LOOKUP(H12,'VTaškų lentelė'!$D$8:$D$158,'VTaškų lentelė'!$C$8:$C$158)</f>
        <v>51</v>
      </c>
      <c r="J12" s="168">
        <v>0.002082638888888889</v>
      </c>
      <c r="K12" s="160">
        <f>LOOKUP(J12,'VTaškų lentelė'!$J$8:$J$158,'VTaškų lentelė'!$H$8:$H$158)</f>
        <v>19</v>
      </c>
      <c r="L12" s="169">
        <f t="shared" si="0"/>
        <v>209</v>
      </c>
    </row>
    <row r="13" spans="1:12" ht="12.75">
      <c r="A13" s="152" t="s">
        <v>23</v>
      </c>
      <c r="B13" s="152" t="s">
        <v>145</v>
      </c>
      <c r="C13" s="167">
        <v>38585</v>
      </c>
      <c r="D13" s="163">
        <v>8.97</v>
      </c>
      <c r="E13" s="160">
        <f>LOOKUP(D13,'VTaškų lentelė'!$I$8:I$158,'VTaškų lentelė'!$H$8:$H$158)</f>
        <v>55</v>
      </c>
      <c r="F13" s="161">
        <v>424</v>
      </c>
      <c r="G13" s="162">
        <f>LOOKUP(F13,'VTaškų lentelė'!$E$8:$E$158,'VTaškų lentelė'!$C$8:$C$158)</f>
        <v>37</v>
      </c>
      <c r="H13" s="163">
        <v>40.12</v>
      </c>
      <c r="I13" s="160">
        <f>LOOKUP(H13,'VTaškų lentelė'!$D$8:$D$158,'VTaškų lentelė'!$C$8:$C$158)</f>
        <v>43</v>
      </c>
      <c r="J13" s="168">
        <v>0.0021454861111111115</v>
      </c>
      <c r="K13" s="160">
        <f>LOOKUP(J13,'VTaškų lentelė'!$J$8:$J$158,'VTaškų lentelė'!$H$8:$H$158)</f>
        <v>14</v>
      </c>
      <c r="L13" s="169">
        <f t="shared" si="0"/>
        <v>149</v>
      </c>
    </row>
    <row r="14" spans="1:12" ht="13.5" thickBot="1">
      <c r="A14" s="153" t="s">
        <v>23</v>
      </c>
      <c r="B14" s="153" t="s">
        <v>146</v>
      </c>
      <c r="C14" s="170">
        <v>38547</v>
      </c>
      <c r="D14" s="171">
        <v>8.83</v>
      </c>
      <c r="E14" s="172">
        <f>LOOKUP(D14,'VTaškų lentelė'!$I$8:I$158,'VTaškų lentelė'!$H$8:$H$158)</f>
        <v>58</v>
      </c>
      <c r="F14" s="173">
        <v>416</v>
      </c>
      <c r="G14" s="174">
        <f>LOOKUP(F14,'VTaškų lentelė'!$E$8:$E$158,'VTaškų lentelė'!$C$8:$C$158)</f>
        <v>34</v>
      </c>
      <c r="H14" s="171">
        <v>53</v>
      </c>
      <c r="I14" s="172">
        <f>LOOKUP(H14,'VTaškų lentelė'!$D$8:$D$158,'VTaškų lentelė'!$C$8:$C$158)</f>
        <v>62</v>
      </c>
      <c r="J14" s="175">
        <v>0.0018679398148148151</v>
      </c>
      <c r="K14" s="172">
        <f>LOOKUP(J14,'VTaškų lentelė'!$J$8:$J$158,'VTaškų lentelė'!$H$8:$H$158)</f>
        <v>44</v>
      </c>
      <c r="L14" s="176">
        <f t="shared" si="0"/>
        <v>198</v>
      </c>
    </row>
    <row r="15" spans="1:13" ht="13.5" thickBot="1">
      <c r="A15" s="192"/>
      <c r="B15" s="192"/>
      <c r="C15" s="192"/>
      <c r="D15" s="192"/>
      <c r="E15" s="192"/>
      <c r="F15" s="192"/>
      <c r="G15" s="192"/>
      <c r="H15" s="508" t="s">
        <v>17</v>
      </c>
      <c r="I15" s="509"/>
      <c r="J15" s="509"/>
      <c r="K15" s="509"/>
      <c r="L15" s="195">
        <f>SUM(L9:L14)-MIN(L9:L14)</f>
        <v>856</v>
      </c>
      <c r="M15" s="102"/>
    </row>
    <row r="16" spans="8:12" ht="12.75">
      <c r="H16" s="103"/>
      <c r="I16" s="103"/>
      <c r="J16" s="103"/>
      <c r="K16" s="103"/>
      <c r="L16" s="104"/>
    </row>
    <row r="18" spans="1:12" ht="15" thickBot="1">
      <c r="A18" s="217">
        <v>2</v>
      </c>
      <c r="B18" s="503" t="s">
        <v>153</v>
      </c>
      <c r="C18" s="504"/>
      <c r="D18" s="504"/>
      <c r="E18" s="504"/>
      <c r="F18" s="504"/>
      <c r="G18" s="504"/>
      <c r="H18" s="504"/>
      <c r="I18" s="504"/>
      <c r="J18" s="504"/>
      <c r="K18" s="505"/>
      <c r="L18" s="150">
        <f>L27</f>
        <v>971</v>
      </c>
    </row>
    <row r="19" spans="1:12" ht="12.75" customHeight="1">
      <c r="A19" s="514" t="s">
        <v>14</v>
      </c>
      <c r="B19" s="514" t="s">
        <v>8</v>
      </c>
      <c r="C19" s="514" t="s">
        <v>16</v>
      </c>
      <c r="D19" s="510" t="s">
        <v>4</v>
      </c>
      <c r="E19" s="516"/>
      <c r="F19" s="510" t="s">
        <v>3</v>
      </c>
      <c r="G19" s="516"/>
      <c r="H19" s="510" t="s">
        <v>9</v>
      </c>
      <c r="I19" s="516"/>
      <c r="J19" s="510" t="s">
        <v>22</v>
      </c>
      <c r="K19" s="516"/>
      <c r="L19" s="514" t="s">
        <v>10</v>
      </c>
    </row>
    <row r="20" spans="1:12" ht="13.5" thickBot="1">
      <c r="A20" s="515"/>
      <c r="B20" s="515"/>
      <c r="C20" s="515"/>
      <c r="D20" s="193" t="s">
        <v>12</v>
      </c>
      <c r="E20" s="194" t="s">
        <v>1</v>
      </c>
      <c r="F20" s="196" t="s">
        <v>12</v>
      </c>
      <c r="G20" s="197" t="s">
        <v>1</v>
      </c>
      <c r="H20" s="193" t="s">
        <v>12</v>
      </c>
      <c r="I20" s="194" t="s">
        <v>1</v>
      </c>
      <c r="J20" s="193" t="s">
        <v>12</v>
      </c>
      <c r="K20" s="194" t="s">
        <v>1</v>
      </c>
      <c r="L20" s="515"/>
    </row>
    <row r="21" spans="1:12" ht="12.75">
      <c r="A21" s="349" t="s">
        <v>166</v>
      </c>
      <c r="B21" s="349" t="s">
        <v>51</v>
      </c>
      <c r="C21" s="181" t="s">
        <v>52</v>
      </c>
      <c r="D21" s="154">
        <v>8.24</v>
      </c>
      <c r="E21" s="157">
        <f>LOOKUP(D21,'VTaškų lentelė'!$I$8:I$158,'VTaškų lentelė'!$H$8:$H$158)</f>
        <v>78</v>
      </c>
      <c r="F21" s="158">
        <v>441</v>
      </c>
      <c r="G21" s="155">
        <f>LOOKUP(F21,'VTaškų lentelė'!$E$8:$E$158,'VTaškų lentelė'!$C$8:$C$158)</f>
        <v>42</v>
      </c>
      <c r="H21" s="156">
        <v>57.5</v>
      </c>
      <c r="I21" s="157">
        <f>LOOKUP(H21,'VTaškų lentelė'!$D$8:$D$158,'VTaškų lentelė'!$C$8:$C$158)</f>
        <v>68</v>
      </c>
      <c r="J21" s="165">
        <v>0.0017881944444444447</v>
      </c>
      <c r="K21" s="155">
        <f>LOOKUP(J21,'VTaškų lentelė'!$J$8:$J$158,'VTaškų lentelė'!$H$8:$H$158)</f>
        <v>55</v>
      </c>
      <c r="L21" s="166">
        <f aca="true" t="shared" si="1" ref="L21:L26">E21+G21+I21+K21</f>
        <v>243</v>
      </c>
    </row>
    <row r="22" spans="1:12" ht="12.75">
      <c r="A22" s="350" t="s">
        <v>166</v>
      </c>
      <c r="B22" s="350" t="s">
        <v>161</v>
      </c>
      <c r="C22" s="182" t="s">
        <v>54</v>
      </c>
      <c r="D22" s="159">
        <v>8.43</v>
      </c>
      <c r="E22" s="162">
        <f>LOOKUP(D22,'VTaškų lentelė'!$I$8:I$158,'VTaškų lentelė'!$H$8:$H$158)</f>
        <v>71</v>
      </c>
      <c r="F22" s="163">
        <v>431</v>
      </c>
      <c r="G22" s="160">
        <f>LOOKUP(F22,'VTaškų lentelė'!$E$8:$E$158,'VTaškų lentelė'!$C$8:$C$158)</f>
        <v>39</v>
      </c>
      <c r="H22" s="161">
        <v>39.23</v>
      </c>
      <c r="I22" s="162">
        <f>LOOKUP(H22,'VTaškų lentelė'!$D$8:$D$158,'VTaškų lentelė'!$C$8:$C$158)</f>
        <v>41</v>
      </c>
      <c r="J22" s="168">
        <v>0.002033796296296296</v>
      </c>
      <c r="K22" s="160">
        <f>LOOKUP(J22,'VTaškų lentelė'!$J$8:$J$158,'VTaškų lentelė'!$H$8:$H$158)</f>
        <v>24</v>
      </c>
      <c r="L22" s="169">
        <f t="shared" si="1"/>
        <v>175</v>
      </c>
    </row>
    <row r="23" spans="1:12" ht="12.75">
      <c r="A23" s="350" t="s">
        <v>166</v>
      </c>
      <c r="B23" s="350" t="s">
        <v>162</v>
      </c>
      <c r="C23" s="182" t="s">
        <v>55</v>
      </c>
      <c r="D23" s="159">
        <v>8.62</v>
      </c>
      <c r="E23" s="162">
        <f>LOOKUP(D23,'VTaškų lentelė'!$I$8:I$158,'VTaškų lentelė'!$H$8:$H$158)</f>
        <v>65</v>
      </c>
      <c r="F23" s="163">
        <v>439</v>
      </c>
      <c r="G23" s="160">
        <f>LOOKUP(F23,'VTaškų lentelė'!$E$8:$E$158,'VTaškų lentelė'!$C$8:$C$158)</f>
        <v>42</v>
      </c>
      <c r="H23" s="161">
        <v>37.02</v>
      </c>
      <c r="I23" s="162">
        <f>LOOKUP(H23,'VTaškų lentelė'!$D$8:$D$158,'VTaškų lentelė'!$C$8:$C$158)</f>
        <v>38</v>
      </c>
      <c r="J23" s="168">
        <v>0.0019760416666666667</v>
      </c>
      <c r="K23" s="160">
        <f>LOOKUP(J23,'VTaškų lentelė'!$J$8:$J$158,'VTaškų lentelė'!$H$8:$H$158)</f>
        <v>30</v>
      </c>
      <c r="L23" s="169">
        <f t="shared" si="1"/>
        <v>175</v>
      </c>
    </row>
    <row r="24" spans="1:12" ht="12.75">
      <c r="A24" s="350" t="s">
        <v>166</v>
      </c>
      <c r="B24" s="350" t="s">
        <v>163</v>
      </c>
      <c r="C24" s="182" t="s">
        <v>53</v>
      </c>
      <c r="D24" s="159">
        <v>8.97</v>
      </c>
      <c r="E24" s="162">
        <f>LOOKUP(D24,'VTaškų lentelė'!$I$8:I$158,'VTaškų lentelė'!$H$8:$H$158)</f>
        <v>55</v>
      </c>
      <c r="F24" s="163">
        <v>442</v>
      </c>
      <c r="G24" s="160">
        <f>LOOKUP(F24,'VTaškų lentelė'!$E$8:$E$158,'VTaškų lentelė'!$C$8:$C$158)</f>
        <v>43</v>
      </c>
      <c r="H24" s="161">
        <v>41.01</v>
      </c>
      <c r="I24" s="162">
        <f>LOOKUP(H24,'VTaškų lentelė'!$D$8:$D$158,'VTaškų lentelė'!$C$8:$C$158)</f>
        <v>44</v>
      </c>
      <c r="J24" s="168">
        <v>0.0019042824074074075</v>
      </c>
      <c r="K24" s="160">
        <f>LOOKUP(J24,'VTaškų lentelė'!$J$8:$J$158,'VTaškų lentelė'!$H$8:$H$158)</f>
        <v>38</v>
      </c>
      <c r="L24" s="169">
        <f t="shared" si="1"/>
        <v>180</v>
      </c>
    </row>
    <row r="25" spans="1:12" ht="12.75">
      <c r="A25" s="350" t="s">
        <v>166</v>
      </c>
      <c r="B25" s="350" t="s">
        <v>99</v>
      </c>
      <c r="C25" s="177">
        <v>38370</v>
      </c>
      <c r="D25" s="159">
        <v>8.24</v>
      </c>
      <c r="E25" s="162">
        <f>LOOKUP(D25,'VTaškų lentelė'!$I$8:I$158,'VTaškų lentelė'!$H$8:$H$158)</f>
        <v>78</v>
      </c>
      <c r="F25" s="163">
        <v>471</v>
      </c>
      <c r="G25" s="160">
        <f>LOOKUP(F25,'VTaškų lentelė'!$E$8:$E$158,'VTaškų lentelė'!$C$8:$C$158)</f>
        <v>52</v>
      </c>
      <c r="H25" s="161">
        <v>31.06</v>
      </c>
      <c r="I25" s="162">
        <f>LOOKUP(H25,'VTaškų lentelė'!$D$8:$D$158,'VTaškų lentelė'!$C$8:$C$158)</f>
        <v>30</v>
      </c>
      <c r="J25" s="168">
        <v>0.0019591435185185185</v>
      </c>
      <c r="K25" s="160">
        <f>LOOKUP(J25,'VTaškų lentelė'!$J$8:$J$158,'VTaškų lentelė'!$H$8:$H$158)</f>
        <v>32</v>
      </c>
      <c r="L25" s="169">
        <f t="shared" si="1"/>
        <v>192</v>
      </c>
    </row>
    <row r="26" spans="1:12" ht="13.5" thickBot="1">
      <c r="A26" s="351" t="s">
        <v>166</v>
      </c>
      <c r="B26" s="351" t="s">
        <v>164</v>
      </c>
      <c r="C26" s="180" t="s">
        <v>56</v>
      </c>
      <c r="D26" s="178">
        <v>8.79</v>
      </c>
      <c r="E26" s="174">
        <f>LOOKUP(D26,'VTaškų lentelė'!$I$8:I$158,'VTaškų lentelė'!$H$8:$H$158)</f>
        <v>61</v>
      </c>
      <c r="F26" s="171">
        <v>433</v>
      </c>
      <c r="G26" s="172">
        <f>LOOKUP(F26,'VTaškų lentelė'!$E$8:$E$158,'VTaškų lentelė'!$C$8:$C$158)</f>
        <v>40</v>
      </c>
      <c r="H26" s="173">
        <v>46.37</v>
      </c>
      <c r="I26" s="174">
        <f>LOOKUP(H26,'VTaškų lentelė'!$D$8:$D$158,'VTaškų lentelė'!$C$8:$C$158)</f>
        <v>51</v>
      </c>
      <c r="J26" s="175">
        <v>0.001983680555555556</v>
      </c>
      <c r="K26" s="172">
        <f>LOOKUP(J26,'VTaškų lentelė'!$J$8:$J$158,'VTaškų lentelė'!$H$8:$H$158)</f>
        <v>29</v>
      </c>
      <c r="L26" s="176">
        <f t="shared" si="1"/>
        <v>181</v>
      </c>
    </row>
    <row r="27" spans="1:12" ht="13.5" thickBot="1">
      <c r="A27" s="192"/>
      <c r="B27" s="192"/>
      <c r="C27" s="192"/>
      <c r="D27" s="192"/>
      <c r="E27" s="192"/>
      <c r="F27" s="192"/>
      <c r="G27" s="192"/>
      <c r="H27" s="517" t="s">
        <v>17</v>
      </c>
      <c r="I27" s="518"/>
      <c r="J27" s="518"/>
      <c r="K27" s="519"/>
      <c r="L27" s="195">
        <f>SUM(L21:L26)-MIN(L21:L26)</f>
        <v>971</v>
      </c>
    </row>
    <row r="28" spans="8:12" ht="12.75">
      <c r="H28" s="103"/>
      <c r="I28" s="103"/>
      <c r="J28" s="103"/>
      <c r="K28" s="103"/>
      <c r="L28" s="104"/>
    </row>
    <row r="30" spans="1:12" ht="18" customHeight="1" thickBot="1">
      <c r="A30" s="217">
        <v>3</v>
      </c>
      <c r="B30" s="503" t="s">
        <v>154</v>
      </c>
      <c r="C30" s="504"/>
      <c r="D30" s="504"/>
      <c r="E30" s="504"/>
      <c r="F30" s="504"/>
      <c r="G30" s="504"/>
      <c r="H30" s="504"/>
      <c r="I30" s="504"/>
      <c r="J30" s="504"/>
      <c r="K30" s="505"/>
      <c r="L30" s="150">
        <f>L39</f>
        <v>997</v>
      </c>
    </row>
    <row r="31" spans="1:12" ht="12.75" customHeight="1">
      <c r="A31" s="510" t="s">
        <v>14</v>
      </c>
      <c r="B31" s="512" t="s">
        <v>8</v>
      </c>
      <c r="C31" s="512" t="s">
        <v>16</v>
      </c>
      <c r="D31" s="506" t="s">
        <v>4</v>
      </c>
      <c r="E31" s="507"/>
      <c r="F31" s="520" t="s">
        <v>3</v>
      </c>
      <c r="G31" s="521"/>
      <c r="H31" s="506" t="s">
        <v>9</v>
      </c>
      <c r="I31" s="507"/>
      <c r="J31" s="506" t="s">
        <v>22</v>
      </c>
      <c r="K31" s="507"/>
      <c r="L31" s="512" t="s">
        <v>10</v>
      </c>
    </row>
    <row r="32" spans="1:12" ht="13.5" thickBot="1">
      <c r="A32" s="511"/>
      <c r="B32" s="513"/>
      <c r="C32" s="513"/>
      <c r="D32" s="193" t="s">
        <v>12</v>
      </c>
      <c r="E32" s="194" t="s">
        <v>1</v>
      </c>
      <c r="F32" s="196" t="s">
        <v>12</v>
      </c>
      <c r="G32" s="197" t="s">
        <v>1</v>
      </c>
      <c r="H32" s="193" t="s">
        <v>12</v>
      </c>
      <c r="I32" s="194" t="s">
        <v>1</v>
      </c>
      <c r="J32" s="193" t="s">
        <v>12</v>
      </c>
      <c r="K32" s="194" t="s">
        <v>1</v>
      </c>
      <c r="L32" s="513"/>
    </row>
    <row r="33" spans="1:12" ht="12.75">
      <c r="A33" s="334" t="s">
        <v>167</v>
      </c>
      <c r="B33" s="183" t="s">
        <v>57</v>
      </c>
      <c r="C33" s="186" t="s">
        <v>137</v>
      </c>
      <c r="D33" s="154">
        <v>8.98</v>
      </c>
      <c r="E33" s="155">
        <f>LOOKUP(D33,'VTaškų lentelė'!$I$8:I$158,'VTaškų lentelė'!$H$8:$H$158)</f>
        <v>55</v>
      </c>
      <c r="F33" s="156">
        <v>396</v>
      </c>
      <c r="G33" s="157">
        <f>LOOKUP(F33,'VTaškų lentelė'!$E$8:$E$158,'VTaškų lentelė'!$C$8:$C$158)</f>
        <v>27</v>
      </c>
      <c r="H33" s="158">
        <v>37.6</v>
      </c>
      <c r="I33" s="155">
        <f>LOOKUP(H33,'VTaškų lentelė'!$D$8:$D$158,'VTaškų lentelė'!$C$8:$C$158)</f>
        <v>38</v>
      </c>
      <c r="J33" s="165">
        <v>0.0020277777777777777</v>
      </c>
      <c r="K33" s="155">
        <f>LOOKUP(J33,'VTaškų lentelė'!$J$8:$J$158,'VTaškų lentelė'!$H$8:$H$158)</f>
        <v>25</v>
      </c>
      <c r="L33" s="166">
        <f aca="true" t="shared" si="2" ref="L33:L38">E33+G33+I33+K33</f>
        <v>145</v>
      </c>
    </row>
    <row r="34" spans="1:12" ht="12.75">
      <c r="A34" s="335" t="s">
        <v>167</v>
      </c>
      <c r="B34" s="184" t="s">
        <v>58</v>
      </c>
      <c r="C34" s="187" t="s">
        <v>137</v>
      </c>
      <c r="D34" s="159">
        <v>8.68</v>
      </c>
      <c r="E34" s="160">
        <f>LOOKUP(D34,'VTaškų lentelė'!$I$8:I$158,'VTaškų lentelė'!$H$8:$H$158)</f>
        <v>65</v>
      </c>
      <c r="F34" s="161">
        <v>398</v>
      </c>
      <c r="G34" s="162">
        <f>LOOKUP(F34,'VTaškų lentelė'!$E$8:$E$158,'VTaškų lentelė'!$C$8:$C$158)</f>
        <v>28</v>
      </c>
      <c r="H34" s="163">
        <v>33.66</v>
      </c>
      <c r="I34" s="160">
        <f>LOOKUP(H34,'VTaškų lentelė'!$D$8:$D$158,'VTaškų lentelė'!$C$8:$C$158)</f>
        <v>33</v>
      </c>
      <c r="J34" s="168">
        <v>0.0022744212962962965</v>
      </c>
      <c r="K34" s="160">
        <f>LOOKUP(J34,'VTaškų lentelė'!$J$8:$J$158,'VTaškų lentelė'!$H$8:$H$158)</f>
        <v>5</v>
      </c>
      <c r="L34" s="169">
        <f t="shared" si="2"/>
        <v>131</v>
      </c>
    </row>
    <row r="35" spans="1:12" ht="12.75">
      <c r="A35" s="335" t="s">
        <v>167</v>
      </c>
      <c r="B35" s="184" t="s">
        <v>59</v>
      </c>
      <c r="C35" s="187" t="s">
        <v>137</v>
      </c>
      <c r="D35" s="159">
        <v>8.68</v>
      </c>
      <c r="E35" s="160">
        <f>LOOKUP(D35,'VTaškų lentelė'!$I$8:I$158,'VTaškų lentelė'!$H$8:$H$158)</f>
        <v>65</v>
      </c>
      <c r="F35" s="161">
        <v>425</v>
      </c>
      <c r="G35" s="162">
        <f>LOOKUP(F35,'VTaškų lentelė'!$E$8:$E$158,'VTaškų lentelė'!$C$8:$C$158)</f>
        <v>37</v>
      </c>
      <c r="H35" s="163">
        <v>52.97</v>
      </c>
      <c r="I35" s="160">
        <f>LOOKUP(H35,'VTaškų lentelė'!$D$8:$D$158,'VTaškų lentelė'!$C$8:$C$158)</f>
        <v>60</v>
      </c>
      <c r="J35" s="168">
        <v>0.0019202546296296296</v>
      </c>
      <c r="K35" s="160">
        <f>LOOKUP(J35,'VTaškų lentelė'!$J$8:$J$158,'VTaškų lentelė'!$H$8:$H$158)</f>
        <v>37</v>
      </c>
      <c r="L35" s="169">
        <f t="shared" si="2"/>
        <v>199</v>
      </c>
    </row>
    <row r="36" spans="1:12" ht="12.75">
      <c r="A36" s="335" t="s">
        <v>167</v>
      </c>
      <c r="B36" s="184" t="s">
        <v>60</v>
      </c>
      <c r="C36" s="187" t="s">
        <v>137</v>
      </c>
      <c r="D36" s="159">
        <v>8.22</v>
      </c>
      <c r="E36" s="160">
        <f>LOOKUP(D36,'VTaškų lentelė'!$I$8:I$158,'VTaškų lentelė'!$H$8:$H$158)</f>
        <v>78</v>
      </c>
      <c r="F36" s="161">
        <v>432</v>
      </c>
      <c r="G36" s="162">
        <f>LOOKUP(F36,'VTaškų lentelė'!$E$8:$E$158,'VTaškų lentelė'!$C$8:$C$158)</f>
        <v>39</v>
      </c>
      <c r="H36" s="163">
        <v>42.2</v>
      </c>
      <c r="I36" s="160">
        <f>LOOKUP(H36,'VTaškų lentelė'!$D$8:$D$158,'VTaškų lentelė'!$C$8:$C$158)</f>
        <v>46</v>
      </c>
      <c r="J36" s="168">
        <v>0.001752662037037037</v>
      </c>
      <c r="K36" s="160">
        <f>LOOKUP(J36,'VTaškų lentelė'!$J$8:$J$158,'VTaškų lentelė'!$H$8:$H$158)</f>
        <v>61</v>
      </c>
      <c r="L36" s="169">
        <f t="shared" si="2"/>
        <v>224</v>
      </c>
    </row>
    <row r="37" spans="1:12" ht="12.75">
      <c r="A37" s="335" t="s">
        <v>167</v>
      </c>
      <c r="B37" s="184" t="s">
        <v>61</v>
      </c>
      <c r="C37" s="187" t="s">
        <v>102</v>
      </c>
      <c r="D37" s="159">
        <v>8.3</v>
      </c>
      <c r="E37" s="160">
        <f>LOOKUP(D37,'VTaškų lentelė'!$I$8:I$158,'VTaškų lentelė'!$H$8:$H$158)</f>
        <v>75</v>
      </c>
      <c r="F37" s="161">
        <v>454</v>
      </c>
      <c r="G37" s="162">
        <f>LOOKUP(F37,'VTaškų lentelė'!$E$8:$E$158,'VTaškų lentelė'!$C$8:$C$158)</f>
        <v>47</v>
      </c>
      <c r="H37" s="163">
        <v>32.85</v>
      </c>
      <c r="I37" s="160">
        <f>LOOKUP(H37,'VTaškų lentelė'!$D$8:$D$158,'VTaškų lentelė'!$C$8:$C$158)</f>
        <v>31</v>
      </c>
      <c r="J37" s="168">
        <v>0.0018020833333333335</v>
      </c>
      <c r="K37" s="160">
        <f>LOOKUP(J37,'VTaškų lentelė'!$J$8:$J$158,'VTaškų lentelė'!$H$8:$H$158)</f>
        <v>53</v>
      </c>
      <c r="L37" s="169">
        <f t="shared" si="2"/>
        <v>206</v>
      </c>
    </row>
    <row r="38" spans="1:12" ht="13.5" thickBot="1">
      <c r="A38" s="336" t="s">
        <v>167</v>
      </c>
      <c r="B38" s="185" t="s">
        <v>62</v>
      </c>
      <c r="C38" s="188" t="s">
        <v>137</v>
      </c>
      <c r="D38" s="178">
        <v>8.4</v>
      </c>
      <c r="E38" s="172">
        <f>LOOKUP(D38,'VTaškų lentelė'!$I$8:I$158,'VTaškų lentelė'!$H$8:$H$158)</f>
        <v>71</v>
      </c>
      <c r="F38" s="173">
        <v>493</v>
      </c>
      <c r="G38" s="174">
        <f>LOOKUP(F38,'VTaškų lentelė'!$E$8:$E$158,'VTaškų lentelė'!$C$8:$C$158)</f>
        <v>60</v>
      </c>
      <c r="H38" s="171">
        <v>41.63</v>
      </c>
      <c r="I38" s="172">
        <f>LOOKUP(H38,'VTaškų lentelė'!$D$8:$D$158,'VTaškų lentelė'!$C$8:$C$158)</f>
        <v>44</v>
      </c>
      <c r="J38" s="175">
        <v>0.0018377314814814812</v>
      </c>
      <c r="K38" s="172">
        <f>LOOKUP(J38,'VTaškų lentelė'!$J$8:$J$158,'VTaškų lentelė'!$H$8:$H$158)</f>
        <v>48</v>
      </c>
      <c r="L38" s="176">
        <f t="shared" si="2"/>
        <v>223</v>
      </c>
    </row>
    <row r="39" spans="1:12" ht="13.5" thickBot="1">
      <c r="A39" s="192"/>
      <c r="B39" s="192"/>
      <c r="C39" s="192"/>
      <c r="D39" s="192"/>
      <c r="E39" s="192"/>
      <c r="F39" s="192"/>
      <c r="G39" s="192"/>
      <c r="H39" s="508" t="s">
        <v>17</v>
      </c>
      <c r="I39" s="509"/>
      <c r="J39" s="509"/>
      <c r="K39" s="509"/>
      <c r="L39" s="195">
        <f>SUM(L33:L38)-MIN(L33:L38)</f>
        <v>997</v>
      </c>
    </row>
    <row r="42" spans="1:12" ht="19.5" thickBot="1">
      <c r="A42" s="345">
        <v>4</v>
      </c>
      <c r="B42" s="346" t="s">
        <v>155</v>
      </c>
      <c r="C42" s="347"/>
      <c r="D42" s="347"/>
      <c r="E42" s="347"/>
      <c r="F42" s="347"/>
      <c r="G42" s="347"/>
      <c r="H42" s="347"/>
      <c r="I42" s="347"/>
      <c r="J42" s="347"/>
      <c r="K42" s="348"/>
      <c r="L42" s="105">
        <f>L51</f>
        <v>795</v>
      </c>
    </row>
    <row r="43" spans="1:12" ht="12.75" customHeight="1">
      <c r="A43" s="510" t="s">
        <v>14</v>
      </c>
      <c r="B43" s="512" t="s">
        <v>8</v>
      </c>
      <c r="C43" s="512" t="s">
        <v>16</v>
      </c>
      <c r="D43" s="506" t="s">
        <v>4</v>
      </c>
      <c r="E43" s="507"/>
      <c r="F43" s="520" t="s">
        <v>3</v>
      </c>
      <c r="G43" s="521"/>
      <c r="H43" s="506" t="s">
        <v>9</v>
      </c>
      <c r="I43" s="507"/>
      <c r="J43" s="506" t="s">
        <v>22</v>
      </c>
      <c r="K43" s="507"/>
      <c r="L43" s="512" t="s">
        <v>10</v>
      </c>
    </row>
    <row r="44" spans="1:12" ht="13.5" thickBot="1">
      <c r="A44" s="511"/>
      <c r="B44" s="513"/>
      <c r="C44" s="513"/>
      <c r="D44" s="193" t="s">
        <v>12</v>
      </c>
      <c r="E44" s="194" t="s">
        <v>1</v>
      </c>
      <c r="F44" s="196" t="s">
        <v>12</v>
      </c>
      <c r="G44" s="197" t="s">
        <v>1</v>
      </c>
      <c r="H44" s="193" t="s">
        <v>12</v>
      </c>
      <c r="I44" s="194" t="s">
        <v>1</v>
      </c>
      <c r="J44" s="193" t="s">
        <v>12</v>
      </c>
      <c r="K44" s="194" t="s">
        <v>1</v>
      </c>
      <c r="L44" s="513"/>
    </row>
    <row r="45" spans="1:14" ht="15.75">
      <c r="A45" s="334" t="s">
        <v>168</v>
      </c>
      <c r="B45" s="183" t="s">
        <v>45</v>
      </c>
      <c r="C45" s="226">
        <v>38380</v>
      </c>
      <c r="D45" s="154">
        <v>9.07</v>
      </c>
      <c r="E45" s="157">
        <f>LOOKUP(D45,'VTaškų lentelė'!$I$8:I$158,'VTaškų lentelė'!$H$8:$H$158)</f>
        <v>52</v>
      </c>
      <c r="F45" s="212">
        <v>393</v>
      </c>
      <c r="G45" s="155">
        <f>LOOKUP(F45,'VTaškų lentelė'!$E$8:$E$158,'VTaškų lentelė'!$C$8:$C$158)</f>
        <v>26</v>
      </c>
      <c r="H45" s="154">
        <v>44.83</v>
      </c>
      <c r="I45" s="157">
        <f>LOOKUP(H45,'VTaškų lentelė'!$D$8:$D$158,'VTaškų lentelė'!$C$8:$C$158)</f>
        <v>49</v>
      </c>
      <c r="J45" s="165">
        <v>0.0018592592592592593</v>
      </c>
      <c r="K45" s="155">
        <f>LOOKUP(J45,'VTaškų lentelė'!$J$8:$J$158,'VTaškų lentelė'!$H$8:$H$158)</f>
        <v>45</v>
      </c>
      <c r="L45" s="205">
        <f aca="true" t="shared" si="3" ref="L45:L50">E45+G45+I45+K45</f>
        <v>172</v>
      </c>
      <c r="N45" s="110"/>
    </row>
    <row r="46" spans="1:14" ht="15.75">
      <c r="A46" s="335" t="s">
        <v>168</v>
      </c>
      <c r="B46" s="184" t="s">
        <v>46</v>
      </c>
      <c r="C46" s="227">
        <v>38357</v>
      </c>
      <c r="D46" s="159">
        <v>9.21</v>
      </c>
      <c r="E46" s="162">
        <f>LOOKUP(D46,'VTaškų lentelė'!$I$8:I$158,'VTaškų lentelė'!$H$8:$H$158)</f>
        <v>46</v>
      </c>
      <c r="F46" s="213">
        <v>390</v>
      </c>
      <c r="G46" s="160">
        <f>LOOKUP(F46,'VTaškų lentelė'!$E$8:$E$158,'VTaškų lentelė'!$C$8:$C$158)</f>
        <v>25</v>
      </c>
      <c r="H46" s="159">
        <v>44.02</v>
      </c>
      <c r="I46" s="162">
        <f>LOOKUP(H46,'VTaškų lentelė'!$D$8:$D$158,'VTaškų lentelė'!$C$8:$C$158)</f>
        <v>49</v>
      </c>
      <c r="J46" s="168">
        <v>0.0019778935185185186</v>
      </c>
      <c r="K46" s="160">
        <f>LOOKUP(J46,'VTaškų lentelė'!$J$8:$J$158,'VTaškų lentelė'!$H$8:$H$158)</f>
        <v>30</v>
      </c>
      <c r="L46" s="206">
        <f t="shared" si="3"/>
        <v>150</v>
      </c>
      <c r="N46" s="110"/>
    </row>
    <row r="47" spans="1:14" ht="15.75">
      <c r="A47" s="335" t="s">
        <v>168</v>
      </c>
      <c r="B47" s="184" t="s">
        <v>47</v>
      </c>
      <c r="C47" s="227">
        <v>38434</v>
      </c>
      <c r="D47" s="159">
        <v>9.2</v>
      </c>
      <c r="E47" s="162">
        <f>LOOKUP(D47,'VTaškų lentelė'!$I$8:I$158,'VTaškų lentelė'!$H$8:$H$158)</f>
        <v>46</v>
      </c>
      <c r="F47" s="213">
        <v>408</v>
      </c>
      <c r="G47" s="160">
        <f>LOOKUP(F47,'VTaškų lentelė'!$E$8:$E$158,'VTaškų lentelė'!$C$8:$C$158)</f>
        <v>31</v>
      </c>
      <c r="H47" s="159">
        <v>39.85</v>
      </c>
      <c r="I47" s="162">
        <f>LOOKUP(H47,'VTaškų lentelė'!$D$8:$D$158,'VTaškų lentelė'!$C$8:$C$158)</f>
        <v>41</v>
      </c>
      <c r="J47" s="168">
        <v>0.0019756944444444444</v>
      </c>
      <c r="K47" s="160">
        <f>LOOKUP(J47,'VTaškų lentelė'!$J$8:$J$158,'VTaškų lentelė'!$H$8:$H$158)</f>
        <v>30</v>
      </c>
      <c r="L47" s="206">
        <f t="shared" si="3"/>
        <v>148</v>
      </c>
      <c r="N47" s="110"/>
    </row>
    <row r="48" spans="1:14" ht="15.75">
      <c r="A48" s="335" t="s">
        <v>168</v>
      </c>
      <c r="B48" s="184" t="s">
        <v>48</v>
      </c>
      <c r="C48" s="227">
        <v>38394</v>
      </c>
      <c r="D48" s="159">
        <v>9.13</v>
      </c>
      <c r="E48" s="162">
        <f>LOOKUP(D48,'VTaškų lentelė'!$I$8:I$158,'VTaškų lentelė'!$H$8:$H$158)</f>
        <v>49</v>
      </c>
      <c r="F48" s="213">
        <v>411</v>
      </c>
      <c r="G48" s="160">
        <f>LOOKUP(F48,'VTaškų lentelė'!$E$8:$E$158,'VTaškų lentelė'!$C$8:$C$158)</f>
        <v>32</v>
      </c>
      <c r="H48" s="159">
        <v>42.3</v>
      </c>
      <c r="I48" s="162">
        <f>LOOKUP(H48,'VTaškų lentelė'!$D$8:$D$158,'VTaškų lentelė'!$C$8:$C$158)</f>
        <v>46</v>
      </c>
      <c r="J48" s="168">
        <v>0.0019489583333333331</v>
      </c>
      <c r="K48" s="160">
        <f>LOOKUP(J48,'VTaškų lentelė'!$J$8:$J$158,'VTaškų lentelė'!$H$8:$H$158)</f>
        <v>33</v>
      </c>
      <c r="L48" s="206">
        <f t="shared" si="3"/>
        <v>160</v>
      </c>
      <c r="N48" s="110"/>
    </row>
    <row r="49" spans="1:14" ht="15.75">
      <c r="A49" s="335" t="s">
        <v>168</v>
      </c>
      <c r="B49" s="184" t="s">
        <v>49</v>
      </c>
      <c r="C49" s="227">
        <v>38529</v>
      </c>
      <c r="D49" s="159">
        <v>9.41</v>
      </c>
      <c r="E49" s="162">
        <f>LOOKUP(D49,'VTaškų lentelė'!$I$8:I$158,'VTaškų lentelė'!$H$8:$H$158)</f>
        <v>41</v>
      </c>
      <c r="F49" s="213">
        <v>394</v>
      </c>
      <c r="G49" s="160">
        <f>LOOKUP(F49,'VTaškų lentelė'!$E$8:$E$158,'VTaškų lentelė'!$C$8:$C$158)</f>
        <v>27</v>
      </c>
      <c r="H49" s="159">
        <v>42.65</v>
      </c>
      <c r="I49" s="162">
        <f>LOOKUP(H49,'VTaškų lentelė'!$D$8:$D$158,'VTaškų lentelė'!$C$8:$C$158)</f>
        <v>46</v>
      </c>
      <c r="J49" s="168">
        <v>0.0019493055555555555</v>
      </c>
      <c r="K49" s="160">
        <f>LOOKUP(J49,'VTaškų lentelė'!$J$8:$J$158,'VTaškų lentelė'!$H$8:$H$158)</f>
        <v>33</v>
      </c>
      <c r="L49" s="206">
        <f t="shared" si="3"/>
        <v>147</v>
      </c>
      <c r="N49" s="110"/>
    </row>
    <row r="50" spans="1:14" ht="16.5" thickBot="1">
      <c r="A50" s="336" t="s">
        <v>168</v>
      </c>
      <c r="B50" s="185" t="s">
        <v>50</v>
      </c>
      <c r="C50" s="228">
        <v>38747</v>
      </c>
      <c r="D50" s="178">
        <v>8.68</v>
      </c>
      <c r="E50" s="174">
        <f>LOOKUP(D50,'VTaškų lentelė'!$I$8:I$158,'VTaškų lentelė'!$H$8:$H$158)</f>
        <v>65</v>
      </c>
      <c r="F50" s="225">
        <v>453</v>
      </c>
      <c r="G50" s="172">
        <f>LOOKUP(F50,'VTaškų lentelė'!$E$8:$E$158,'VTaškų lentelė'!$C$8:$C$158)</f>
        <v>46</v>
      </c>
      <c r="H50" s="178">
        <v>39.11</v>
      </c>
      <c r="I50" s="174">
        <f>LOOKUP(H50,'VTaškų lentelė'!$D$8:$D$158,'VTaškų lentelė'!$C$8:$C$158)</f>
        <v>41</v>
      </c>
      <c r="J50" s="175">
        <v>0.0021548611111111113</v>
      </c>
      <c r="K50" s="172">
        <f>LOOKUP(J50,'VTaškų lentelė'!$J$8:$J$158,'VTaškų lentelė'!$H$8:$H$158)</f>
        <v>13</v>
      </c>
      <c r="L50" s="207">
        <f t="shared" si="3"/>
        <v>165</v>
      </c>
      <c r="N50" s="110"/>
    </row>
    <row r="51" spans="1:12" ht="13.5" thickBot="1">
      <c r="A51" s="192"/>
      <c r="B51" s="192"/>
      <c r="C51" s="192"/>
      <c r="D51" s="192"/>
      <c r="E51" s="192"/>
      <c r="F51" s="192"/>
      <c r="G51" s="192"/>
      <c r="H51" s="508" t="s">
        <v>17</v>
      </c>
      <c r="I51" s="509"/>
      <c r="J51" s="509"/>
      <c r="K51" s="509"/>
      <c r="L51" s="179">
        <f>SUM(L45:L50)-MIN(L45:L50)</f>
        <v>795</v>
      </c>
    </row>
    <row r="54" spans="1:12" ht="19.5" thickBot="1">
      <c r="A54" s="217">
        <v>5</v>
      </c>
      <c r="B54" s="352" t="s">
        <v>160</v>
      </c>
      <c r="C54" s="191"/>
      <c r="D54" s="191"/>
      <c r="E54" s="191"/>
      <c r="F54" s="191"/>
      <c r="G54" s="191"/>
      <c r="H54" s="191"/>
      <c r="I54" s="191"/>
      <c r="J54" s="191"/>
      <c r="K54" s="191"/>
      <c r="L54" s="105">
        <f>L63</f>
        <v>726</v>
      </c>
    </row>
    <row r="55" spans="1:12" ht="12.75" customHeight="1">
      <c r="A55" s="510" t="s">
        <v>14</v>
      </c>
      <c r="B55" s="512" t="s">
        <v>8</v>
      </c>
      <c r="C55" s="512" t="s">
        <v>16</v>
      </c>
      <c r="D55" s="506" t="s">
        <v>4</v>
      </c>
      <c r="E55" s="507"/>
      <c r="F55" s="520" t="s">
        <v>3</v>
      </c>
      <c r="G55" s="521"/>
      <c r="H55" s="506" t="s">
        <v>9</v>
      </c>
      <c r="I55" s="507"/>
      <c r="J55" s="506" t="s">
        <v>22</v>
      </c>
      <c r="K55" s="507"/>
      <c r="L55" s="512" t="s">
        <v>10</v>
      </c>
    </row>
    <row r="56" spans="1:12" ht="13.5" thickBot="1">
      <c r="A56" s="511"/>
      <c r="B56" s="513"/>
      <c r="C56" s="513"/>
      <c r="D56" s="193" t="s">
        <v>12</v>
      </c>
      <c r="E56" s="194" t="s">
        <v>1</v>
      </c>
      <c r="F56" s="196" t="s">
        <v>12</v>
      </c>
      <c r="G56" s="197" t="s">
        <v>1</v>
      </c>
      <c r="H56" s="193" t="s">
        <v>12</v>
      </c>
      <c r="I56" s="194" t="s">
        <v>1</v>
      </c>
      <c r="J56" s="193" t="s">
        <v>12</v>
      </c>
      <c r="K56" s="194" t="s">
        <v>1</v>
      </c>
      <c r="L56" s="513"/>
    </row>
    <row r="57" spans="1:12" ht="12.75">
      <c r="A57" s="151" t="s">
        <v>172</v>
      </c>
      <c r="B57" s="151" t="s">
        <v>131</v>
      </c>
      <c r="C57" s="222" t="s">
        <v>137</v>
      </c>
      <c r="D57" s="154">
        <v>9.07</v>
      </c>
      <c r="E57" s="155">
        <f>LOOKUP(D57,'VTaškų lentelė'!$I$8:I$158,'VTaškų lentelė'!$H$8:$H$158)</f>
        <v>52</v>
      </c>
      <c r="F57" s="156">
        <v>445</v>
      </c>
      <c r="G57" s="157">
        <f>LOOKUP(F57,'VTaškų lentelė'!$E$8:$E$158,'VTaškų lentelė'!$C$8:$C$158)</f>
        <v>44</v>
      </c>
      <c r="H57" s="154">
        <v>46.29</v>
      </c>
      <c r="I57" s="155">
        <f>LOOKUP(H57,'VTaškų lentelė'!$D$8:$D$158,'VTaškų lentelė'!$C$8:$C$158)</f>
        <v>51</v>
      </c>
      <c r="J57" s="202">
        <v>0.0020775462962962965</v>
      </c>
      <c r="K57" s="157">
        <f>LOOKUP(J57,'VTaškų lentelė'!$J$8:$J$158,'VTaškų lentelė'!$H$8:$H$158)</f>
        <v>19</v>
      </c>
      <c r="L57" s="218">
        <f aca="true" t="shared" si="4" ref="L57:L62">E57+G57+I57+K57</f>
        <v>166</v>
      </c>
    </row>
    <row r="58" spans="1:12" ht="12.75">
      <c r="A58" s="152" t="s">
        <v>172</v>
      </c>
      <c r="B58" s="152" t="s">
        <v>132</v>
      </c>
      <c r="C58" s="223" t="s">
        <v>137</v>
      </c>
      <c r="D58" s="159">
        <v>9.03</v>
      </c>
      <c r="E58" s="160">
        <f>LOOKUP(D58,'VTaškų lentelė'!$I$8:I$158,'VTaškų lentelė'!$H$8:$H$158)</f>
        <v>52</v>
      </c>
      <c r="F58" s="161">
        <v>407</v>
      </c>
      <c r="G58" s="162">
        <f>LOOKUP(F58,'VTaškų lentelė'!$E$8:$E$158,'VTaškų lentelė'!$C$8:$C$158)</f>
        <v>31</v>
      </c>
      <c r="H58" s="159">
        <v>39.02</v>
      </c>
      <c r="I58" s="160">
        <f>LOOKUP(H58,'VTaškų lentelė'!$D$8:$D$158,'VTaškų lentelė'!$C$8:$C$158)</f>
        <v>41</v>
      </c>
      <c r="J58" s="203">
        <v>0.0021106481481481484</v>
      </c>
      <c r="K58" s="162">
        <f>LOOKUP(J58,'VTaškų lentelė'!$J$8:$J$158,'VTaškų lentelė'!$H$8:$H$158)</f>
        <v>17</v>
      </c>
      <c r="L58" s="219">
        <f t="shared" si="4"/>
        <v>141</v>
      </c>
    </row>
    <row r="59" spans="1:12" ht="12.75">
      <c r="A59" s="152" t="s">
        <v>172</v>
      </c>
      <c r="B59" s="152" t="s">
        <v>133</v>
      </c>
      <c r="C59" s="223" t="s">
        <v>137</v>
      </c>
      <c r="D59" s="159">
        <v>9.05</v>
      </c>
      <c r="E59" s="160">
        <f>LOOKUP(D59,'VTaškų lentelė'!$I$8:I$158,'VTaškų lentelė'!$H$8:$H$158)</f>
        <v>52</v>
      </c>
      <c r="F59" s="161">
        <v>372</v>
      </c>
      <c r="G59" s="162">
        <f>LOOKUP(F59,'VTaškų lentelė'!$E$8:$E$158,'VTaškų lentelė'!$C$8:$C$158)</f>
        <v>19</v>
      </c>
      <c r="H59" s="159">
        <v>56.92</v>
      </c>
      <c r="I59" s="160">
        <f>LOOKUP(H59,'VTaškų lentelė'!$D$8:$D$158,'VTaškų lentelė'!$C$8:$C$158)</f>
        <v>66</v>
      </c>
      <c r="J59" s="203">
        <v>0.0021993055555555555</v>
      </c>
      <c r="K59" s="162">
        <f>LOOKUP(J59,'VTaškų lentelė'!$J$8:$J$158,'VTaškų lentelė'!$H$8:$H$158)</f>
        <v>10</v>
      </c>
      <c r="L59" s="219">
        <f t="shared" si="4"/>
        <v>147</v>
      </c>
    </row>
    <row r="60" spans="1:12" ht="12.75">
      <c r="A60" s="152" t="s">
        <v>172</v>
      </c>
      <c r="B60" s="152" t="s">
        <v>134</v>
      </c>
      <c r="C60" s="223" t="s">
        <v>137</v>
      </c>
      <c r="D60" s="159">
        <v>8.92</v>
      </c>
      <c r="E60" s="160">
        <f>LOOKUP(D60,'VTaškų lentelė'!$I$8:I$158,'VTaškų lentelė'!$H$8:$H$158)</f>
        <v>55</v>
      </c>
      <c r="F60" s="161">
        <v>437</v>
      </c>
      <c r="G60" s="162">
        <f>LOOKUP(F60,'VTaškų lentelė'!$E$8:$E$158,'VTaškų lentelė'!$C$8:$C$158)</f>
        <v>41</v>
      </c>
      <c r="H60" s="159">
        <v>38.69</v>
      </c>
      <c r="I60" s="160">
        <f>LOOKUP(H60,'VTaškų lentelė'!$D$8:$D$158,'VTaškų lentelė'!$C$8:$C$158)</f>
        <v>40</v>
      </c>
      <c r="J60" s="203">
        <v>0.002069328703703704</v>
      </c>
      <c r="K60" s="162">
        <f>LOOKUP(J60,'VTaškų lentelė'!$J$8:$J$158,'VTaškų lentelė'!$H$8:$H$158)</f>
        <v>20</v>
      </c>
      <c r="L60" s="219">
        <f t="shared" si="4"/>
        <v>156</v>
      </c>
    </row>
    <row r="61" spans="1:12" ht="12.75">
      <c r="A61" s="152" t="s">
        <v>172</v>
      </c>
      <c r="B61" s="152" t="s">
        <v>135</v>
      </c>
      <c r="C61" s="223" t="s">
        <v>137</v>
      </c>
      <c r="D61" s="159">
        <v>9.73</v>
      </c>
      <c r="E61" s="160">
        <f>LOOKUP(D61,'VTaškų lentelė'!$I$8:I$158,'VTaškų lentelė'!$H$8:$H$158)</f>
        <v>34</v>
      </c>
      <c r="F61" s="161">
        <v>377</v>
      </c>
      <c r="G61" s="162">
        <f>LOOKUP(F61,'VTaškų lentelė'!$E$8:$E$158,'VTaškų lentelė'!$C$8:$C$158)</f>
        <v>21</v>
      </c>
      <c r="H61" s="159">
        <v>37.77</v>
      </c>
      <c r="I61" s="160">
        <f>LOOKUP(H61,'VTaškų lentelė'!$D$8:$D$158,'VTaškų lentelė'!$C$8:$C$158)</f>
        <v>38</v>
      </c>
      <c r="J61" s="203">
        <v>0.0021311342592592593</v>
      </c>
      <c r="K61" s="162">
        <f>LOOKUP(J61,'VTaškų lentelė'!$J$8:$J$158,'VTaškų lentelė'!$H$8:$H$158)</f>
        <v>15</v>
      </c>
      <c r="L61" s="219">
        <f t="shared" si="4"/>
        <v>108</v>
      </c>
    </row>
    <row r="62" spans="1:12" ht="13.5" thickBot="1">
      <c r="A62" s="153" t="s">
        <v>172</v>
      </c>
      <c r="B62" s="153" t="s">
        <v>136</v>
      </c>
      <c r="C62" s="224" t="s">
        <v>102</v>
      </c>
      <c r="D62" s="178">
        <v>9.71</v>
      </c>
      <c r="E62" s="172">
        <f>LOOKUP(D62,'VTaškų lentelė'!$I$8:I$158,'VTaškų lentelė'!$H$8:$H$158)</f>
        <v>34</v>
      </c>
      <c r="F62" s="173">
        <v>397</v>
      </c>
      <c r="G62" s="174">
        <f>LOOKUP(F62,'VTaškų lentelė'!$E$8:$E$158,'VTaškų lentelė'!$C$8:$C$158)</f>
        <v>28</v>
      </c>
      <c r="H62" s="178">
        <v>40.64</v>
      </c>
      <c r="I62" s="172">
        <f>LOOKUP(H62,'VTaškų lentelė'!$D$8:$D$158,'VTaškų lentelė'!$C$8:$C$158)</f>
        <v>43</v>
      </c>
      <c r="J62" s="204">
        <v>0.002181365740740741</v>
      </c>
      <c r="K62" s="174">
        <f>LOOKUP(J62,'VTaškų lentelė'!$J$8:$J$158,'VTaškų lentelė'!$H$8:$H$158)</f>
        <v>11</v>
      </c>
      <c r="L62" s="220">
        <f t="shared" si="4"/>
        <v>116</v>
      </c>
    </row>
    <row r="63" spans="1:12" ht="13.5" thickBot="1">
      <c r="A63" s="192"/>
      <c r="B63" s="192"/>
      <c r="C63" s="192"/>
      <c r="D63" s="192"/>
      <c r="E63" s="192"/>
      <c r="F63" s="192"/>
      <c r="G63" s="192"/>
      <c r="H63" s="508" t="s">
        <v>17</v>
      </c>
      <c r="I63" s="509"/>
      <c r="J63" s="509"/>
      <c r="K63" s="509"/>
      <c r="L63" s="179">
        <f>SUM(L57:L62)-MIN(L57:L62)</f>
        <v>726</v>
      </c>
    </row>
    <row r="65" ht="13.5" thickBot="1"/>
    <row r="66" spans="1:12" ht="19.5" thickBot="1">
      <c r="A66" s="353">
        <v>6</v>
      </c>
      <c r="B66" s="357" t="s">
        <v>159</v>
      </c>
      <c r="C66" s="355"/>
      <c r="D66" s="355"/>
      <c r="E66" s="355"/>
      <c r="F66" s="355"/>
      <c r="G66" s="355"/>
      <c r="H66" s="355"/>
      <c r="I66" s="355"/>
      <c r="J66" s="355"/>
      <c r="K66" s="356"/>
      <c r="L66" s="354">
        <f>L75</f>
        <v>811</v>
      </c>
    </row>
    <row r="67" spans="1:12" ht="12.75" customHeight="1">
      <c r="A67" s="510" t="s">
        <v>14</v>
      </c>
      <c r="B67" s="522" t="s">
        <v>8</v>
      </c>
      <c r="C67" s="522" t="s">
        <v>16</v>
      </c>
      <c r="D67" s="523" t="s">
        <v>4</v>
      </c>
      <c r="E67" s="524"/>
      <c r="F67" s="525" t="s">
        <v>3</v>
      </c>
      <c r="G67" s="526"/>
      <c r="H67" s="523" t="s">
        <v>9</v>
      </c>
      <c r="I67" s="524"/>
      <c r="J67" s="523" t="s">
        <v>22</v>
      </c>
      <c r="K67" s="524"/>
      <c r="L67" s="512" t="s">
        <v>10</v>
      </c>
    </row>
    <row r="68" spans="1:12" ht="13.5" thickBot="1">
      <c r="A68" s="511"/>
      <c r="B68" s="513"/>
      <c r="C68" s="513"/>
      <c r="D68" s="193" t="s">
        <v>12</v>
      </c>
      <c r="E68" s="194" t="s">
        <v>1</v>
      </c>
      <c r="F68" s="196" t="s">
        <v>12</v>
      </c>
      <c r="G68" s="197" t="s">
        <v>1</v>
      </c>
      <c r="H68" s="193" t="s">
        <v>12</v>
      </c>
      <c r="I68" s="194" t="s">
        <v>1</v>
      </c>
      <c r="J68" s="193" t="s">
        <v>12</v>
      </c>
      <c r="K68" s="194" t="s">
        <v>1</v>
      </c>
      <c r="L68" s="513"/>
    </row>
    <row r="69" spans="1:12" ht="12.75">
      <c r="A69" s="221" t="s">
        <v>169</v>
      </c>
      <c r="B69" s="221" t="s">
        <v>82</v>
      </c>
      <c r="C69" s="186" t="s">
        <v>137</v>
      </c>
      <c r="D69" s="154">
        <v>9.36</v>
      </c>
      <c r="E69" s="155">
        <f>LOOKUP(D69,'VTaškų lentelė'!$I$8:I$158,'VTaškų lentelė'!$H$8:$H$158)</f>
        <v>44</v>
      </c>
      <c r="F69" s="214">
        <v>389</v>
      </c>
      <c r="G69" s="157">
        <f>LOOKUP(F69,'VTaškų lentelė'!$E$8:$E$158,'VTaškų lentelė'!$C$8:$C$158)</f>
        <v>25</v>
      </c>
      <c r="H69" s="154">
        <v>46.75</v>
      </c>
      <c r="I69" s="155">
        <f>LOOKUP(H69,'VTaškų lentelė'!$D$8:$D$158,'VTaškų lentelė'!$C$8:$C$158)</f>
        <v>51</v>
      </c>
      <c r="J69" s="202">
        <v>0.0023841435185185185</v>
      </c>
      <c r="K69" s="157">
        <f>LOOKUP(J69,'VTaškų lentelė'!$J$8:$J$158,'VTaškų lentelė'!$H$8:$H$158)</f>
        <v>2</v>
      </c>
      <c r="L69" s="218">
        <f aca="true" t="shared" si="5" ref="L69:L74">E69+G69+I69+K69</f>
        <v>122</v>
      </c>
    </row>
    <row r="70" spans="1:12" ht="12.75">
      <c r="A70" s="209" t="s">
        <v>169</v>
      </c>
      <c r="B70" s="209" t="s">
        <v>83</v>
      </c>
      <c r="C70" s="187" t="s">
        <v>137</v>
      </c>
      <c r="D70" s="159">
        <v>9.11</v>
      </c>
      <c r="E70" s="160">
        <f>LOOKUP(D70,'VTaškų lentelė'!$I$8:I$158,'VTaškų lentelė'!$H$8:$H$158)</f>
        <v>49</v>
      </c>
      <c r="F70" s="215">
        <v>419</v>
      </c>
      <c r="G70" s="162">
        <f>LOOKUP(F70,'VTaškų lentelė'!$E$8:$E$158,'VTaškų lentelė'!$C$8:$C$158)</f>
        <v>35</v>
      </c>
      <c r="H70" s="159">
        <v>48.49</v>
      </c>
      <c r="I70" s="160">
        <f>LOOKUP(H70,'VTaškų lentelė'!$D$8:$D$158,'VTaškų lentelė'!$C$8:$C$158)</f>
        <v>54</v>
      </c>
      <c r="J70" s="203">
        <v>0.002190972222222222</v>
      </c>
      <c r="K70" s="162">
        <f>LOOKUP(J70,'VTaškų lentelė'!$J$8:$J$158,'VTaškų lentelė'!$H$8:$H$158)</f>
        <v>10</v>
      </c>
      <c r="L70" s="219">
        <f t="shared" si="5"/>
        <v>148</v>
      </c>
    </row>
    <row r="71" spans="1:12" ht="12.75">
      <c r="A71" s="209" t="s">
        <v>169</v>
      </c>
      <c r="B71" s="209" t="s">
        <v>84</v>
      </c>
      <c r="C71" s="187" t="s">
        <v>102</v>
      </c>
      <c r="D71" s="159">
        <v>9</v>
      </c>
      <c r="E71" s="160">
        <f>LOOKUP(D71,'VTaškų lentelė'!$I$8:I$158,'VTaškų lentelė'!$H$8:$H$158)</f>
        <v>52</v>
      </c>
      <c r="F71" s="215">
        <v>410</v>
      </c>
      <c r="G71" s="162">
        <f>LOOKUP(F71,'VTaškų lentelė'!$E$8:$E$158,'VTaškų lentelė'!$C$8:$C$158)</f>
        <v>32</v>
      </c>
      <c r="H71" s="159">
        <v>33.52</v>
      </c>
      <c r="I71" s="160">
        <f>LOOKUP(H71,'VTaškų lentelė'!$D$8:$D$158,'VTaškų lentelė'!$C$8:$C$158)</f>
        <v>33</v>
      </c>
      <c r="J71" s="203">
        <v>0.0018907407407407406</v>
      </c>
      <c r="K71" s="162">
        <f>LOOKUP(J71,'VTaškų lentelė'!$J$8:$J$158,'VTaškų lentelė'!$H$8:$H$158)</f>
        <v>41</v>
      </c>
      <c r="L71" s="219">
        <f t="shared" si="5"/>
        <v>158</v>
      </c>
    </row>
    <row r="72" spans="1:12" ht="12.75">
      <c r="A72" s="209" t="s">
        <v>169</v>
      </c>
      <c r="B72" s="209" t="s">
        <v>85</v>
      </c>
      <c r="C72" s="187" t="s">
        <v>137</v>
      </c>
      <c r="D72" s="159">
        <v>8.84</v>
      </c>
      <c r="E72" s="160">
        <f>LOOKUP(D72,'VTaškų lentelė'!$I$8:I$158,'VTaškų lentelė'!$H$8:$H$158)</f>
        <v>58</v>
      </c>
      <c r="F72" s="215">
        <v>410</v>
      </c>
      <c r="G72" s="162">
        <f>LOOKUP(F72,'VTaškų lentelė'!$E$8:$E$158,'VTaškų lentelė'!$C$8:$C$158)</f>
        <v>32</v>
      </c>
      <c r="H72" s="159">
        <v>49.96</v>
      </c>
      <c r="I72" s="160">
        <f>LOOKUP(H72,'VTaškų lentelė'!$D$8:$D$158,'VTaškų lentelė'!$C$8:$C$158)</f>
        <v>56</v>
      </c>
      <c r="J72" s="203">
        <v>0.001917939814814815</v>
      </c>
      <c r="K72" s="162">
        <f>LOOKUP(J72,'VTaškų lentelė'!$J$8:$J$158,'VTaškų lentelė'!$H$8:$H$158)</f>
        <v>37</v>
      </c>
      <c r="L72" s="219">
        <f t="shared" si="5"/>
        <v>183</v>
      </c>
    </row>
    <row r="73" spans="1:12" ht="12.75">
      <c r="A73" s="209" t="s">
        <v>169</v>
      </c>
      <c r="B73" s="209" t="s">
        <v>86</v>
      </c>
      <c r="C73" s="187" t="s">
        <v>137</v>
      </c>
      <c r="D73" s="159">
        <v>9.96</v>
      </c>
      <c r="E73" s="160">
        <f>LOOKUP(D73,'VTaškų lentelė'!$I$8:I$158,'VTaškų lentelė'!$H$8:$H$158)</f>
        <v>29</v>
      </c>
      <c r="F73" s="215">
        <v>383</v>
      </c>
      <c r="G73" s="162">
        <f>LOOKUP(F73,'VTaškų lentelė'!$E$8:$E$158,'VTaškų lentelė'!$C$8:$C$158)</f>
        <v>23</v>
      </c>
      <c r="H73" s="159">
        <v>45.54</v>
      </c>
      <c r="I73" s="160">
        <f>LOOKUP(H73,'VTaškų lentelė'!$D$8:$D$158,'VTaškų lentelė'!$C$8:$C$158)</f>
        <v>50</v>
      </c>
      <c r="J73" s="203">
        <v>0.0022837962962962964</v>
      </c>
      <c r="K73" s="162">
        <f>LOOKUP(J73,'VTaškų lentelė'!$J$8:$J$158,'VTaškų lentelė'!$H$8:$H$158)</f>
        <v>5</v>
      </c>
      <c r="L73" s="219">
        <f t="shared" si="5"/>
        <v>107</v>
      </c>
    </row>
    <row r="74" spans="1:12" ht="15.75" customHeight="1" thickBot="1">
      <c r="A74" s="210" t="s">
        <v>169</v>
      </c>
      <c r="B74" s="210" t="s">
        <v>87</v>
      </c>
      <c r="C74" s="188" t="s">
        <v>102</v>
      </c>
      <c r="D74" s="178">
        <v>8.69</v>
      </c>
      <c r="E74" s="172">
        <f>LOOKUP(D74,'VTaškų lentelė'!$I$8:I$158,'VTaškų lentelė'!$H$8:$H$158)</f>
        <v>65</v>
      </c>
      <c r="F74" s="216">
        <v>487</v>
      </c>
      <c r="G74" s="174">
        <f>LOOKUP(F74,'VTaškų lentelė'!$E$8:$E$158,'VTaškų lentelė'!$C$8:$C$158)</f>
        <v>58</v>
      </c>
      <c r="H74" s="178">
        <v>50.93</v>
      </c>
      <c r="I74" s="172">
        <f>LOOKUP(H74,'VTaškų lentelė'!$D$8:$D$158,'VTaškų lentelė'!$C$8:$C$158)</f>
        <v>57</v>
      </c>
      <c r="J74" s="204">
        <v>0.002066898148148148</v>
      </c>
      <c r="K74" s="174">
        <f>LOOKUP(J74,'VTaškų lentelė'!$J$8:$J$158,'VTaškų lentelė'!$H$8:$H$158)</f>
        <v>20</v>
      </c>
      <c r="L74" s="220">
        <f t="shared" si="5"/>
        <v>200</v>
      </c>
    </row>
    <row r="75" spans="1:12" ht="13.5" thickBot="1">
      <c r="A75" s="192"/>
      <c r="B75" s="192"/>
      <c r="C75" s="192"/>
      <c r="D75" s="192"/>
      <c r="E75" s="192"/>
      <c r="F75" s="192"/>
      <c r="G75" s="192"/>
      <c r="H75" s="508" t="s">
        <v>17</v>
      </c>
      <c r="I75" s="509"/>
      <c r="J75" s="509"/>
      <c r="K75" s="509"/>
      <c r="L75" s="179">
        <f>SUM(L69:L74)-MIN(L69:L74)</f>
        <v>811</v>
      </c>
    </row>
    <row r="78" spans="1:12" ht="19.5" thickBot="1">
      <c r="A78" s="217">
        <v>7</v>
      </c>
      <c r="B78" s="358" t="s">
        <v>156</v>
      </c>
      <c r="C78" s="191"/>
      <c r="D78" s="191"/>
      <c r="E78" s="191"/>
      <c r="F78" s="191"/>
      <c r="G78" s="191"/>
      <c r="H78" s="191"/>
      <c r="I78" s="191"/>
      <c r="J78" s="191"/>
      <c r="K78" s="191"/>
      <c r="L78" s="105">
        <f>L87</f>
        <v>960</v>
      </c>
    </row>
    <row r="79" spans="1:12" ht="12.75" customHeight="1">
      <c r="A79" s="510" t="s">
        <v>14</v>
      </c>
      <c r="B79" s="512" t="s">
        <v>8</v>
      </c>
      <c r="C79" s="512" t="s">
        <v>16</v>
      </c>
      <c r="D79" s="506" t="s">
        <v>4</v>
      </c>
      <c r="E79" s="507"/>
      <c r="F79" s="520" t="s">
        <v>3</v>
      </c>
      <c r="G79" s="521"/>
      <c r="H79" s="506" t="s">
        <v>9</v>
      </c>
      <c r="I79" s="507"/>
      <c r="J79" s="506" t="s">
        <v>22</v>
      </c>
      <c r="K79" s="507"/>
      <c r="L79" s="512" t="s">
        <v>10</v>
      </c>
    </row>
    <row r="80" spans="1:12" ht="13.5" thickBot="1">
      <c r="A80" s="511"/>
      <c r="B80" s="513"/>
      <c r="C80" s="513"/>
      <c r="D80" s="193" t="s">
        <v>12</v>
      </c>
      <c r="E80" s="194" t="s">
        <v>1</v>
      </c>
      <c r="F80" s="196" t="s">
        <v>12</v>
      </c>
      <c r="G80" s="197" t="s">
        <v>1</v>
      </c>
      <c r="H80" s="193" t="s">
        <v>12</v>
      </c>
      <c r="I80" s="194" t="s">
        <v>1</v>
      </c>
      <c r="J80" s="193" t="s">
        <v>12</v>
      </c>
      <c r="K80" s="194" t="s">
        <v>1</v>
      </c>
      <c r="L80" s="513"/>
    </row>
    <row r="81" spans="1:12" ht="12.75">
      <c r="A81" s="151" t="s">
        <v>174</v>
      </c>
      <c r="B81" s="151" t="s">
        <v>123</v>
      </c>
      <c r="C81" s="164">
        <v>38394</v>
      </c>
      <c r="D81" s="154">
        <v>8.48</v>
      </c>
      <c r="E81" s="155">
        <f>LOOKUP(D81,'VTaškų lentelė'!$I$8:I$158,'VTaškų lentelė'!$H$8:$H$158)</f>
        <v>71</v>
      </c>
      <c r="F81" s="214">
        <v>501</v>
      </c>
      <c r="G81" s="157">
        <f>LOOKUP(F81,'VTaškų lentelė'!$E$8:$E$158,'VTaškų lentelė'!$C$8:$C$158)</f>
        <v>62</v>
      </c>
      <c r="H81" s="154">
        <v>57.2</v>
      </c>
      <c r="I81" s="155">
        <f>LOOKUP(H81,'VTaškų lentelė'!$D$8:$D$158,'VTaškų lentelė'!$C$8:$C$158)</f>
        <v>68</v>
      </c>
      <c r="J81" s="202">
        <v>0.001903240740740741</v>
      </c>
      <c r="K81" s="157">
        <f>LOOKUP(J81,'VTaškų lentelė'!$J$8:$J$158,'VTaškų lentelė'!$H$8:$H$158)</f>
        <v>39</v>
      </c>
      <c r="L81" s="218">
        <f aca="true" t="shared" si="6" ref="L81:L86">E81+G81+I81+K81</f>
        <v>240</v>
      </c>
    </row>
    <row r="82" spans="1:12" ht="12.75">
      <c r="A82" s="152" t="s">
        <v>174</v>
      </c>
      <c r="B82" s="152" t="s">
        <v>124</v>
      </c>
      <c r="C82" s="167">
        <v>38455</v>
      </c>
      <c r="D82" s="159">
        <v>8.7</v>
      </c>
      <c r="E82" s="160">
        <f>LOOKUP(D82,'VTaškų lentelė'!$I$8:I$158,'VTaškų lentelė'!$H$8:$H$158)</f>
        <v>61</v>
      </c>
      <c r="F82" s="215">
        <v>434</v>
      </c>
      <c r="G82" s="162">
        <f>LOOKUP(F82,'VTaškų lentelė'!$E$8:$E$158,'VTaškų lentelė'!$C$8:$C$158)</f>
        <v>40</v>
      </c>
      <c r="H82" s="159">
        <v>40.27</v>
      </c>
      <c r="I82" s="160">
        <f>LOOKUP(H82,'VTaškų lentelė'!$D$8:$D$158,'VTaškų lentelė'!$C$8:$C$158)</f>
        <v>43</v>
      </c>
      <c r="J82" s="203">
        <v>0.0022284722222222224</v>
      </c>
      <c r="K82" s="162">
        <f>LOOKUP(J82,'VTaškų lentelė'!$J$8:$J$158,'VTaškų lentelė'!$H$8:$H$158)</f>
        <v>8</v>
      </c>
      <c r="L82" s="219">
        <f t="shared" si="6"/>
        <v>152</v>
      </c>
    </row>
    <row r="83" spans="1:12" ht="12.75">
      <c r="A83" s="152" t="s">
        <v>174</v>
      </c>
      <c r="B83" s="152" t="s">
        <v>125</v>
      </c>
      <c r="C83" s="167" t="s">
        <v>129</v>
      </c>
      <c r="D83" s="159">
        <v>8.87</v>
      </c>
      <c r="E83" s="160">
        <f>LOOKUP(D83,'VTaškų lentelė'!$I$8:I$158,'VTaškų lentelė'!$H$8:$H$158)</f>
        <v>58</v>
      </c>
      <c r="F83" s="215">
        <v>478</v>
      </c>
      <c r="G83" s="162">
        <f>LOOKUP(F83,'VTaškų lentelė'!$E$8:$E$158,'VTaškų lentelė'!$C$8:$C$158)</f>
        <v>55</v>
      </c>
      <c r="H83" s="159">
        <v>52.52</v>
      </c>
      <c r="I83" s="160">
        <f>LOOKUP(H83,'VTaškų lentelė'!$D$8:$D$158,'VTaškų lentelė'!$C$8:$C$158)</f>
        <v>60</v>
      </c>
      <c r="J83" s="203">
        <v>0.0018581018518518519</v>
      </c>
      <c r="K83" s="162">
        <f>LOOKUP(J83,'VTaškų lentelė'!$J$8:$J$158,'VTaškų lentelė'!$H$8:$H$158)</f>
        <v>45</v>
      </c>
      <c r="L83" s="219">
        <f t="shared" si="6"/>
        <v>218</v>
      </c>
    </row>
    <row r="84" spans="1:12" ht="12.75">
      <c r="A84" s="152" t="s">
        <v>174</v>
      </c>
      <c r="B84" s="152" t="s">
        <v>126</v>
      </c>
      <c r="C84" s="167">
        <v>38416</v>
      </c>
      <c r="D84" s="159">
        <v>8.87</v>
      </c>
      <c r="E84" s="160">
        <f>LOOKUP(D84,'VTaškų lentelė'!$I$8:I$158,'VTaškų lentelė'!$H$8:$H$158)</f>
        <v>58</v>
      </c>
      <c r="F84" s="215">
        <v>450</v>
      </c>
      <c r="G84" s="162">
        <f>LOOKUP(F84,'VTaškų lentelė'!$E$8:$E$158,'VTaškų lentelė'!$C$8:$C$158)</f>
        <v>45</v>
      </c>
      <c r="H84" s="159">
        <v>38.01</v>
      </c>
      <c r="I84" s="160">
        <f>LOOKUP(H84,'VTaškų lentelė'!$D$8:$D$158,'VTaškų lentelė'!$C$8:$C$158)</f>
        <v>40</v>
      </c>
      <c r="J84" s="203">
        <v>0.0022121527777777777</v>
      </c>
      <c r="K84" s="162">
        <f>LOOKUP(J84,'VTaškų lentelė'!$J$8:$J$158,'VTaškų lentelė'!$H$8:$H$158)</f>
        <v>9</v>
      </c>
      <c r="L84" s="219">
        <f t="shared" si="6"/>
        <v>152</v>
      </c>
    </row>
    <row r="85" spans="1:12" ht="12.75">
      <c r="A85" s="152" t="s">
        <v>174</v>
      </c>
      <c r="B85" s="152" t="s">
        <v>127</v>
      </c>
      <c r="C85" s="167" t="s">
        <v>130</v>
      </c>
      <c r="D85" s="159">
        <v>8.45</v>
      </c>
      <c r="E85" s="160">
        <f>LOOKUP(D85,'VTaškų lentelė'!$I$8:I$158,'VTaškų lentelė'!$H$8:$H$158)</f>
        <v>71</v>
      </c>
      <c r="F85" s="215">
        <v>446</v>
      </c>
      <c r="G85" s="162">
        <f>LOOKUP(F85,'VTaškų lentelė'!$E$8:$E$158,'VTaškų lentelė'!$C$8:$C$158)</f>
        <v>44</v>
      </c>
      <c r="H85" s="159">
        <v>39.75</v>
      </c>
      <c r="I85" s="160">
        <f>LOOKUP(H85,'VTaškų lentelė'!$D$8:$D$158,'VTaškų lentelė'!$C$8:$C$158)</f>
        <v>41</v>
      </c>
      <c r="J85" s="203">
        <v>0.0018800925925925923</v>
      </c>
      <c r="K85" s="162">
        <f>LOOKUP(J85,'VTaškų lentelė'!$J$8:$J$158,'VTaškų lentelė'!$H$8:$H$158)</f>
        <v>42</v>
      </c>
      <c r="L85" s="219">
        <f t="shared" si="6"/>
        <v>198</v>
      </c>
    </row>
    <row r="86" spans="1:12" ht="13.5" thickBot="1">
      <c r="A86" s="153" t="s">
        <v>174</v>
      </c>
      <c r="B86" s="153" t="s">
        <v>128</v>
      </c>
      <c r="C86" s="170">
        <v>39110</v>
      </c>
      <c r="D86" s="178">
        <v>9.73</v>
      </c>
      <c r="E86" s="172">
        <f>LOOKUP(D86,'VTaškų lentelė'!$I$8:I$158,'VTaškų lentelė'!$H$8:$H$158)</f>
        <v>34</v>
      </c>
      <c r="F86" s="216">
        <v>350</v>
      </c>
      <c r="G86" s="174">
        <f>LOOKUP(F86,'VTaškų lentelė'!$E$8:$E$158,'VTaškų lentelė'!$C$8:$C$158)</f>
        <v>12</v>
      </c>
      <c r="H86" s="178">
        <v>30.9</v>
      </c>
      <c r="I86" s="172">
        <f>LOOKUP(H86,'VTaškų lentelė'!$D$8:$D$158,'VTaškų lentelė'!$C$8:$C$158)</f>
        <v>28</v>
      </c>
      <c r="J86" s="204">
        <v>0.0021774305555555553</v>
      </c>
      <c r="K86" s="174">
        <f>LOOKUP(J86,'VTaškų lentelė'!$J$8:$J$158,'VTaškų lentelė'!$H$8:$H$158)</f>
        <v>11</v>
      </c>
      <c r="L86" s="220">
        <f t="shared" si="6"/>
        <v>85</v>
      </c>
    </row>
    <row r="87" spans="1:12" ht="13.5" thickBot="1">
      <c r="A87" s="192"/>
      <c r="B87" s="192"/>
      <c r="C87" s="192"/>
      <c r="D87" s="192"/>
      <c r="E87" s="192"/>
      <c r="F87" s="192"/>
      <c r="G87" s="192"/>
      <c r="H87" s="527" t="s">
        <v>17</v>
      </c>
      <c r="I87" s="528"/>
      <c r="J87" s="509"/>
      <c r="K87" s="509"/>
      <c r="L87" s="198">
        <f>SUM(L81:L86)-MIN(L81:L86)</f>
        <v>960</v>
      </c>
    </row>
    <row r="90" spans="1:12" ht="19.5" thickBot="1">
      <c r="A90" s="345">
        <v>8</v>
      </c>
      <c r="B90" s="359" t="s">
        <v>25</v>
      </c>
      <c r="C90" s="347"/>
      <c r="D90" s="347"/>
      <c r="E90" s="347"/>
      <c r="F90" s="347"/>
      <c r="G90" s="347"/>
      <c r="H90" s="347"/>
      <c r="I90" s="347"/>
      <c r="J90" s="347"/>
      <c r="K90" s="348"/>
      <c r="L90" s="118">
        <f>L99</f>
        <v>980</v>
      </c>
    </row>
    <row r="91" spans="1:12" ht="12.75" customHeight="1">
      <c r="A91" s="510" t="s">
        <v>14</v>
      </c>
      <c r="B91" s="512" t="s">
        <v>8</v>
      </c>
      <c r="C91" s="512" t="s">
        <v>16</v>
      </c>
      <c r="D91" s="506" t="s">
        <v>4</v>
      </c>
      <c r="E91" s="507"/>
      <c r="F91" s="520" t="s">
        <v>3</v>
      </c>
      <c r="G91" s="521"/>
      <c r="H91" s="506" t="s">
        <v>9</v>
      </c>
      <c r="I91" s="507"/>
      <c r="J91" s="506" t="s">
        <v>22</v>
      </c>
      <c r="K91" s="507"/>
      <c r="L91" s="512" t="s">
        <v>10</v>
      </c>
    </row>
    <row r="92" spans="1:12" ht="13.5" thickBot="1">
      <c r="A92" s="529"/>
      <c r="B92" s="530"/>
      <c r="C92" s="530"/>
      <c r="D92" s="360" t="s">
        <v>12</v>
      </c>
      <c r="E92" s="361" t="s">
        <v>1</v>
      </c>
      <c r="F92" s="362" t="s">
        <v>12</v>
      </c>
      <c r="G92" s="363" t="s">
        <v>1</v>
      </c>
      <c r="H92" s="360" t="s">
        <v>12</v>
      </c>
      <c r="I92" s="361" t="s">
        <v>1</v>
      </c>
      <c r="J92" s="360" t="s">
        <v>12</v>
      </c>
      <c r="K92" s="361" t="s">
        <v>1</v>
      </c>
      <c r="L92" s="530"/>
    </row>
    <row r="93" spans="1:12" ht="12.75">
      <c r="A93" s="208" t="s">
        <v>170</v>
      </c>
      <c r="B93" s="208" t="s">
        <v>26</v>
      </c>
      <c r="C93" s="164">
        <v>38376</v>
      </c>
      <c r="D93" s="154">
        <v>9.68</v>
      </c>
      <c r="E93" s="155">
        <f>LOOKUP(D93,'VTaškų lentelė'!$I$8:I$158,'VTaškų lentelė'!$H$8:$H$158)</f>
        <v>36</v>
      </c>
      <c r="F93" s="214">
        <v>410</v>
      </c>
      <c r="G93" s="157">
        <f>LOOKUP(F93,'VTaškų lentelė'!$E$8:$E$158,'VTaškų lentelė'!$C$8:$C$158)</f>
        <v>32</v>
      </c>
      <c r="H93" s="154">
        <v>44.55</v>
      </c>
      <c r="I93" s="155">
        <f>LOOKUP(H93,'VTaškų lentelė'!$D$8:$D$158,'VTaškų lentelė'!$C$8:$C$158)</f>
        <v>49</v>
      </c>
      <c r="J93" s="165">
        <v>0.0019118055555555557</v>
      </c>
      <c r="K93" s="155">
        <f>LOOKUP(J93,'VTaškų lentelė'!$J$8:$J$158,'VTaškų lentelė'!$H$8:$H$158)</f>
        <v>38</v>
      </c>
      <c r="L93" s="205">
        <f aca="true" t="shared" si="7" ref="L93:L98">E93+G93+I93+K93</f>
        <v>155</v>
      </c>
    </row>
    <row r="94" spans="1:12" ht="12.75">
      <c r="A94" s="209" t="s">
        <v>170</v>
      </c>
      <c r="B94" s="209" t="s">
        <v>27</v>
      </c>
      <c r="C94" s="167">
        <v>38619</v>
      </c>
      <c r="D94" s="159">
        <v>9.14</v>
      </c>
      <c r="E94" s="160">
        <f>LOOKUP(D94,'VTaškų lentelė'!$I$8:I$158,'VTaškų lentelė'!$H$8:$H$158)</f>
        <v>49</v>
      </c>
      <c r="F94" s="215">
        <v>415</v>
      </c>
      <c r="G94" s="162">
        <f>LOOKUP(F94,'VTaškų lentelė'!$E$8:$E$158,'VTaškų lentelė'!$C$8:$C$158)</f>
        <v>34</v>
      </c>
      <c r="H94" s="159">
        <v>40.78</v>
      </c>
      <c r="I94" s="160">
        <f>LOOKUP(H94,'VTaškų lentelė'!$D$8:$D$158,'VTaškų lentelė'!$C$8:$C$158)</f>
        <v>43</v>
      </c>
      <c r="J94" s="168">
        <v>0.0018782407407407409</v>
      </c>
      <c r="K94" s="160">
        <f>LOOKUP(J94,'VTaškų lentelė'!$J$8:$J$158,'VTaškų lentelė'!$H$8:$H$158)</f>
        <v>42</v>
      </c>
      <c r="L94" s="206">
        <f t="shared" si="7"/>
        <v>168</v>
      </c>
    </row>
    <row r="95" spans="1:12" ht="12.75">
      <c r="A95" s="209" t="s">
        <v>170</v>
      </c>
      <c r="B95" s="209" t="s">
        <v>28</v>
      </c>
      <c r="C95" s="167">
        <v>38558</v>
      </c>
      <c r="D95" s="159">
        <v>8.92</v>
      </c>
      <c r="E95" s="160">
        <f>LOOKUP(D95,'VTaškų lentelė'!$I$8:I$158,'VTaškų lentelė'!$H$8:$H$158)</f>
        <v>55</v>
      </c>
      <c r="F95" s="215">
        <v>431</v>
      </c>
      <c r="G95" s="162">
        <f>LOOKUP(F95,'VTaškų lentelė'!$E$8:$E$158,'VTaškų lentelė'!$C$8:$C$158)</f>
        <v>39</v>
      </c>
      <c r="H95" s="159">
        <v>44.8</v>
      </c>
      <c r="I95" s="160">
        <f>LOOKUP(H95,'VTaškų lentelė'!$D$8:$D$158,'VTaškų lentelė'!$C$8:$C$158)</f>
        <v>49</v>
      </c>
      <c r="J95" s="168">
        <v>0.0018076388888888888</v>
      </c>
      <c r="K95" s="160">
        <f>LOOKUP(J95,'VTaškų lentelė'!$J$8:$J$158,'VTaškų lentelė'!$H$8:$H$158)</f>
        <v>52</v>
      </c>
      <c r="L95" s="206">
        <f t="shared" si="7"/>
        <v>195</v>
      </c>
    </row>
    <row r="96" spans="1:12" ht="12.75">
      <c r="A96" s="209" t="s">
        <v>170</v>
      </c>
      <c r="B96" s="209" t="s">
        <v>29</v>
      </c>
      <c r="C96" s="167">
        <v>38394</v>
      </c>
      <c r="D96" s="159">
        <v>8.86</v>
      </c>
      <c r="E96" s="160">
        <f>LOOKUP(D96,'VTaškų lentelė'!$I$8:I$158,'VTaškų lentelė'!$H$8:$H$158)</f>
        <v>58</v>
      </c>
      <c r="F96" s="215">
        <v>428</v>
      </c>
      <c r="G96" s="162">
        <f>LOOKUP(F96,'VTaškų lentelė'!$E$8:$E$158,'VTaškų lentelė'!$C$8:$C$158)</f>
        <v>38</v>
      </c>
      <c r="H96" s="159">
        <v>37.12</v>
      </c>
      <c r="I96" s="160">
        <f>LOOKUP(H96,'VTaškų lentelė'!$D$8:$D$158,'VTaškų lentelė'!$C$8:$C$158)</f>
        <v>38</v>
      </c>
      <c r="J96" s="168">
        <v>0.0016978009259259262</v>
      </c>
      <c r="K96" s="160">
        <f>LOOKUP(J96,'VTaškų lentelė'!$J$8:$J$158,'VTaškų lentelė'!$H$8:$H$158)</f>
        <v>70</v>
      </c>
      <c r="L96" s="206">
        <f t="shared" si="7"/>
        <v>204</v>
      </c>
    </row>
    <row r="97" spans="1:12" ht="12.75">
      <c r="A97" s="209" t="s">
        <v>170</v>
      </c>
      <c r="B97" s="209" t="s">
        <v>30</v>
      </c>
      <c r="C97" s="167">
        <v>38622</v>
      </c>
      <c r="D97" s="159">
        <v>8.67</v>
      </c>
      <c r="E97" s="160">
        <f>LOOKUP(D97,'VTaškų lentelė'!$I$8:I$158,'VTaškų lentelė'!$H$8:$H$158)</f>
        <v>65</v>
      </c>
      <c r="F97" s="215">
        <v>488</v>
      </c>
      <c r="G97" s="162">
        <f>LOOKUP(F97,'VTaškų lentelė'!$E$8:$E$158,'VTaškų lentelė'!$C$8:$C$158)</f>
        <v>58</v>
      </c>
      <c r="H97" s="159">
        <v>62.38</v>
      </c>
      <c r="I97" s="160">
        <f>LOOKUP(H97,'VTaškų lentelė'!$D$8:$D$158,'VTaškų lentelė'!$C$8:$C$158)</f>
        <v>75</v>
      </c>
      <c r="J97" s="168">
        <v>0.0017534722222222222</v>
      </c>
      <c r="K97" s="160">
        <f>LOOKUP(J97,'VTaškų lentelė'!$J$8:$J$158,'VTaškų lentelė'!$H$8:$H$158)</f>
        <v>60</v>
      </c>
      <c r="L97" s="206">
        <f t="shared" si="7"/>
        <v>258</v>
      </c>
    </row>
    <row r="98" spans="1:12" ht="13.5" thickBot="1">
      <c r="A98" s="210" t="s">
        <v>170</v>
      </c>
      <c r="B98" s="210" t="s">
        <v>100</v>
      </c>
      <c r="C98" s="170">
        <v>38404</v>
      </c>
      <c r="D98" s="178">
        <v>9.27</v>
      </c>
      <c r="E98" s="172">
        <f>LOOKUP(D98,'VTaškų lentelė'!$I$8:I$158,'VTaškų lentelė'!$H$8:$H$158)</f>
        <v>46</v>
      </c>
      <c r="F98" s="216">
        <v>440</v>
      </c>
      <c r="G98" s="174">
        <f>LOOKUP(F98,'VTaškų lentelė'!$E$8:$E$158,'VTaškų lentelė'!$C$8:$C$158)</f>
        <v>42</v>
      </c>
      <c r="H98" s="178">
        <v>28.63</v>
      </c>
      <c r="I98" s="172">
        <f>LOOKUP(H98,'VTaškų lentelė'!$D$8:$D$158,'VTaškų lentelė'!$C$8:$C$158)</f>
        <v>26</v>
      </c>
      <c r="J98" s="175">
        <v>0.0019004629629629632</v>
      </c>
      <c r="K98" s="172">
        <f>LOOKUP(J98,'VTaškų lentelė'!$J$8:$J$158,'VTaškų lentelė'!$H$8:$H$158)</f>
        <v>39</v>
      </c>
      <c r="L98" s="207">
        <f t="shared" si="7"/>
        <v>153</v>
      </c>
    </row>
    <row r="99" spans="1:12" ht="13.5" thickBot="1">
      <c r="A99" s="200"/>
      <c r="B99" s="200"/>
      <c r="C99" s="200"/>
      <c r="D99" s="200"/>
      <c r="E99" s="200"/>
      <c r="F99" s="200"/>
      <c r="G99" s="200"/>
      <c r="H99" s="527" t="s">
        <v>17</v>
      </c>
      <c r="I99" s="528"/>
      <c r="J99" s="528"/>
      <c r="K99" s="531"/>
      <c r="L99" s="201">
        <f>SUM(L93:L98)-MIN(L93:L98)</f>
        <v>980</v>
      </c>
    </row>
    <row r="100" spans="1:12" ht="12.75">
      <c r="A100" s="67"/>
      <c r="B100" s="67"/>
      <c r="C100" s="67"/>
      <c r="D100" s="67"/>
      <c r="E100" s="67"/>
      <c r="F100" s="67"/>
      <c r="G100" s="67"/>
      <c r="H100" s="103"/>
      <c r="I100" s="103"/>
      <c r="J100" s="103"/>
      <c r="K100" s="103"/>
      <c r="L100" s="104"/>
    </row>
    <row r="102" spans="1:12" ht="19.5" thickBot="1">
      <c r="A102" s="217">
        <v>9</v>
      </c>
      <c r="B102" s="352" t="s">
        <v>165</v>
      </c>
      <c r="C102" s="191"/>
      <c r="D102" s="191"/>
      <c r="E102" s="191"/>
      <c r="F102" s="191"/>
      <c r="G102" s="191"/>
      <c r="H102" s="191"/>
      <c r="I102" s="191"/>
      <c r="J102" s="191"/>
      <c r="K102" s="191"/>
      <c r="L102" s="105">
        <f>L111</f>
        <v>866</v>
      </c>
    </row>
    <row r="103" spans="1:12" ht="12.75" customHeight="1">
      <c r="A103" s="510" t="s">
        <v>14</v>
      </c>
      <c r="B103" s="512" t="s">
        <v>8</v>
      </c>
      <c r="C103" s="512" t="s">
        <v>16</v>
      </c>
      <c r="D103" s="506" t="s">
        <v>4</v>
      </c>
      <c r="E103" s="507"/>
      <c r="F103" s="520" t="s">
        <v>3</v>
      </c>
      <c r="G103" s="521"/>
      <c r="H103" s="506" t="s">
        <v>9</v>
      </c>
      <c r="I103" s="507"/>
      <c r="J103" s="506" t="s">
        <v>22</v>
      </c>
      <c r="K103" s="507"/>
      <c r="L103" s="512" t="s">
        <v>10</v>
      </c>
    </row>
    <row r="104" spans="1:12" ht="13.5" thickBot="1">
      <c r="A104" s="511"/>
      <c r="B104" s="513"/>
      <c r="C104" s="513"/>
      <c r="D104" s="193" t="s">
        <v>12</v>
      </c>
      <c r="E104" s="194" t="s">
        <v>1</v>
      </c>
      <c r="F104" s="196" t="s">
        <v>12</v>
      </c>
      <c r="G104" s="197" t="s">
        <v>1</v>
      </c>
      <c r="H104" s="193" t="s">
        <v>12</v>
      </c>
      <c r="I104" s="194" t="s">
        <v>1</v>
      </c>
      <c r="J104" s="193" t="s">
        <v>12</v>
      </c>
      <c r="K104" s="194" t="s">
        <v>1</v>
      </c>
      <c r="L104" s="513"/>
    </row>
    <row r="105" spans="1:12" ht="12.75">
      <c r="A105" s="151" t="s">
        <v>171</v>
      </c>
      <c r="B105" s="151" t="s">
        <v>112</v>
      </c>
      <c r="C105" s="164">
        <v>38411</v>
      </c>
      <c r="D105" s="154">
        <v>8.34</v>
      </c>
      <c r="E105" s="155">
        <f>LOOKUP(D105,'VTaškų lentelė'!$I$8:I$158,'VTaškų lentelė'!$H$8:$H$158)</f>
        <v>75</v>
      </c>
      <c r="F105" s="214">
        <v>509</v>
      </c>
      <c r="G105" s="157">
        <f>LOOKUP(F105,'VTaškų lentelė'!$E$8:$E$158,'VTaškų lentelė'!$C$8:$C$158)</f>
        <v>65</v>
      </c>
      <c r="H105" s="154">
        <v>43.76</v>
      </c>
      <c r="I105" s="155">
        <f>LOOKUP(H105,'VTaškų lentelė'!$D$8:$D$158,'VTaškų lentelė'!$C$8:$C$158)</f>
        <v>47</v>
      </c>
      <c r="J105" s="165">
        <v>0.002177777777777778</v>
      </c>
      <c r="K105" s="155">
        <f>LOOKUP(J105,'VTaškų lentelė'!$J$8:$J$158,'VTaškų lentelė'!$H$8:$H$158)</f>
        <v>11</v>
      </c>
      <c r="L105" s="205">
        <f aca="true" t="shared" si="8" ref="L105:L110">E105+G105+I105+K105</f>
        <v>198</v>
      </c>
    </row>
    <row r="106" spans="1:12" ht="12.75">
      <c r="A106" s="152" t="s">
        <v>171</v>
      </c>
      <c r="B106" s="152" t="s">
        <v>113</v>
      </c>
      <c r="C106" s="167">
        <v>38399</v>
      </c>
      <c r="D106" s="159">
        <v>8.19</v>
      </c>
      <c r="E106" s="160">
        <f>LOOKUP(D106,'VTaškų lentelė'!$I$8:I$158,'VTaškų lentelė'!$H$8:$H$158)</f>
        <v>82</v>
      </c>
      <c r="F106" s="215">
        <v>471</v>
      </c>
      <c r="G106" s="162">
        <f>LOOKUP(F106,'VTaškų lentelė'!$E$8:$E$158,'VTaškų lentelė'!$C$8:$C$158)</f>
        <v>52</v>
      </c>
      <c r="H106" s="159">
        <v>41.62</v>
      </c>
      <c r="I106" s="160">
        <f>LOOKUP(H106,'VTaškų lentelė'!$D$8:$D$158,'VTaškų lentelė'!$C$8:$C$158)</f>
        <v>44</v>
      </c>
      <c r="J106" s="168">
        <v>0.002044907407407407</v>
      </c>
      <c r="K106" s="160">
        <f>LOOKUP(J106,'VTaškų lentelė'!$J$8:$J$158,'VTaškų lentelė'!$H$8:$H$158)</f>
        <v>22</v>
      </c>
      <c r="L106" s="206">
        <f t="shared" si="8"/>
        <v>200</v>
      </c>
    </row>
    <row r="107" spans="1:12" ht="12.75">
      <c r="A107" s="152" t="s">
        <v>171</v>
      </c>
      <c r="B107" s="152" t="s">
        <v>114</v>
      </c>
      <c r="C107" s="167">
        <v>38375</v>
      </c>
      <c r="D107" s="159">
        <v>8.8</v>
      </c>
      <c r="E107" s="160">
        <f>LOOKUP(D107,'VTaškų lentelė'!$I$8:I$158,'VTaškų lentelė'!$H$8:$H$158)</f>
        <v>58</v>
      </c>
      <c r="F107" s="215">
        <v>440</v>
      </c>
      <c r="G107" s="162">
        <f>LOOKUP(F107,'VTaškų lentelė'!$E$8:$E$158,'VTaškų lentelė'!$C$8:$C$158)</f>
        <v>42</v>
      </c>
      <c r="H107" s="159">
        <v>41.7</v>
      </c>
      <c r="I107" s="160">
        <f>LOOKUP(H107,'VTaškų lentelė'!$D$8:$D$158,'VTaškų lentelė'!$C$8:$C$158)</f>
        <v>44</v>
      </c>
      <c r="J107" s="168">
        <v>0.0018781249999999998</v>
      </c>
      <c r="K107" s="160">
        <f>LOOKUP(J107,'VTaškų lentelė'!$J$8:$J$158,'VTaškų lentelė'!$H$8:$H$158)</f>
        <v>42</v>
      </c>
      <c r="L107" s="206">
        <f t="shared" si="8"/>
        <v>186</v>
      </c>
    </row>
    <row r="108" spans="1:12" ht="12.75">
      <c r="A108" s="152" t="s">
        <v>171</v>
      </c>
      <c r="B108" s="152" t="s">
        <v>115</v>
      </c>
      <c r="C108" s="167">
        <v>38624</v>
      </c>
      <c r="D108" s="159">
        <v>8.69</v>
      </c>
      <c r="E108" s="160">
        <f>LOOKUP(D108,'VTaškų lentelė'!$I$8:I$158,'VTaškų lentelė'!$H$8:$H$158)</f>
        <v>65</v>
      </c>
      <c r="F108" s="215">
        <v>433</v>
      </c>
      <c r="G108" s="162">
        <f>LOOKUP(F108,'VTaškų lentelė'!$E$8:$E$158,'VTaškų lentelė'!$C$8:$C$158)</f>
        <v>40</v>
      </c>
      <c r="H108" s="159">
        <v>37.03</v>
      </c>
      <c r="I108" s="160">
        <f>LOOKUP(H108,'VTaškų lentelė'!$D$8:$D$158,'VTaškų lentelė'!$C$8:$C$158)</f>
        <v>38</v>
      </c>
      <c r="J108" s="168">
        <v>0.0024533564814814817</v>
      </c>
      <c r="K108" s="160">
        <f>LOOKUP(J108,'VTaškų lentelė'!$J$8:$J$158,'VTaškų lentelė'!$H$8:$H$158)</f>
        <v>0</v>
      </c>
      <c r="L108" s="206">
        <f t="shared" si="8"/>
        <v>143</v>
      </c>
    </row>
    <row r="109" spans="1:12" ht="12.75">
      <c r="A109" s="152" t="s">
        <v>171</v>
      </c>
      <c r="B109" s="152" t="s">
        <v>116</v>
      </c>
      <c r="C109" s="167">
        <v>39017</v>
      </c>
      <c r="D109" s="159">
        <v>8.65</v>
      </c>
      <c r="E109" s="160">
        <f>LOOKUP(D109,'VTaškų lentelė'!$I$8:I$158,'VTaškų lentelė'!$H$8:$H$158)</f>
        <v>65</v>
      </c>
      <c r="F109" s="215">
        <v>413</v>
      </c>
      <c r="G109" s="162">
        <f>LOOKUP(F109,'VTaškų lentelė'!$E$8:$E$158,'VTaškų lentelė'!$C$8:$C$158)</f>
        <v>33</v>
      </c>
      <c r="H109" s="159">
        <v>36.83</v>
      </c>
      <c r="I109" s="160">
        <f>LOOKUP(H109,'VTaškų lentelė'!$D$8:$D$158,'VTaškų lentelė'!$C$8:$C$158)</f>
        <v>37</v>
      </c>
      <c r="J109" s="168">
        <v>0.002304976851851852</v>
      </c>
      <c r="K109" s="160">
        <f>LOOKUP(J109,'VTaškų lentelė'!$J$8:$J$158,'VTaškų lentelė'!$H$8:$H$158)</f>
        <v>4</v>
      </c>
      <c r="L109" s="206">
        <f t="shared" si="8"/>
        <v>139</v>
      </c>
    </row>
    <row r="110" spans="1:12" ht="13.5" thickBot="1">
      <c r="A110" s="153" t="s">
        <v>171</v>
      </c>
      <c r="B110" s="153" t="s">
        <v>179</v>
      </c>
      <c r="C110" s="170">
        <v>38671</v>
      </c>
      <c r="D110" s="178">
        <v>9.41</v>
      </c>
      <c r="E110" s="172">
        <f>LOOKUP(D110,'VTaškų lentelė'!$I$8:I$158,'VTaškų lentelė'!$H$8:$H$158)</f>
        <v>41</v>
      </c>
      <c r="F110" s="216">
        <v>386</v>
      </c>
      <c r="G110" s="174">
        <f>LOOKUP(F110,'VTaškų lentelė'!$E$8:$E$158,'VTaškų lentelė'!$C$8:$C$158)</f>
        <v>24</v>
      </c>
      <c r="H110" s="178">
        <v>31.36</v>
      </c>
      <c r="I110" s="172">
        <f>LOOKUP(H110,'VTaškų lentelė'!$D$8:$D$158,'VTaškų lentelė'!$C$8:$C$158)</f>
        <v>30</v>
      </c>
      <c r="J110" s="175">
        <v>0.0022473379629629627</v>
      </c>
      <c r="K110" s="172">
        <f>LOOKUP(J110,'VTaškų lentelė'!$J$8:$J$158,'VTaškų lentelė'!$H$8:$H$158)</f>
        <v>7</v>
      </c>
      <c r="L110" s="207">
        <f t="shared" si="8"/>
        <v>102</v>
      </c>
    </row>
    <row r="111" spans="1:12" ht="16.5" thickBot="1">
      <c r="A111" s="199"/>
      <c r="B111" s="192"/>
      <c r="C111" s="192"/>
      <c r="D111" s="192"/>
      <c r="E111" s="192"/>
      <c r="F111" s="192"/>
      <c r="G111" s="192"/>
      <c r="H111" s="508" t="s">
        <v>17</v>
      </c>
      <c r="I111" s="509"/>
      <c r="J111" s="509"/>
      <c r="K111" s="509"/>
      <c r="L111" s="179">
        <f>SUM(L105:L110)-MIN(L105:L110)</f>
        <v>866</v>
      </c>
    </row>
    <row r="113" spans="1:12" ht="15" customHeight="1" thickBot="1">
      <c r="A113" s="316">
        <v>10</v>
      </c>
      <c r="B113" s="436" t="s">
        <v>186</v>
      </c>
      <c r="C113" s="437"/>
      <c r="D113" s="437"/>
      <c r="E113" s="437"/>
      <c r="F113" s="437"/>
      <c r="G113" s="437"/>
      <c r="H113" s="437"/>
      <c r="I113" s="437"/>
      <c r="J113" s="437"/>
      <c r="K113" s="438"/>
      <c r="L113" s="302"/>
    </row>
    <row r="114" spans="1:12" ht="12.75">
      <c r="A114" s="439" t="s">
        <v>14</v>
      </c>
      <c r="B114" s="441" t="s">
        <v>8</v>
      </c>
      <c r="C114" s="439" t="s">
        <v>16</v>
      </c>
      <c r="D114" s="443" t="s">
        <v>4</v>
      </c>
      <c r="E114" s="444"/>
      <c r="F114" s="426" t="s">
        <v>3</v>
      </c>
      <c r="G114" s="427"/>
      <c r="H114" s="426" t="s">
        <v>9</v>
      </c>
      <c r="I114" s="427"/>
      <c r="J114" s="443" t="s">
        <v>5</v>
      </c>
      <c r="K114" s="444"/>
      <c r="L114" s="439" t="s">
        <v>10</v>
      </c>
    </row>
    <row r="115" spans="1:12" ht="13.5" thickBot="1">
      <c r="A115" s="440"/>
      <c r="B115" s="442"/>
      <c r="C115" s="440"/>
      <c r="D115" s="27" t="s">
        <v>12</v>
      </c>
      <c r="E115" s="28" t="s">
        <v>1</v>
      </c>
      <c r="F115" s="25" t="s">
        <v>12</v>
      </c>
      <c r="G115" s="26" t="s">
        <v>1</v>
      </c>
      <c r="H115" s="25" t="s">
        <v>12</v>
      </c>
      <c r="I115" s="26" t="s">
        <v>1</v>
      </c>
      <c r="J115" s="27" t="s">
        <v>12</v>
      </c>
      <c r="K115" s="28" t="s">
        <v>1</v>
      </c>
      <c r="L115" s="440"/>
    </row>
    <row r="116" spans="1:12" ht="12.75">
      <c r="A116" s="337" t="s">
        <v>187</v>
      </c>
      <c r="B116" s="343" t="s">
        <v>111</v>
      </c>
      <c r="C116" s="341">
        <v>38813</v>
      </c>
      <c r="D116" s="154">
        <v>9.12</v>
      </c>
      <c r="E116" s="155">
        <v>49</v>
      </c>
      <c r="F116" s="214">
        <v>424</v>
      </c>
      <c r="G116" s="157">
        <v>37</v>
      </c>
      <c r="H116" s="154">
        <v>38.79</v>
      </c>
      <c r="I116" s="155">
        <v>40</v>
      </c>
      <c r="J116" s="202">
        <v>0.001987268518518519</v>
      </c>
      <c r="K116" s="157">
        <v>29</v>
      </c>
      <c r="L116" s="339">
        <f>E116+G116+I116+K116</f>
        <v>155</v>
      </c>
    </row>
    <row r="117" spans="1:14" ht="16.5" thickBot="1">
      <c r="A117" s="338" t="s">
        <v>188</v>
      </c>
      <c r="B117" s="344" t="s">
        <v>108</v>
      </c>
      <c r="C117" s="342">
        <v>38754</v>
      </c>
      <c r="D117" s="178">
        <v>9.45</v>
      </c>
      <c r="E117" s="172">
        <v>41</v>
      </c>
      <c r="F117" s="216">
        <v>403</v>
      </c>
      <c r="G117" s="174">
        <v>37</v>
      </c>
      <c r="H117" s="178">
        <v>39.44</v>
      </c>
      <c r="I117" s="172">
        <v>41</v>
      </c>
      <c r="J117" s="204">
        <v>0.0021283564814814815</v>
      </c>
      <c r="K117" s="174">
        <v>15</v>
      </c>
      <c r="L117" s="340">
        <f>E117+G117+I117+K117</f>
        <v>134</v>
      </c>
      <c r="N117" s="110"/>
    </row>
    <row r="120" spans="2:9" ht="12.75">
      <c r="B120" s="422" t="s">
        <v>20</v>
      </c>
      <c r="C120" s="422"/>
      <c r="D120" s="422"/>
      <c r="E120" s="20"/>
      <c r="F120" s="422" t="s">
        <v>31</v>
      </c>
      <c r="G120" s="422"/>
      <c r="H120" s="422"/>
      <c r="I120" s="422"/>
    </row>
    <row r="121" spans="2:9" ht="12.75">
      <c r="B121"/>
      <c r="C121"/>
      <c r="D121"/>
      <c r="E121"/>
      <c r="F121"/>
      <c r="G121"/>
      <c r="H121"/>
      <c r="I121"/>
    </row>
    <row r="122" spans="2:9" ht="12.75">
      <c r="B122" s="422" t="s">
        <v>19</v>
      </c>
      <c r="C122" s="422"/>
      <c r="D122" s="422"/>
      <c r="E122" s="20"/>
      <c r="F122" s="422" t="s">
        <v>32</v>
      </c>
      <c r="G122" s="422"/>
      <c r="H122" s="422"/>
      <c r="I122" s="422"/>
    </row>
    <row r="123" spans="2:9" ht="12.75">
      <c r="B123" s="5"/>
      <c r="C123"/>
      <c r="D123" s="5"/>
      <c r="E123"/>
      <c r="F123"/>
      <c r="G123"/>
      <c r="H123"/>
      <c r="I123"/>
    </row>
  </sheetData>
  <sheetProtection/>
  <mergeCells count="100">
    <mergeCell ref="H111:K111"/>
    <mergeCell ref="J91:K91"/>
    <mergeCell ref="L91:L92"/>
    <mergeCell ref="H99:K99"/>
    <mergeCell ref="A103:A104"/>
    <mergeCell ref="B103:B104"/>
    <mergeCell ref="C103:C104"/>
    <mergeCell ref="D103:E103"/>
    <mergeCell ref="F103:G103"/>
    <mergeCell ref="H103:I103"/>
    <mergeCell ref="L79:L80"/>
    <mergeCell ref="H87:K87"/>
    <mergeCell ref="A91:A92"/>
    <mergeCell ref="B91:B92"/>
    <mergeCell ref="C91:C92"/>
    <mergeCell ref="D91:E91"/>
    <mergeCell ref="F91:G91"/>
    <mergeCell ref="H91:I91"/>
    <mergeCell ref="L103:L104"/>
    <mergeCell ref="L67:L68"/>
    <mergeCell ref="H75:K75"/>
    <mergeCell ref="A79:A80"/>
    <mergeCell ref="B79:B80"/>
    <mergeCell ref="C79:C80"/>
    <mergeCell ref="D79:E79"/>
    <mergeCell ref="F79:G79"/>
    <mergeCell ref="H79:I79"/>
    <mergeCell ref="J79:K79"/>
    <mergeCell ref="J55:K55"/>
    <mergeCell ref="L55:L56"/>
    <mergeCell ref="H63:K63"/>
    <mergeCell ref="A67:A68"/>
    <mergeCell ref="B67:B68"/>
    <mergeCell ref="C67:C68"/>
    <mergeCell ref="D67:E67"/>
    <mergeCell ref="F67:G67"/>
    <mergeCell ref="H67:I67"/>
    <mergeCell ref="J67:K67"/>
    <mergeCell ref="A55:A56"/>
    <mergeCell ref="B55:B56"/>
    <mergeCell ref="C55:C56"/>
    <mergeCell ref="D55:E55"/>
    <mergeCell ref="F55:G55"/>
    <mergeCell ref="H55:I55"/>
    <mergeCell ref="L31:L32"/>
    <mergeCell ref="H39:K39"/>
    <mergeCell ref="L114:L115"/>
    <mergeCell ref="A43:A44"/>
    <mergeCell ref="B43:B44"/>
    <mergeCell ref="C43:C44"/>
    <mergeCell ref="D43:E43"/>
    <mergeCell ref="F43:G43"/>
    <mergeCell ref="H43:I43"/>
    <mergeCell ref="L43:L44"/>
    <mergeCell ref="L19:L20"/>
    <mergeCell ref="H27:K27"/>
    <mergeCell ref="B30:K30"/>
    <mergeCell ref="A31:A32"/>
    <mergeCell ref="B31:B32"/>
    <mergeCell ref="C31:C32"/>
    <mergeCell ref="D31:E31"/>
    <mergeCell ref="F31:G31"/>
    <mergeCell ref="H31:I31"/>
    <mergeCell ref="J31:K31"/>
    <mergeCell ref="L7:L8"/>
    <mergeCell ref="H15:K15"/>
    <mergeCell ref="B18:K18"/>
    <mergeCell ref="A19:A20"/>
    <mergeCell ref="B19:B20"/>
    <mergeCell ref="C19:C20"/>
    <mergeCell ref="D19:E19"/>
    <mergeCell ref="F19:G19"/>
    <mergeCell ref="H19:I19"/>
    <mergeCell ref="J19:K19"/>
    <mergeCell ref="A7:A8"/>
    <mergeCell ref="B7:B8"/>
    <mergeCell ref="C7:C8"/>
    <mergeCell ref="D7:E7"/>
    <mergeCell ref="F7:G7"/>
    <mergeCell ref="H7:I7"/>
    <mergeCell ref="B120:D120"/>
    <mergeCell ref="F120:I120"/>
    <mergeCell ref="B122:D122"/>
    <mergeCell ref="F122:I122"/>
    <mergeCell ref="I3:J3"/>
    <mergeCell ref="B6:K6"/>
    <mergeCell ref="J7:K7"/>
    <mergeCell ref="J103:K103"/>
    <mergeCell ref="J43:K43"/>
    <mergeCell ref="H51:K51"/>
    <mergeCell ref="B1:G1"/>
    <mergeCell ref="B3:C3"/>
    <mergeCell ref="B113:K113"/>
    <mergeCell ref="A114:A115"/>
    <mergeCell ref="B114:B115"/>
    <mergeCell ref="C114:C115"/>
    <mergeCell ref="D114:E114"/>
    <mergeCell ref="F114:G114"/>
    <mergeCell ref="H114:I114"/>
    <mergeCell ref="J114:K114"/>
  </mergeCells>
  <dataValidations count="4">
    <dataValidation allowBlank="1" showInputMessage="1" showErrorMessage="1" prompt="Pilnas komandos pavadinimas" sqref="B113 C54:K54 C102:K102 C90:K90 C42:K42 C78:K78 C66:K66"/>
    <dataValidation allowBlank="1" showInputMessage="1" showErrorMessage="1" promptTitle="Komandos taškai" prompt="5 geriausi rezultatai po 4 rungčių" sqref="L6 L18 L30 L42 L54 L66 L78 L90 L102"/>
    <dataValidation allowBlank="1" showInputMessage="1" showErrorMessage="1" prompt="Varžybų pavadinimas" sqref="B1:B2"/>
    <dataValidation allowBlank="1" showInputMessage="1" showErrorMessage="1" prompt="Varžybų data" sqref="I3"/>
  </dataValidations>
  <printOptions/>
  <pageMargins left="0.7" right="0.4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L173"/>
  <sheetViews>
    <sheetView zoomScale="110" zoomScaleNormal="110" zoomScalePageLayoutView="0" workbookViewId="0" topLeftCell="A1">
      <selection activeCell="D66" sqref="D66"/>
    </sheetView>
  </sheetViews>
  <sheetFormatPr defaultColWidth="0" defaultRowHeight="12.75" zeroHeight="1"/>
  <cols>
    <col min="1" max="1" width="5.28125" style="76" customWidth="1"/>
    <col min="2" max="2" width="5.140625" style="76" customWidth="1"/>
    <col min="3" max="10" width="9.140625" style="76" customWidth="1"/>
    <col min="11" max="11" width="3.8515625" style="76" customWidth="1"/>
    <col min="12" max="12" width="3.28125" style="76" hidden="1" customWidth="1"/>
    <col min="13" max="16384" width="0" style="76" hidden="1" customWidth="1"/>
  </cols>
  <sheetData>
    <row r="1" spans="1:10" ht="21.75" customHeight="1">
      <c r="A1" s="532" t="s">
        <v>6</v>
      </c>
      <c r="B1" s="532"/>
      <c r="C1" s="532"/>
      <c r="D1" s="532"/>
      <c r="E1" s="532"/>
      <c r="F1" s="532"/>
      <c r="G1" s="532"/>
      <c r="H1" s="532"/>
      <c r="I1" s="532"/>
      <c r="J1" s="532"/>
    </row>
    <row r="2" spans="3:10" ht="27.75">
      <c r="C2" s="533" t="s">
        <v>21</v>
      </c>
      <c r="D2" s="533"/>
      <c r="E2" s="533"/>
      <c r="F2" s="106"/>
      <c r="G2" s="106"/>
      <c r="H2" s="534" t="s">
        <v>21</v>
      </c>
      <c r="I2" s="534"/>
      <c r="J2" s="534"/>
    </row>
    <row r="3" spans="3:10" ht="12.75">
      <c r="C3" s="69"/>
      <c r="D3" s="69"/>
      <c r="E3" s="69"/>
      <c r="J3" s="107"/>
    </row>
    <row r="4" spans="3:10" ht="12.75">
      <c r="C4" s="535" t="s">
        <v>1</v>
      </c>
      <c r="D4" s="536" t="s">
        <v>2</v>
      </c>
      <c r="E4" s="536" t="s">
        <v>3</v>
      </c>
      <c r="H4" s="535" t="s">
        <v>1</v>
      </c>
      <c r="I4" s="536" t="s">
        <v>4</v>
      </c>
      <c r="J4" s="536" t="s">
        <v>22</v>
      </c>
    </row>
    <row r="5" spans="3:10" ht="12.75">
      <c r="C5" s="535"/>
      <c r="D5" s="536"/>
      <c r="E5" s="536"/>
      <c r="H5" s="535"/>
      <c r="I5" s="536"/>
      <c r="J5" s="536"/>
    </row>
    <row r="6" spans="3:10" ht="19.5" customHeight="1">
      <c r="C6" s="535"/>
      <c r="D6" s="536"/>
      <c r="E6" s="536"/>
      <c r="H6" s="535"/>
      <c r="I6" s="536"/>
      <c r="J6" s="536"/>
    </row>
    <row r="7" spans="3:10" ht="21" customHeight="1">
      <c r="C7" s="535"/>
      <c r="D7" s="536"/>
      <c r="E7" s="536"/>
      <c r="H7" s="535"/>
      <c r="I7" s="536"/>
      <c r="J7" s="536"/>
    </row>
    <row r="8" spans="3:10" ht="12.75">
      <c r="C8" s="106">
        <v>1</v>
      </c>
      <c r="D8" s="76">
        <v>10</v>
      </c>
      <c r="E8" s="76">
        <v>315</v>
      </c>
      <c r="H8" s="106">
        <v>150</v>
      </c>
      <c r="I8" s="76">
        <v>6.5</v>
      </c>
      <c r="J8" s="107">
        <v>0.00133101851851837</v>
      </c>
    </row>
    <row r="9" spans="3:10" ht="12.75">
      <c r="C9" s="106">
        <v>2</v>
      </c>
      <c r="D9" s="76">
        <v>11</v>
      </c>
      <c r="E9" s="76">
        <v>318</v>
      </c>
      <c r="H9" s="106">
        <v>149</v>
      </c>
      <c r="J9" s="107"/>
    </row>
    <row r="10" spans="3:10" ht="12.75">
      <c r="C10" s="106">
        <v>3</v>
      </c>
      <c r="D10" s="76">
        <v>12</v>
      </c>
      <c r="E10" s="76">
        <v>322</v>
      </c>
      <c r="H10" s="106">
        <v>148</v>
      </c>
      <c r="J10" s="107">
        <v>0.00133680555555541</v>
      </c>
    </row>
    <row r="11" spans="3:10" ht="12.75">
      <c r="C11" s="106">
        <v>4</v>
      </c>
      <c r="D11" s="76">
        <v>13</v>
      </c>
      <c r="E11" s="76">
        <v>325</v>
      </c>
      <c r="H11" s="106">
        <v>147</v>
      </c>
      <c r="J11" s="107">
        <v>0.00134259259259245</v>
      </c>
    </row>
    <row r="12" spans="3:10" ht="12.75">
      <c r="C12" s="106">
        <v>5</v>
      </c>
      <c r="E12" s="76">
        <v>328</v>
      </c>
      <c r="H12" s="106">
        <v>146</v>
      </c>
      <c r="I12" s="76">
        <v>6.6</v>
      </c>
      <c r="J12" s="107"/>
    </row>
    <row r="13" spans="3:10" ht="12.75">
      <c r="C13" s="106">
        <v>6</v>
      </c>
      <c r="D13" s="76">
        <v>14</v>
      </c>
      <c r="E13" s="76">
        <v>331</v>
      </c>
      <c r="H13" s="106">
        <v>145</v>
      </c>
      <c r="J13" s="107">
        <v>0.00134837962962949</v>
      </c>
    </row>
    <row r="14" spans="3:10" ht="12.75">
      <c r="C14" s="106">
        <v>7</v>
      </c>
      <c r="D14" s="76">
        <v>15</v>
      </c>
      <c r="E14" s="76">
        <v>334</v>
      </c>
      <c r="H14" s="106">
        <v>144</v>
      </c>
      <c r="J14" s="107">
        <v>0.00135416666666653</v>
      </c>
    </row>
    <row r="15" spans="3:10" ht="12.75">
      <c r="C15" s="106">
        <v>8</v>
      </c>
      <c r="E15" s="76">
        <v>337</v>
      </c>
      <c r="H15" s="106">
        <v>143</v>
      </c>
      <c r="J15" s="107"/>
    </row>
    <row r="16" spans="3:10" ht="12.75">
      <c r="C16" s="106">
        <v>9</v>
      </c>
      <c r="D16" s="76">
        <v>16</v>
      </c>
      <c r="E16" s="76">
        <v>340</v>
      </c>
      <c r="H16" s="106">
        <v>142</v>
      </c>
      <c r="J16" s="107">
        <v>0.00135995370370357</v>
      </c>
    </row>
    <row r="17" spans="3:10" ht="12.75">
      <c r="C17" s="106">
        <v>10</v>
      </c>
      <c r="D17" s="76">
        <v>17</v>
      </c>
      <c r="E17" s="76">
        <v>343</v>
      </c>
      <c r="H17" s="106">
        <v>141</v>
      </c>
      <c r="I17" s="76">
        <v>6.7</v>
      </c>
      <c r="J17" s="107">
        <v>0.00136574074074061</v>
      </c>
    </row>
    <row r="18" spans="3:10" ht="12.75">
      <c r="C18" s="106">
        <v>11</v>
      </c>
      <c r="D18" s="76">
        <v>18</v>
      </c>
      <c r="E18" s="76">
        <v>346</v>
      </c>
      <c r="H18" s="106">
        <v>140</v>
      </c>
      <c r="J18" s="107"/>
    </row>
    <row r="19" spans="3:10" ht="12.75">
      <c r="C19" s="106">
        <v>12</v>
      </c>
      <c r="E19" s="76">
        <v>349</v>
      </c>
      <c r="H19" s="106">
        <v>139</v>
      </c>
      <c r="J19" s="107">
        <v>0.00137152777777765</v>
      </c>
    </row>
    <row r="20" spans="3:10" ht="12.75">
      <c r="C20" s="106">
        <v>13</v>
      </c>
      <c r="D20" s="76">
        <v>19</v>
      </c>
      <c r="E20" s="76">
        <v>352</v>
      </c>
      <c r="H20" s="106">
        <v>138</v>
      </c>
      <c r="J20" s="107">
        <v>0.00137731481481469</v>
      </c>
    </row>
    <row r="21" spans="3:10" ht="12.75">
      <c r="C21" s="106">
        <v>14</v>
      </c>
      <c r="D21" s="76">
        <v>20</v>
      </c>
      <c r="E21" s="76">
        <v>355</v>
      </c>
      <c r="H21" s="106">
        <v>137</v>
      </c>
      <c r="J21" s="107">
        <v>0.00138310185185173</v>
      </c>
    </row>
    <row r="22" spans="3:10" ht="12.75">
      <c r="C22" s="106">
        <v>15</v>
      </c>
      <c r="E22" s="76">
        <v>358</v>
      </c>
      <c r="H22" s="106">
        <v>136</v>
      </c>
      <c r="I22" s="76">
        <v>6.8</v>
      </c>
      <c r="J22" s="107"/>
    </row>
    <row r="23" spans="3:10" ht="12.75">
      <c r="C23" s="106">
        <v>16</v>
      </c>
      <c r="D23" s="76">
        <v>21</v>
      </c>
      <c r="E23" s="76">
        <v>361</v>
      </c>
      <c r="H23" s="106">
        <v>135</v>
      </c>
      <c r="J23" s="107">
        <v>0.00138888888888877</v>
      </c>
    </row>
    <row r="24" spans="3:10" ht="12.75">
      <c r="C24" s="106">
        <v>17</v>
      </c>
      <c r="D24" s="76">
        <v>22</v>
      </c>
      <c r="E24" s="76">
        <v>364</v>
      </c>
      <c r="H24" s="106">
        <v>134</v>
      </c>
      <c r="J24" s="107">
        <v>0.00139467592592581</v>
      </c>
    </row>
    <row r="25" spans="3:10" ht="12.75">
      <c r="C25" s="106">
        <v>18</v>
      </c>
      <c r="D25" s="76">
        <v>23</v>
      </c>
      <c r="E25" s="76">
        <v>367</v>
      </c>
      <c r="H25" s="106">
        <v>133</v>
      </c>
      <c r="J25" s="107"/>
    </row>
    <row r="26" spans="3:10" ht="12.75">
      <c r="C26" s="106">
        <v>19</v>
      </c>
      <c r="E26" s="76">
        <v>370</v>
      </c>
      <c r="H26" s="106">
        <v>132</v>
      </c>
      <c r="I26" s="76">
        <v>6.9</v>
      </c>
      <c r="J26" s="107">
        <v>0.00140046296296285</v>
      </c>
    </row>
    <row r="27" spans="3:10" ht="12.75">
      <c r="C27" s="106">
        <v>20</v>
      </c>
      <c r="D27" s="76">
        <v>24</v>
      </c>
      <c r="E27" s="76">
        <v>373</v>
      </c>
      <c r="H27" s="106">
        <v>131</v>
      </c>
      <c r="J27" s="107">
        <v>0.00140624999999989</v>
      </c>
    </row>
    <row r="28" spans="3:10" ht="12.75">
      <c r="C28" s="106">
        <v>21</v>
      </c>
      <c r="D28" s="76">
        <v>25</v>
      </c>
      <c r="E28" s="76">
        <v>376</v>
      </c>
      <c r="H28" s="106">
        <v>130</v>
      </c>
      <c r="J28" s="107">
        <v>0.00141203703703693</v>
      </c>
    </row>
    <row r="29" spans="3:10" ht="12.75">
      <c r="C29" s="106">
        <v>22</v>
      </c>
      <c r="E29" s="76">
        <v>379</v>
      </c>
      <c r="H29" s="106">
        <v>129</v>
      </c>
      <c r="J29" s="107"/>
    </row>
    <row r="30" spans="3:10" ht="12.75">
      <c r="C30" s="106">
        <v>23</v>
      </c>
      <c r="D30" s="76">
        <v>26</v>
      </c>
      <c r="E30" s="76">
        <v>382</v>
      </c>
      <c r="H30" s="106">
        <v>128</v>
      </c>
      <c r="J30" s="107">
        <v>0.00141782407407397</v>
      </c>
    </row>
    <row r="31" spans="3:10" ht="12.75">
      <c r="C31" s="106">
        <v>24</v>
      </c>
      <c r="D31" s="76">
        <v>27</v>
      </c>
      <c r="E31" s="76">
        <v>385</v>
      </c>
      <c r="H31" s="106">
        <v>127</v>
      </c>
      <c r="I31" s="76">
        <v>7</v>
      </c>
      <c r="J31" s="107">
        <v>0.00142361111111101</v>
      </c>
    </row>
    <row r="32" spans="3:10" ht="12.75">
      <c r="C32" s="106">
        <v>25</v>
      </c>
      <c r="E32" s="76">
        <v>388</v>
      </c>
      <c r="H32" s="106">
        <v>126</v>
      </c>
      <c r="J32" s="107"/>
    </row>
    <row r="33" spans="3:10" ht="12.75">
      <c r="C33" s="106">
        <v>26</v>
      </c>
      <c r="D33" s="76">
        <v>28</v>
      </c>
      <c r="E33" s="76">
        <v>391</v>
      </c>
      <c r="H33" s="106">
        <v>125</v>
      </c>
      <c r="J33" s="107">
        <v>0.00142939814814805</v>
      </c>
    </row>
    <row r="34" spans="3:10" ht="12.75">
      <c r="C34" s="106">
        <v>27</v>
      </c>
      <c r="D34" s="76">
        <v>29</v>
      </c>
      <c r="E34" s="76">
        <v>394</v>
      </c>
      <c r="H34" s="106">
        <v>124</v>
      </c>
      <c r="J34" s="107">
        <v>0.00143518518518509</v>
      </c>
    </row>
    <row r="35" spans="3:10" ht="12.75">
      <c r="C35" s="106">
        <v>28</v>
      </c>
      <c r="D35" s="76">
        <v>30</v>
      </c>
      <c r="E35" s="76">
        <v>397</v>
      </c>
      <c r="H35" s="106">
        <v>123</v>
      </c>
      <c r="I35" s="76">
        <v>7.1</v>
      </c>
      <c r="J35" s="107">
        <v>0.00144097222222213</v>
      </c>
    </row>
    <row r="36" spans="3:10" ht="12.75">
      <c r="C36" s="106">
        <v>29</v>
      </c>
      <c r="E36" s="76">
        <v>400</v>
      </c>
      <c r="H36" s="106">
        <v>122</v>
      </c>
      <c r="J36" s="107"/>
    </row>
    <row r="37" spans="3:10" ht="12.75">
      <c r="C37" s="106">
        <v>30</v>
      </c>
      <c r="D37" s="76">
        <v>31</v>
      </c>
      <c r="E37" s="76">
        <v>403</v>
      </c>
      <c r="H37" s="106">
        <v>121</v>
      </c>
      <c r="J37" s="107">
        <v>0.00144675925925917</v>
      </c>
    </row>
    <row r="38" spans="3:10" ht="12.75">
      <c r="C38" s="106">
        <v>31</v>
      </c>
      <c r="D38" s="76">
        <v>32</v>
      </c>
      <c r="E38" s="76">
        <v>406</v>
      </c>
      <c r="H38" s="106">
        <v>120</v>
      </c>
      <c r="J38" s="107">
        <v>0.00145254629629621</v>
      </c>
    </row>
    <row r="39" spans="3:10" ht="12.75">
      <c r="C39" s="106">
        <v>32</v>
      </c>
      <c r="E39" s="76">
        <v>409</v>
      </c>
      <c r="H39" s="106">
        <v>119</v>
      </c>
      <c r="J39" s="107">
        <v>0.00145833333333325</v>
      </c>
    </row>
    <row r="40" spans="3:10" ht="12.75">
      <c r="C40" s="106">
        <v>33</v>
      </c>
      <c r="D40" s="76">
        <v>33</v>
      </c>
      <c r="E40" s="76">
        <v>412</v>
      </c>
      <c r="H40" s="106">
        <v>118</v>
      </c>
      <c r="I40" s="76">
        <v>7.2</v>
      </c>
      <c r="J40" s="107">
        <v>0.00146412037037029</v>
      </c>
    </row>
    <row r="41" spans="3:10" ht="12.75">
      <c r="C41" s="106">
        <v>34</v>
      </c>
      <c r="D41" s="76">
        <v>34</v>
      </c>
      <c r="E41" s="76">
        <v>415</v>
      </c>
      <c r="H41" s="106">
        <v>117</v>
      </c>
      <c r="J41" s="107"/>
    </row>
    <row r="42" spans="3:10" ht="12.75">
      <c r="C42" s="106">
        <v>35</v>
      </c>
      <c r="D42" s="76">
        <v>35</v>
      </c>
      <c r="E42" s="76">
        <v>418</v>
      </c>
      <c r="H42" s="106">
        <v>116</v>
      </c>
      <c r="J42" s="107">
        <v>0.00146990740740733</v>
      </c>
    </row>
    <row r="43" spans="3:10" ht="12.75">
      <c r="C43" s="106">
        <v>36</v>
      </c>
      <c r="E43" s="76">
        <v>421</v>
      </c>
      <c r="H43" s="106">
        <v>115</v>
      </c>
      <c r="J43" s="107">
        <v>0.00147569444444437</v>
      </c>
    </row>
    <row r="44" spans="3:10" ht="12.75">
      <c r="C44" s="106">
        <v>37</v>
      </c>
      <c r="D44" s="76">
        <v>36</v>
      </c>
      <c r="E44" s="76">
        <v>424</v>
      </c>
      <c r="H44" s="106">
        <v>114</v>
      </c>
      <c r="I44" s="76">
        <v>7.3</v>
      </c>
      <c r="J44" s="107">
        <v>0.00148148148148141</v>
      </c>
    </row>
    <row r="45" spans="3:10" ht="12.75">
      <c r="C45" s="106">
        <v>38</v>
      </c>
      <c r="D45" s="76">
        <v>37</v>
      </c>
      <c r="E45" s="76">
        <v>427</v>
      </c>
      <c r="H45" s="106">
        <v>113</v>
      </c>
      <c r="J45" s="107"/>
    </row>
    <row r="46" spans="3:10" ht="12.75">
      <c r="C46" s="106">
        <v>39</v>
      </c>
      <c r="E46" s="76">
        <v>430</v>
      </c>
      <c r="H46" s="106">
        <v>112</v>
      </c>
      <c r="J46" s="107">
        <v>0.00148726851851845</v>
      </c>
    </row>
    <row r="47" spans="3:10" ht="12.75">
      <c r="C47" s="106">
        <v>40</v>
      </c>
      <c r="D47" s="76">
        <v>38</v>
      </c>
      <c r="E47" s="76">
        <v>433</v>
      </c>
      <c r="H47" s="106">
        <v>111</v>
      </c>
      <c r="J47" s="107">
        <v>0.00149305555555549</v>
      </c>
    </row>
    <row r="48" spans="3:10" ht="12.75">
      <c r="C48" s="106">
        <v>41</v>
      </c>
      <c r="D48" s="76">
        <v>39</v>
      </c>
      <c r="E48" s="76">
        <v>436</v>
      </c>
      <c r="H48" s="106">
        <v>110</v>
      </c>
      <c r="J48" s="107">
        <v>0.00149884259259253</v>
      </c>
    </row>
    <row r="49" spans="3:10" ht="12.75">
      <c r="C49" s="106">
        <v>42</v>
      </c>
      <c r="E49" s="76">
        <v>439</v>
      </c>
      <c r="H49" s="106">
        <v>109</v>
      </c>
      <c r="I49" s="76">
        <v>7.4</v>
      </c>
      <c r="J49" s="107"/>
    </row>
    <row r="50" spans="3:10" ht="12.75">
      <c r="C50" s="106">
        <v>43</v>
      </c>
      <c r="D50" s="76">
        <v>40</v>
      </c>
      <c r="E50" s="76">
        <v>442</v>
      </c>
      <c r="H50" s="106">
        <v>108</v>
      </c>
      <c r="J50" s="107">
        <v>0.00150462962962957</v>
      </c>
    </row>
    <row r="51" spans="3:10" ht="12.75">
      <c r="C51" s="106">
        <v>44</v>
      </c>
      <c r="D51" s="76">
        <v>41</v>
      </c>
      <c r="E51" s="76">
        <v>445</v>
      </c>
      <c r="H51" s="106">
        <v>107</v>
      </c>
      <c r="J51" s="107">
        <v>0.00151041666666661</v>
      </c>
    </row>
    <row r="52" spans="3:10" ht="12.75">
      <c r="C52" s="106">
        <v>45</v>
      </c>
      <c r="E52" s="76">
        <v>448</v>
      </c>
      <c r="H52" s="106">
        <v>106</v>
      </c>
      <c r="J52" s="107">
        <v>0.00151620370370365</v>
      </c>
    </row>
    <row r="53" spans="3:10" ht="12.75">
      <c r="C53" s="106">
        <v>46</v>
      </c>
      <c r="D53" s="76">
        <v>42</v>
      </c>
      <c r="E53" s="76">
        <v>451</v>
      </c>
      <c r="H53" s="106">
        <v>105</v>
      </c>
      <c r="I53" s="76">
        <v>7.5</v>
      </c>
      <c r="J53" s="107"/>
    </row>
    <row r="54" spans="3:10" ht="12.75">
      <c r="C54" s="106">
        <v>47</v>
      </c>
      <c r="D54" s="76">
        <v>43</v>
      </c>
      <c r="E54" s="76">
        <v>454</v>
      </c>
      <c r="H54" s="106">
        <v>104</v>
      </c>
      <c r="J54" s="107">
        <v>0.00152199074074069</v>
      </c>
    </row>
    <row r="55" spans="3:10" ht="12.75">
      <c r="C55" s="106">
        <v>48</v>
      </c>
      <c r="E55" s="76">
        <v>457</v>
      </c>
      <c r="H55" s="106">
        <v>103</v>
      </c>
      <c r="J55" s="107">
        <v>0.00152777777777773</v>
      </c>
    </row>
    <row r="56" spans="3:10" ht="12.75">
      <c r="C56" s="106">
        <v>49</v>
      </c>
      <c r="D56" s="76">
        <v>44</v>
      </c>
      <c r="E56" s="76">
        <v>460</v>
      </c>
      <c r="H56" s="106">
        <v>102</v>
      </c>
      <c r="J56" s="107">
        <v>0.00153356481481477</v>
      </c>
    </row>
    <row r="57" spans="3:10" ht="12.75">
      <c r="C57" s="106">
        <v>50</v>
      </c>
      <c r="D57" s="76">
        <v>45</v>
      </c>
      <c r="E57" s="76">
        <v>463</v>
      </c>
      <c r="H57" s="106">
        <v>101</v>
      </c>
      <c r="I57" s="76">
        <v>7.6</v>
      </c>
      <c r="J57" s="107">
        <v>0.00153935185185181</v>
      </c>
    </row>
    <row r="58" spans="3:10" ht="12.75">
      <c r="C58" s="106">
        <v>51</v>
      </c>
      <c r="D58" s="76">
        <v>46</v>
      </c>
      <c r="E58" s="76">
        <v>466</v>
      </c>
      <c r="H58" s="106">
        <v>100</v>
      </c>
      <c r="J58" s="107">
        <v>0.00154513888888885</v>
      </c>
    </row>
    <row r="59" spans="3:10" ht="12.75">
      <c r="C59" s="106">
        <v>52</v>
      </c>
      <c r="E59" s="76">
        <v>469</v>
      </c>
      <c r="H59" s="106">
        <v>99</v>
      </c>
      <c r="J59" s="107"/>
    </row>
    <row r="60" spans="3:10" ht="12.75">
      <c r="C60" s="106">
        <v>53</v>
      </c>
      <c r="D60" s="76">
        <v>47</v>
      </c>
      <c r="E60" s="76">
        <v>472</v>
      </c>
      <c r="H60" s="106">
        <v>98</v>
      </c>
      <c r="J60" s="107">
        <v>0.00155092592592589</v>
      </c>
    </row>
    <row r="61" spans="3:10" ht="12.75">
      <c r="C61" s="106">
        <v>54</v>
      </c>
      <c r="D61" s="76">
        <v>48</v>
      </c>
      <c r="E61" s="76">
        <v>475</v>
      </c>
      <c r="H61" s="106">
        <v>97</v>
      </c>
      <c r="I61" s="76">
        <v>7.7</v>
      </c>
      <c r="J61" s="107">
        <v>0.00155671296296293</v>
      </c>
    </row>
    <row r="62" spans="3:10" ht="12.75">
      <c r="C62" s="106">
        <v>55</v>
      </c>
      <c r="E62" s="76">
        <v>478</v>
      </c>
      <c r="H62" s="106">
        <v>96</v>
      </c>
      <c r="J62" s="107">
        <v>0.00156249999999997</v>
      </c>
    </row>
    <row r="63" spans="3:10" ht="12.75">
      <c r="C63" s="106">
        <v>56</v>
      </c>
      <c r="D63" s="76">
        <v>49</v>
      </c>
      <c r="E63" s="76">
        <v>481</v>
      </c>
      <c r="H63" s="106">
        <v>95</v>
      </c>
      <c r="J63" s="107">
        <v>0.00156828703703701</v>
      </c>
    </row>
    <row r="64" spans="3:10" ht="12.75">
      <c r="C64" s="106">
        <v>57</v>
      </c>
      <c r="D64" s="76">
        <v>50</v>
      </c>
      <c r="E64" s="76">
        <v>484</v>
      </c>
      <c r="H64" s="106">
        <v>94</v>
      </c>
      <c r="J64" s="107">
        <v>0.00157407407407405</v>
      </c>
    </row>
    <row r="65" spans="3:10" ht="12.75">
      <c r="C65" s="106">
        <v>58</v>
      </c>
      <c r="E65" s="76">
        <v>487</v>
      </c>
      <c r="H65" s="106">
        <v>93</v>
      </c>
      <c r="I65" s="76">
        <v>7.8</v>
      </c>
      <c r="J65" s="107"/>
    </row>
    <row r="66" spans="3:10" ht="12.75">
      <c r="C66" s="106">
        <v>59</v>
      </c>
      <c r="D66" s="76">
        <v>51</v>
      </c>
      <c r="E66" s="76">
        <v>490</v>
      </c>
      <c r="H66" s="106">
        <v>92</v>
      </c>
      <c r="J66" s="107">
        <v>0.00157986111111109</v>
      </c>
    </row>
    <row r="67" spans="3:10" ht="12.75">
      <c r="C67" s="106">
        <v>60</v>
      </c>
      <c r="D67" s="76">
        <v>52</v>
      </c>
      <c r="E67" s="76">
        <v>493</v>
      </c>
      <c r="H67" s="106">
        <v>91</v>
      </c>
      <c r="J67" s="107">
        <v>0.00158564814814813</v>
      </c>
    </row>
    <row r="68" spans="3:10" ht="12.75">
      <c r="C68" s="106">
        <v>61</v>
      </c>
      <c r="E68" s="76">
        <v>496</v>
      </c>
      <c r="H68" s="106">
        <v>90</v>
      </c>
      <c r="J68" s="107">
        <v>0.00159143518518517</v>
      </c>
    </row>
    <row r="69" spans="3:10" ht="12.75">
      <c r="C69" s="106">
        <v>62</v>
      </c>
      <c r="D69" s="76">
        <v>53</v>
      </c>
      <c r="E69" s="76">
        <v>499</v>
      </c>
      <c r="H69" s="106">
        <v>89</v>
      </c>
      <c r="I69" s="76">
        <v>7.9</v>
      </c>
      <c r="J69" s="107">
        <v>0.00159722222222221</v>
      </c>
    </row>
    <row r="70" spans="3:10" ht="12.75">
      <c r="C70" s="106">
        <v>63</v>
      </c>
      <c r="D70" s="76">
        <v>54</v>
      </c>
      <c r="E70" s="76">
        <v>502</v>
      </c>
      <c r="H70" s="106">
        <v>88</v>
      </c>
      <c r="J70" s="107">
        <v>0.00160300925925925</v>
      </c>
    </row>
    <row r="71" spans="3:10" ht="12.75">
      <c r="C71" s="106">
        <v>64</v>
      </c>
      <c r="E71" s="76">
        <v>505</v>
      </c>
      <c r="H71" s="106">
        <v>87</v>
      </c>
      <c r="J71" s="107">
        <v>0.00160879629629629</v>
      </c>
    </row>
    <row r="72" spans="3:10" ht="12.75">
      <c r="C72" s="106">
        <v>65</v>
      </c>
      <c r="D72" s="76">
        <v>55</v>
      </c>
      <c r="E72" s="76">
        <v>508</v>
      </c>
      <c r="H72" s="106">
        <v>86</v>
      </c>
      <c r="I72" s="76">
        <v>8</v>
      </c>
      <c r="J72" s="107"/>
    </row>
    <row r="73" spans="3:10" ht="12.75">
      <c r="C73" s="106">
        <v>66</v>
      </c>
      <c r="D73" s="76">
        <v>56</v>
      </c>
      <c r="E73" s="76">
        <v>511</v>
      </c>
      <c r="H73" s="106">
        <v>85</v>
      </c>
      <c r="J73" s="107">
        <v>0.00161458333333333</v>
      </c>
    </row>
    <row r="74" spans="3:10" ht="12.75">
      <c r="C74" s="106">
        <v>67</v>
      </c>
      <c r="E74" s="76">
        <v>514</v>
      </c>
      <c r="H74" s="106">
        <v>84</v>
      </c>
      <c r="J74" s="107">
        <v>0.00162037037037037</v>
      </c>
    </row>
    <row r="75" spans="3:10" ht="12.75">
      <c r="C75" s="106">
        <v>68</v>
      </c>
      <c r="D75" s="76">
        <v>57</v>
      </c>
      <c r="E75" s="76">
        <v>517</v>
      </c>
      <c r="H75" s="106">
        <v>83</v>
      </c>
      <c r="J75" s="107">
        <v>0.00162615740740741</v>
      </c>
    </row>
    <row r="76" spans="3:10" ht="12.75">
      <c r="C76" s="106">
        <v>69</v>
      </c>
      <c r="D76" s="76">
        <v>58</v>
      </c>
      <c r="E76" s="76">
        <v>520</v>
      </c>
      <c r="H76" s="106">
        <v>82</v>
      </c>
      <c r="I76" s="76">
        <v>8.1</v>
      </c>
      <c r="J76" s="107">
        <v>0.00163194444444444</v>
      </c>
    </row>
    <row r="77" spans="3:10" ht="12.75">
      <c r="C77" s="106">
        <v>70</v>
      </c>
      <c r="E77" s="76">
        <v>523</v>
      </c>
      <c r="H77" s="106">
        <v>81</v>
      </c>
      <c r="J77" s="107">
        <v>0.00163773148148148</v>
      </c>
    </row>
    <row r="78" spans="3:10" ht="12.75">
      <c r="C78" s="106">
        <v>71</v>
      </c>
      <c r="D78" s="76">
        <v>59</v>
      </c>
      <c r="E78" s="76">
        <v>526</v>
      </c>
      <c r="H78" s="106">
        <v>80</v>
      </c>
      <c r="J78" s="107">
        <v>0.00164351851851852</v>
      </c>
    </row>
    <row r="79" spans="3:10" ht="12.75">
      <c r="C79" s="106">
        <v>72</v>
      </c>
      <c r="D79" s="76">
        <v>60</v>
      </c>
      <c r="E79" s="76">
        <v>529</v>
      </c>
      <c r="H79" s="106">
        <v>79</v>
      </c>
      <c r="J79" s="107">
        <v>0.00164930555555556</v>
      </c>
    </row>
    <row r="80" spans="3:10" ht="12.75">
      <c r="C80" s="106">
        <v>73</v>
      </c>
      <c r="E80" s="76">
        <v>532</v>
      </c>
      <c r="H80" s="106">
        <v>78</v>
      </c>
      <c r="I80" s="76">
        <v>8.2</v>
      </c>
      <c r="J80" s="107">
        <v>0.00165509259259259</v>
      </c>
    </row>
    <row r="81" spans="3:10" ht="12.75">
      <c r="C81" s="106">
        <v>74</v>
      </c>
      <c r="D81" s="76">
        <v>61</v>
      </c>
      <c r="E81" s="76">
        <v>535</v>
      </c>
      <c r="H81" s="106">
        <v>77</v>
      </c>
      <c r="J81" s="107">
        <v>0.00166087962962963</v>
      </c>
    </row>
    <row r="82" spans="3:10" ht="12.75">
      <c r="C82" s="106">
        <v>75</v>
      </c>
      <c r="D82" s="76">
        <v>62</v>
      </c>
      <c r="E82" s="76">
        <v>538</v>
      </c>
      <c r="H82" s="106">
        <v>76</v>
      </c>
      <c r="J82" s="107">
        <v>0.00166666666666667</v>
      </c>
    </row>
    <row r="83" spans="3:10" ht="12.75">
      <c r="C83" s="106">
        <v>76</v>
      </c>
      <c r="E83" s="76">
        <v>541</v>
      </c>
      <c r="H83" s="106">
        <v>75</v>
      </c>
      <c r="I83" s="76">
        <v>8.3</v>
      </c>
      <c r="J83" s="107">
        <v>0.0016724537037037</v>
      </c>
    </row>
    <row r="84" spans="3:10" ht="12.75">
      <c r="C84" s="106">
        <v>77</v>
      </c>
      <c r="D84" s="76">
        <v>63</v>
      </c>
      <c r="E84" s="76">
        <v>544</v>
      </c>
      <c r="H84" s="106">
        <v>74</v>
      </c>
      <c r="J84" s="107">
        <v>0.0016782407407407406</v>
      </c>
    </row>
    <row r="85" spans="3:10" ht="12.75">
      <c r="C85" s="106">
        <v>78</v>
      </c>
      <c r="D85" s="76">
        <v>64</v>
      </c>
      <c r="E85" s="76">
        <v>547</v>
      </c>
      <c r="H85" s="106">
        <v>73</v>
      </c>
      <c r="J85" s="107">
        <v>0.0016840277777777776</v>
      </c>
    </row>
    <row r="86" spans="3:10" ht="12.75">
      <c r="C86" s="106">
        <v>79</v>
      </c>
      <c r="E86" s="76">
        <v>550</v>
      </c>
      <c r="H86" s="106">
        <v>72</v>
      </c>
      <c r="J86" s="107"/>
    </row>
    <row r="87" spans="3:10" ht="12.75">
      <c r="C87" s="106">
        <v>80</v>
      </c>
      <c r="D87" s="76">
        <v>65</v>
      </c>
      <c r="E87" s="76">
        <v>553</v>
      </c>
      <c r="H87" s="106">
        <v>71</v>
      </c>
      <c r="I87" s="76">
        <v>8.4</v>
      </c>
      <c r="J87" s="107">
        <v>0.00168981481481482</v>
      </c>
    </row>
    <row r="88" spans="3:12" ht="12.75">
      <c r="C88" s="106">
        <v>81</v>
      </c>
      <c r="D88" s="76">
        <v>66</v>
      </c>
      <c r="E88" s="76">
        <v>556</v>
      </c>
      <c r="H88" s="106">
        <v>70</v>
      </c>
      <c r="J88" s="107">
        <v>0.00169560185185185</v>
      </c>
      <c r="L88" s="107"/>
    </row>
    <row r="89" spans="3:12" ht="12.75">
      <c r="C89" s="106">
        <v>82</v>
      </c>
      <c r="E89" s="76">
        <v>559</v>
      </c>
      <c r="H89" s="106">
        <v>69</v>
      </c>
      <c r="J89" s="107">
        <v>0.00170138888888889</v>
      </c>
      <c r="L89" s="107"/>
    </row>
    <row r="90" spans="3:12" ht="12.75">
      <c r="C90" s="106">
        <v>83</v>
      </c>
      <c r="D90" s="76">
        <v>67</v>
      </c>
      <c r="E90" s="76">
        <v>562</v>
      </c>
      <c r="H90" s="106">
        <v>68</v>
      </c>
      <c r="I90" s="76">
        <v>8.5</v>
      </c>
      <c r="J90" s="107">
        <v>0.00170717592592593</v>
      </c>
      <c r="L90" s="107"/>
    </row>
    <row r="91" spans="3:12" ht="12.75">
      <c r="C91" s="106">
        <v>84</v>
      </c>
      <c r="D91" s="76">
        <v>68</v>
      </c>
      <c r="E91" s="76">
        <v>565</v>
      </c>
      <c r="H91" s="106">
        <v>67</v>
      </c>
      <c r="J91" s="107">
        <v>0.00171296296296296</v>
      </c>
      <c r="L91" s="107"/>
    </row>
    <row r="92" spans="3:12" ht="12.75">
      <c r="C92" s="106">
        <v>85</v>
      </c>
      <c r="E92" s="76">
        <v>568</v>
      </c>
      <c r="H92" s="106">
        <v>66</v>
      </c>
      <c r="J92" s="107">
        <v>0.00171875</v>
      </c>
      <c r="L92" s="107"/>
    </row>
    <row r="93" spans="3:10" ht="12.75">
      <c r="C93" s="106">
        <v>86</v>
      </c>
      <c r="D93" s="76">
        <v>69</v>
      </c>
      <c r="E93" s="76">
        <v>571</v>
      </c>
      <c r="H93" s="106">
        <v>65</v>
      </c>
      <c r="I93" s="76">
        <v>8.6</v>
      </c>
      <c r="J93" s="107">
        <v>0.00172453703703704</v>
      </c>
    </row>
    <row r="94" spans="3:10" ht="12.75">
      <c r="C94" s="106">
        <v>87</v>
      </c>
      <c r="D94" s="76">
        <v>70</v>
      </c>
      <c r="E94" s="76">
        <v>574</v>
      </c>
      <c r="H94" s="106">
        <v>64</v>
      </c>
      <c r="J94" s="107">
        <v>0.00173032407407407</v>
      </c>
    </row>
    <row r="95" spans="3:10" ht="12.75">
      <c r="C95" s="106">
        <v>88</v>
      </c>
      <c r="E95" s="76">
        <v>577</v>
      </c>
      <c r="H95" s="106">
        <v>63</v>
      </c>
      <c r="J95" s="107">
        <v>0.00173611111111111</v>
      </c>
    </row>
    <row r="96" spans="3:10" ht="12.75">
      <c r="C96" s="106">
        <v>89</v>
      </c>
      <c r="D96" s="76">
        <v>71</v>
      </c>
      <c r="E96" s="76">
        <v>580</v>
      </c>
      <c r="H96" s="106">
        <v>62</v>
      </c>
      <c r="J96" s="107">
        <v>0.00174189814814815</v>
      </c>
    </row>
    <row r="97" spans="3:10" ht="12.75">
      <c r="C97" s="106">
        <v>90</v>
      </c>
      <c r="D97" s="76">
        <v>72</v>
      </c>
      <c r="E97" s="76">
        <v>583</v>
      </c>
      <c r="H97" s="106">
        <v>61</v>
      </c>
      <c r="I97" s="76">
        <v>8.7</v>
      </c>
      <c r="J97" s="107">
        <v>0.00174768518518519</v>
      </c>
    </row>
    <row r="98" spans="3:10" ht="12.75">
      <c r="C98" s="106">
        <v>91</v>
      </c>
      <c r="E98" s="76">
        <v>586</v>
      </c>
      <c r="H98" s="106">
        <v>60</v>
      </c>
      <c r="J98" s="107">
        <v>0.0017534722222222222</v>
      </c>
    </row>
    <row r="99" spans="3:10" ht="12.75">
      <c r="C99" s="106">
        <v>92</v>
      </c>
      <c r="D99" s="76">
        <v>73</v>
      </c>
      <c r="E99" s="76">
        <v>589</v>
      </c>
      <c r="H99" s="106">
        <v>59</v>
      </c>
      <c r="J99" s="107">
        <v>0.0017592592592592592</v>
      </c>
    </row>
    <row r="100" spans="3:10" ht="12.75">
      <c r="C100" s="106">
        <v>93</v>
      </c>
      <c r="D100" s="76">
        <v>74</v>
      </c>
      <c r="E100" s="76">
        <v>592</v>
      </c>
      <c r="H100" s="106">
        <v>58</v>
      </c>
      <c r="I100" s="76">
        <v>8.8</v>
      </c>
      <c r="J100" s="107">
        <v>0.00177083333333333</v>
      </c>
    </row>
    <row r="101" spans="3:10" ht="12.75">
      <c r="C101" s="106">
        <v>94</v>
      </c>
      <c r="E101" s="76">
        <v>595</v>
      </c>
      <c r="H101" s="106">
        <v>57</v>
      </c>
      <c r="J101" s="107">
        <v>0.00177662037037037</v>
      </c>
    </row>
    <row r="102" spans="3:10" ht="12.75">
      <c r="C102" s="106">
        <v>95</v>
      </c>
      <c r="D102" s="76">
        <v>75</v>
      </c>
      <c r="E102" s="76">
        <v>597</v>
      </c>
      <c r="H102" s="106">
        <v>56</v>
      </c>
      <c r="J102" s="107">
        <v>0.00178240740740741</v>
      </c>
    </row>
    <row r="103" spans="3:10" ht="12.75">
      <c r="C103" s="106">
        <v>96</v>
      </c>
      <c r="D103" s="76">
        <v>76</v>
      </c>
      <c r="E103" s="76">
        <v>600</v>
      </c>
      <c r="H103" s="106">
        <v>55</v>
      </c>
      <c r="I103" s="76">
        <v>8.9</v>
      </c>
      <c r="J103" s="107">
        <v>0.00178819444444444</v>
      </c>
    </row>
    <row r="104" spans="3:10" ht="12.75">
      <c r="C104" s="106">
        <v>97</v>
      </c>
      <c r="E104" s="76">
        <v>602</v>
      </c>
      <c r="H104" s="106">
        <v>54</v>
      </c>
      <c r="J104" s="107">
        <v>0.00179398148148148</v>
      </c>
    </row>
    <row r="105" spans="3:10" ht="12.75">
      <c r="C105" s="106">
        <v>98</v>
      </c>
      <c r="D105" s="76">
        <v>77</v>
      </c>
      <c r="E105" s="76">
        <v>605</v>
      </c>
      <c r="H105" s="106">
        <v>53</v>
      </c>
      <c r="J105" s="107">
        <v>0.0017997685185185185</v>
      </c>
    </row>
    <row r="106" spans="3:10" ht="12.75">
      <c r="C106" s="106">
        <v>99</v>
      </c>
      <c r="D106" s="76">
        <v>78</v>
      </c>
      <c r="E106" s="76">
        <v>608</v>
      </c>
      <c r="H106" s="106">
        <v>52</v>
      </c>
      <c r="I106" s="76">
        <v>9</v>
      </c>
      <c r="J106" s="107">
        <v>0.0018055555555555557</v>
      </c>
    </row>
    <row r="107" spans="3:10" ht="12.75">
      <c r="C107" s="106">
        <v>100</v>
      </c>
      <c r="E107" s="76">
        <v>610</v>
      </c>
      <c r="H107" s="106">
        <v>51</v>
      </c>
      <c r="J107" s="107">
        <v>0.0018113425925925927</v>
      </c>
    </row>
    <row r="108" spans="3:10" ht="12.75">
      <c r="C108" s="106">
        <v>101</v>
      </c>
      <c r="D108" s="76">
        <v>79</v>
      </c>
      <c r="E108" s="76">
        <v>612</v>
      </c>
      <c r="H108" s="106">
        <v>50</v>
      </c>
      <c r="J108" s="107">
        <v>0.0018171296296296297</v>
      </c>
    </row>
    <row r="109" spans="3:10" ht="12.75">
      <c r="C109" s="106">
        <v>102</v>
      </c>
      <c r="D109" s="76">
        <v>80</v>
      </c>
      <c r="E109" s="76">
        <v>615</v>
      </c>
      <c r="H109" s="106">
        <v>49</v>
      </c>
      <c r="I109" s="76">
        <v>9.1</v>
      </c>
      <c r="J109" s="107">
        <v>0.0018287037037037037</v>
      </c>
    </row>
    <row r="110" spans="3:10" ht="12.75">
      <c r="C110" s="106">
        <v>103</v>
      </c>
      <c r="E110" s="76">
        <v>617</v>
      </c>
      <c r="H110" s="106">
        <v>48</v>
      </c>
      <c r="J110" s="107">
        <v>0.0018344907407407407</v>
      </c>
    </row>
    <row r="111" spans="3:10" ht="12.75">
      <c r="C111" s="106">
        <v>104</v>
      </c>
      <c r="D111" s="76">
        <v>81</v>
      </c>
      <c r="E111" s="76">
        <v>620</v>
      </c>
      <c r="H111" s="106">
        <v>47</v>
      </c>
      <c r="J111" s="107">
        <v>0.0018402777777777777</v>
      </c>
    </row>
    <row r="112" spans="3:10" ht="12.75">
      <c r="C112" s="106">
        <v>105</v>
      </c>
      <c r="D112" s="76">
        <v>82</v>
      </c>
      <c r="E112" s="76">
        <v>622</v>
      </c>
      <c r="H112" s="106">
        <v>46</v>
      </c>
      <c r="I112" s="76">
        <v>9.2</v>
      </c>
      <c r="J112" s="107">
        <v>0.001846064814814815</v>
      </c>
    </row>
    <row r="113" spans="3:10" ht="12.75">
      <c r="C113" s="106">
        <v>106</v>
      </c>
      <c r="E113" s="76">
        <v>625</v>
      </c>
      <c r="H113" s="106">
        <v>45</v>
      </c>
      <c r="J113" s="107">
        <v>0.0018518518518518517</v>
      </c>
    </row>
    <row r="114" spans="3:10" ht="12.75">
      <c r="C114" s="106">
        <v>107</v>
      </c>
      <c r="D114" s="76">
        <v>83</v>
      </c>
      <c r="E114" s="76">
        <v>627</v>
      </c>
      <c r="H114" s="106">
        <v>44</v>
      </c>
      <c r="I114" s="76">
        <v>9.3</v>
      </c>
      <c r="J114" s="107">
        <v>0.0018634259259259261</v>
      </c>
    </row>
    <row r="115" spans="3:10" ht="12.75">
      <c r="C115" s="106">
        <v>108</v>
      </c>
      <c r="D115" s="76">
        <v>84</v>
      </c>
      <c r="E115" s="76">
        <v>630</v>
      </c>
      <c r="H115" s="106">
        <v>43</v>
      </c>
      <c r="J115" s="107">
        <v>0.001869212962962963</v>
      </c>
    </row>
    <row r="116" spans="3:10" ht="12.75">
      <c r="C116" s="106">
        <v>109</v>
      </c>
      <c r="E116" s="76">
        <v>632</v>
      </c>
      <c r="H116" s="106">
        <v>42</v>
      </c>
      <c r="J116" s="107">
        <v>0.001875</v>
      </c>
    </row>
    <row r="117" spans="3:10" ht="12.75">
      <c r="C117" s="106">
        <v>110</v>
      </c>
      <c r="D117" s="76">
        <v>85</v>
      </c>
      <c r="E117" s="76">
        <v>635</v>
      </c>
      <c r="H117" s="106">
        <v>41</v>
      </c>
      <c r="I117" s="76">
        <v>9.4</v>
      </c>
      <c r="J117" s="107">
        <v>0.001880787037037037</v>
      </c>
    </row>
    <row r="118" spans="3:10" ht="12.75">
      <c r="C118" s="106">
        <v>111</v>
      </c>
      <c r="D118" s="76">
        <v>86</v>
      </c>
      <c r="E118" s="76">
        <v>637</v>
      </c>
      <c r="H118" s="106">
        <v>40</v>
      </c>
      <c r="J118" s="107">
        <v>0.0018923611111111112</v>
      </c>
    </row>
    <row r="119" spans="3:10" ht="12.75">
      <c r="C119" s="106">
        <v>112</v>
      </c>
      <c r="E119" s="76">
        <v>639</v>
      </c>
      <c r="H119" s="106">
        <v>39</v>
      </c>
      <c r="J119" s="107">
        <v>0.0018981481481481482</v>
      </c>
    </row>
    <row r="120" spans="3:10" ht="12.75">
      <c r="C120" s="106">
        <v>113</v>
      </c>
      <c r="D120" s="76">
        <v>87</v>
      </c>
      <c r="E120" s="76">
        <v>641</v>
      </c>
      <c r="H120" s="106">
        <v>38</v>
      </c>
      <c r="I120" s="76">
        <v>9.5</v>
      </c>
      <c r="J120" s="107">
        <v>0.0019039351851851854</v>
      </c>
    </row>
    <row r="121" spans="3:10" ht="12.75">
      <c r="C121" s="106">
        <v>114</v>
      </c>
      <c r="E121" s="76">
        <v>643</v>
      </c>
      <c r="H121" s="106">
        <v>37</v>
      </c>
      <c r="J121" s="107">
        <v>0.0019155092592592592</v>
      </c>
    </row>
    <row r="122" spans="3:10" ht="12.75">
      <c r="C122" s="106">
        <v>115</v>
      </c>
      <c r="D122" s="76">
        <v>88</v>
      </c>
      <c r="E122" s="76">
        <v>645</v>
      </c>
      <c r="H122" s="106">
        <v>36</v>
      </c>
      <c r="I122" s="76">
        <v>9.6</v>
      </c>
      <c r="J122" s="107">
        <v>0.0019212962962962962</v>
      </c>
    </row>
    <row r="123" spans="3:10" ht="12.75">
      <c r="C123" s="106">
        <v>116</v>
      </c>
      <c r="D123" s="76">
        <v>89</v>
      </c>
      <c r="E123" s="76">
        <v>647</v>
      </c>
      <c r="H123" s="106">
        <v>35</v>
      </c>
      <c r="J123" s="107">
        <v>0.0019328703703703704</v>
      </c>
    </row>
    <row r="124" spans="3:10" ht="12.75">
      <c r="C124" s="106">
        <v>117</v>
      </c>
      <c r="E124" s="76">
        <v>649</v>
      </c>
      <c r="H124" s="106">
        <v>34</v>
      </c>
      <c r="I124" s="76">
        <v>9.7</v>
      </c>
      <c r="J124" s="107">
        <v>0.0019386574074074072</v>
      </c>
    </row>
    <row r="125" spans="3:10" ht="12.75">
      <c r="C125" s="106">
        <v>118</v>
      </c>
      <c r="D125" s="76">
        <v>90</v>
      </c>
      <c r="E125" s="76">
        <v>651</v>
      </c>
      <c r="H125" s="106">
        <v>33</v>
      </c>
      <c r="J125" s="107">
        <v>0.0019444444444444442</v>
      </c>
    </row>
    <row r="126" spans="3:10" ht="12.75">
      <c r="C126" s="106">
        <v>119</v>
      </c>
      <c r="D126" s="76">
        <v>91</v>
      </c>
      <c r="E126" s="76">
        <v>653</v>
      </c>
      <c r="H126" s="106">
        <v>32</v>
      </c>
      <c r="J126" s="107">
        <v>0.0019560185185185184</v>
      </c>
    </row>
    <row r="127" spans="3:10" ht="12.75">
      <c r="C127" s="106">
        <v>120</v>
      </c>
      <c r="E127" s="76">
        <v>655</v>
      </c>
      <c r="H127" s="106">
        <v>31</v>
      </c>
      <c r="I127" s="76">
        <v>9.8</v>
      </c>
      <c r="J127" s="107">
        <v>0.0019618055555555556</v>
      </c>
    </row>
    <row r="128" spans="3:10" ht="12.75">
      <c r="C128" s="106">
        <v>121</v>
      </c>
      <c r="D128" s="76">
        <v>92</v>
      </c>
      <c r="E128" s="76">
        <v>657</v>
      </c>
      <c r="H128" s="106">
        <v>30</v>
      </c>
      <c r="J128" s="107">
        <v>0.00196759259259259</v>
      </c>
    </row>
    <row r="129" spans="3:10" ht="12.75">
      <c r="C129" s="106">
        <v>122</v>
      </c>
      <c r="D129" s="76">
        <v>93</v>
      </c>
      <c r="E129" s="76">
        <v>659</v>
      </c>
      <c r="H129" s="106">
        <v>29</v>
      </c>
      <c r="I129" s="76">
        <v>9.9</v>
      </c>
      <c r="J129" s="107">
        <v>0.001979166666666667</v>
      </c>
    </row>
    <row r="130" spans="3:10" ht="12.75">
      <c r="C130" s="106">
        <v>123</v>
      </c>
      <c r="E130" s="76">
        <v>660</v>
      </c>
      <c r="H130" s="106">
        <v>28</v>
      </c>
      <c r="J130" s="107">
        <v>0.001990740740740741</v>
      </c>
    </row>
    <row r="131" spans="3:10" ht="12.75">
      <c r="C131" s="106">
        <v>124</v>
      </c>
      <c r="D131" s="76">
        <v>94</v>
      </c>
      <c r="E131" s="76">
        <v>662</v>
      </c>
      <c r="H131" s="106">
        <v>27</v>
      </c>
      <c r="I131" s="76">
        <v>10</v>
      </c>
      <c r="J131" s="107">
        <v>0.0020081018518518516</v>
      </c>
    </row>
    <row r="132" spans="3:10" ht="12.75">
      <c r="C132" s="106">
        <v>125</v>
      </c>
      <c r="D132" s="76">
        <v>95</v>
      </c>
      <c r="E132" s="76">
        <v>663</v>
      </c>
      <c r="H132" s="106">
        <v>26</v>
      </c>
      <c r="J132" s="107">
        <v>0.002013888888888889</v>
      </c>
    </row>
    <row r="133" spans="3:10" ht="12.75">
      <c r="C133" s="106">
        <v>126</v>
      </c>
      <c r="E133" s="76">
        <v>664</v>
      </c>
      <c r="H133" s="106">
        <v>25</v>
      </c>
      <c r="I133" s="76">
        <v>10.1</v>
      </c>
      <c r="J133" s="107">
        <v>0.002025462962962963</v>
      </c>
    </row>
    <row r="134" spans="3:10" ht="12.75">
      <c r="C134" s="106">
        <v>127</v>
      </c>
      <c r="D134" s="76">
        <v>96</v>
      </c>
      <c r="E134" s="76">
        <v>666</v>
      </c>
      <c r="H134" s="106">
        <v>24</v>
      </c>
      <c r="J134" s="107">
        <v>0.00203125</v>
      </c>
    </row>
    <row r="135" spans="3:10" ht="12.75">
      <c r="C135" s="106">
        <v>128</v>
      </c>
      <c r="E135" s="76">
        <v>667</v>
      </c>
      <c r="H135" s="106">
        <v>23</v>
      </c>
      <c r="I135" s="76">
        <v>10.2</v>
      </c>
      <c r="J135" s="107">
        <v>0.0020370370370370373</v>
      </c>
    </row>
    <row r="136" spans="3:10" ht="12.75">
      <c r="C136" s="106">
        <v>129</v>
      </c>
      <c r="D136" s="76">
        <v>97</v>
      </c>
      <c r="E136" s="76">
        <v>669</v>
      </c>
      <c r="H136" s="106">
        <v>22</v>
      </c>
      <c r="J136" s="107">
        <v>0.00204282407407404</v>
      </c>
    </row>
    <row r="137" spans="3:10" ht="12.75">
      <c r="C137" s="106">
        <v>130</v>
      </c>
      <c r="D137" s="76">
        <v>98</v>
      </c>
      <c r="E137" s="76">
        <v>670</v>
      </c>
      <c r="H137" s="106">
        <v>21</v>
      </c>
      <c r="I137" s="76">
        <v>10.3</v>
      </c>
      <c r="J137" s="107">
        <v>0.00205439814814812</v>
      </c>
    </row>
    <row r="138" spans="3:10" ht="12.75">
      <c r="C138" s="106">
        <v>131</v>
      </c>
      <c r="E138" s="76">
        <v>672</v>
      </c>
      <c r="H138" s="106">
        <v>20</v>
      </c>
      <c r="J138" s="107">
        <v>0.0020659722222222</v>
      </c>
    </row>
    <row r="139" spans="3:10" ht="12.75">
      <c r="C139" s="106">
        <v>132</v>
      </c>
      <c r="D139" s="76">
        <v>99</v>
      </c>
      <c r="E139" s="76">
        <v>673</v>
      </c>
      <c r="H139" s="106">
        <v>19</v>
      </c>
      <c r="I139" s="76">
        <v>10.4</v>
      </c>
      <c r="J139" s="107">
        <v>0.00207754629629628</v>
      </c>
    </row>
    <row r="140" spans="3:10" ht="12.75">
      <c r="C140" s="106">
        <v>133</v>
      </c>
      <c r="D140" s="76">
        <v>100</v>
      </c>
      <c r="E140" s="76">
        <v>675</v>
      </c>
      <c r="H140" s="106">
        <v>18</v>
      </c>
      <c r="J140" s="107">
        <v>0.00208912037037036</v>
      </c>
    </row>
    <row r="141" spans="3:10" ht="12.75">
      <c r="C141" s="106">
        <v>134</v>
      </c>
      <c r="E141" s="76">
        <v>676</v>
      </c>
      <c r="H141" s="106">
        <v>17</v>
      </c>
      <c r="I141" s="76">
        <v>10.5</v>
      </c>
      <c r="J141" s="107">
        <v>0.00210069444444444</v>
      </c>
    </row>
    <row r="142" spans="3:10" ht="12.75">
      <c r="C142" s="106">
        <v>135</v>
      </c>
      <c r="D142" s="76">
        <v>101</v>
      </c>
      <c r="E142" s="76">
        <v>678</v>
      </c>
      <c r="H142" s="106">
        <v>16</v>
      </c>
      <c r="J142" s="107">
        <v>0.00211226851851852</v>
      </c>
    </row>
    <row r="143" spans="3:10" ht="12.75">
      <c r="C143" s="106">
        <v>136</v>
      </c>
      <c r="D143" s="76">
        <v>102</v>
      </c>
      <c r="E143" s="76">
        <v>679</v>
      </c>
      <c r="H143" s="106">
        <v>15</v>
      </c>
      <c r="I143" s="76">
        <v>10.6</v>
      </c>
      <c r="J143" s="107">
        <v>0.00212384259259259</v>
      </c>
    </row>
    <row r="144" spans="3:10" ht="12.75">
      <c r="C144" s="106">
        <v>137</v>
      </c>
      <c r="E144" s="76">
        <v>681</v>
      </c>
      <c r="H144" s="106">
        <v>14</v>
      </c>
      <c r="I144" s="76">
        <v>10.7</v>
      </c>
      <c r="J144" s="107">
        <v>0.00213541666666667</v>
      </c>
    </row>
    <row r="145" spans="3:10" ht="12.75">
      <c r="C145" s="106">
        <v>138</v>
      </c>
      <c r="D145" s="76">
        <v>103</v>
      </c>
      <c r="E145" s="76">
        <v>682</v>
      </c>
      <c r="H145" s="106">
        <v>13</v>
      </c>
      <c r="J145" s="107">
        <v>0.0021469907407407405</v>
      </c>
    </row>
    <row r="146" spans="3:10" ht="12.75">
      <c r="C146" s="106">
        <v>139</v>
      </c>
      <c r="D146" s="76">
        <v>104</v>
      </c>
      <c r="E146" s="76">
        <v>684</v>
      </c>
      <c r="H146" s="106">
        <v>12</v>
      </c>
      <c r="I146" s="76">
        <v>10.8</v>
      </c>
      <c r="J146" s="107">
        <v>0.002158564814814815</v>
      </c>
    </row>
    <row r="147" spans="3:10" ht="12.75">
      <c r="C147" s="106">
        <v>140</v>
      </c>
      <c r="E147" s="76">
        <v>685</v>
      </c>
      <c r="H147" s="106">
        <v>11</v>
      </c>
      <c r="I147" s="76">
        <v>10.9</v>
      </c>
      <c r="J147" s="107">
        <v>0.0021759259259259258</v>
      </c>
    </row>
    <row r="148" spans="3:10" ht="12.75">
      <c r="C148" s="106">
        <v>141</v>
      </c>
      <c r="D148" s="76">
        <v>105</v>
      </c>
      <c r="E148" s="76">
        <v>687</v>
      </c>
      <c r="H148" s="106">
        <v>10</v>
      </c>
      <c r="I148" s="76">
        <v>11</v>
      </c>
      <c r="J148" s="107">
        <v>0.0021875</v>
      </c>
    </row>
    <row r="149" spans="3:10" ht="12.75">
      <c r="C149" s="106">
        <v>142</v>
      </c>
      <c r="E149" s="76">
        <v>688</v>
      </c>
      <c r="H149" s="106">
        <v>9</v>
      </c>
      <c r="J149" s="107">
        <v>0.00220486111111111</v>
      </c>
    </row>
    <row r="150" spans="3:10" ht="12.75">
      <c r="C150" s="106">
        <v>143</v>
      </c>
      <c r="D150" s="76">
        <v>106</v>
      </c>
      <c r="E150" s="76">
        <v>690</v>
      </c>
      <c r="H150" s="106">
        <v>8</v>
      </c>
      <c r="I150" s="76">
        <v>11.1</v>
      </c>
      <c r="J150" s="107">
        <v>0.0022222222222222222</v>
      </c>
    </row>
    <row r="151" spans="3:10" ht="12.75">
      <c r="C151" s="106">
        <v>144</v>
      </c>
      <c r="D151" s="76">
        <v>107</v>
      </c>
      <c r="E151" s="76">
        <v>691</v>
      </c>
      <c r="H151" s="106">
        <v>7</v>
      </c>
      <c r="I151" s="76">
        <v>11.2</v>
      </c>
      <c r="J151" s="107">
        <v>0.0022395833333333334</v>
      </c>
    </row>
    <row r="152" spans="3:10" ht="12.75">
      <c r="C152" s="106">
        <v>145</v>
      </c>
      <c r="E152" s="76">
        <v>692</v>
      </c>
      <c r="H152" s="106">
        <v>6</v>
      </c>
      <c r="I152" s="76">
        <v>11.3</v>
      </c>
      <c r="J152" s="107">
        <v>0.0022569444444444447</v>
      </c>
    </row>
    <row r="153" spans="3:10" ht="12.75">
      <c r="C153" s="106">
        <v>146</v>
      </c>
      <c r="D153" s="76">
        <v>108</v>
      </c>
      <c r="E153" s="76">
        <v>694</v>
      </c>
      <c r="H153" s="106">
        <v>5</v>
      </c>
      <c r="I153" s="76">
        <v>11.4</v>
      </c>
      <c r="J153" s="107">
        <v>0.00227430555555556</v>
      </c>
    </row>
    <row r="154" spans="3:10" ht="12.75">
      <c r="C154" s="106">
        <v>147</v>
      </c>
      <c r="D154" s="76">
        <v>109</v>
      </c>
      <c r="E154" s="76">
        <v>696</v>
      </c>
      <c r="H154" s="106">
        <v>4</v>
      </c>
      <c r="I154" s="76">
        <v>11.5</v>
      </c>
      <c r="J154" s="107">
        <v>0.002297453703703704</v>
      </c>
    </row>
    <row r="155" spans="3:10" ht="12.75">
      <c r="C155" s="106">
        <v>148</v>
      </c>
      <c r="E155" s="76">
        <v>697</v>
      </c>
      <c r="H155" s="106">
        <v>3</v>
      </c>
      <c r="I155" s="76">
        <v>11.6</v>
      </c>
      <c r="J155" s="107">
        <v>0.002320601851851852</v>
      </c>
    </row>
    <row r="156" spans="3:10" ht="12.75">
      <c r="C156" s="106">
        <v>149</v>
      </c>
      <c r="D156" s="76">
        <v>110</v>
      </c>
      <c r="E156" s="76">
        <v>699</v>
      </c>
      <c r="H156" s="106">
        <v>2</v>
      </c>
      <c r="I156" s="76">
        <v>11.7</v>
      </c>
      <c r="J156" s="107">
        <v>0.002355324074074074</v>
      </c>
    </row>
    <row r="157" spans="3:10" ht="12.75">
      <c r="C157" s="106">
        <v>150</v>
      </c>
      <c r="E157" s="76">
        <v>700</v>
      </c>
      <c r="H157" s="106">
        <v>1</v>
      </c>
      <c r="I157" s="76">
        <v>11.8</v>
      </c>
      <c r="J157" s="107">
        <v>0.0023958333333333336</v>
      </c>
    </row>
    <row r="158" spans="8:10" ht="12.75">
      <c r="H158" s="76">
        <v>0</v>
      </c>
      <c r="I158" s="76">
        <v>11.9</v>
      </c>
      <c r="J158" s="107">
        <v>0.002297453703703704</v>
      </c>
    </row>
    <row r="159" spans="8:10" ht="12.75">
      <c r="H159" s="76">
        <v>0</v>
      </c>
      <c r="I159" s="76">
        <v>12</v>
      </c>
      <c r="J159" s="107">
        <v>0.002320601851851852</v>
      </c>
    </row>
    <row r="160" spans="8:10" ht="12.75">
      <c r="H160" s="76">
        <v>0</v>
      </c>
      <c r="I160" s="76">
        <v>15</v>
      </c>
      <c r="J160" s="107">
        <v>0.003472222222222222</v>
      </c>
    </row>
    <row r="161" ht="12.75">
      <c r="J161" s="107"/>
    </row>
    <row r="162" ht="12.75">
      <c r="J162" s="107"/>
    </row>
    <row r="163" ht="12.75">
      <c r="J163" s="107"/>
    </row>
    <row r="164" ht="12.75">
      <c r="J164" s="107"/>
    </row>
    <row r="165" ht="12.75">
      <c r="J165" s="107"/>
    </row>
    <row r="166" ht="12.75">
      <c r="J166" s="107"/>
    </row>
    <row r="167" ht="12.75">
      <c r="J167" s="107"/>
    </row>
    <row r="168" ht="12.75">
      <c r="J168" s="107"/>
    </row>
    <row r="169" ht="12.75">
      <c r="J169" s="107"/>
    </row>
    <row r="170" ht="12.75">
      <c r="J170" s="107"/>
    </row>
    <row r="171" ht="12.75">
      <c r="J171" s="107"/>
    </row>
    <row r="172" ht="12.75">
      <c r="J172" s="107"/>
    </row>
    <row r="173" ht="12.75">
      <c r="J173" s="107"/>
    </row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</sheetData>
  <sheetProtection password="84F5" sheet="1" objects="1" scenarios="1"/>
  <mergeCells count="9">
    <mergeCell ref="A1:J1"/>
    <mergeCell ref="C2:E2"/>
    <mergeCell ref="H2:J2"/>
    <mergeCell ref="C4:C7"/>
    <mergeCell ref="D4:D7"/>
    <mergeCell ref="E4:E7"/>
    <mergeCell ref="H4:H7"/>
    <mergeCell ref="I4:I7"/>
    <mergeCell ref="J4:J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Steponas Misiūnas</cp:lastModifiedBy>
  <cp:lastPrinted>2019-05-16T13:43:33Z</cp:lastPrinted>
  <dcterms:created xsi:type="dcterms:W3CDTF">2000-11-29T19:29:13Z</dcterms:created>
  <dcterms:modified xsi:type="dcterms:W3CDTF">2019-05-23T07:51:28Z</dcterms:modified>
  <cp:category/>
  <cp:version/>
  <cp:contentType/>
  <cp:contentStatus/>
</cp:coreProperties>
</file>