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0" yWindow="0" windowWidth="23040" windowHeight="9192" tabRatio="749"/>
  </bookViews>
  <sheets>
    <sheet name="7-kove" sheetId="32" r:id="rId1"/>
    <sheet name="100bb M" sheetId="27" r:id="rId2"/>
    <sheet name="Aukštis M" sheetId="29" r:id="rId3"/>
    <sheet name="Rutulys M" sheetId="17" r:id="rId4"/>
    <sheet name="200 M" sheetId="34" r:id="rId5"/>
    <sheet name="Tolis M" sheetId="18" r:id="rId6"/>
    <sheet name="Ietis M" sheetId="35" r:id="rId7"/>
    <sheet name="800 M" sheetId="19" r:id="rId8"/>
    <sheet name="8-kove" sheetId="33" r:id="rId9"/>
    <sheet name="100 V" sheetId="26" r:id="rId10"/>
    <sheet name="Tolis V" sheetId="25" r:id="rId11"/>
    <sheet name="Rutulys V" sheetId="24" r:id="rId12"/>
    <sheet name="400 V" sheetId="36" r:id="rId13"/>
    <sheet name="110bb V" sheetId="28" r:id="rId14"/>
    <sheet name="Aukštis V" sheetId="30" r:id="rId15"/>
    <sheet name="Ietis V" sheetId="37" r:id="rId16"/>
    <sheet name="1000 V " sheetId="20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13" hidden="1">'110bb V'!$B$7:$J$11</definedName>
    <definedName name="beg">[1]nbox!$C$70:$D$105</definedName>
    <definedName name="brez">[2]beg_rez!$I$5:$AN$77</definedName>
    <definedName name="dal" localSheetId="0">[3]visi!$G$2:$O$259</definedName>
    <definedName name="dal" localSheetId="8">[3]visi!$G$2:$O$259</definedName>
    <definedName name="dal">[2]dal_r!$D$3:$AX$76</definedName>
    <definedName name="diena">[1]nbox!$A$2:$B$3</definedName>
    <definedName name="dt">[2]TITULdata!$A$3:$F$12</definedName>
    <definedName name="fina">[2]st6tk!$V$35:$AE$40</definedName>
    <definedName name="fina4tk">[2]st4tk!$V$32:$AE$35</definedName>
    <definedName name="finatk">[2]st4tk!$W$32:$AE$35</definedName>
    <definedName name="finb">[2]st6tk!$V$42:$AE$47</definedName>
    <definedName name="finb4tk">[2]st4tk!$V$39:$AE$42</definedName>
    <definedName name="finbtk">[2]st4tk!$W$39:$AE$42</definedName>
    <definedName name="gend">[1]nbox!$F$2:$G$3</definedName>
    <definedName name="hj">[2]hj!$B$11:$N$51</definedName>
    <definedName name="id">[1]id!$D$2:$J$952</definedName>
    <definedName name="kal">[2]kalendorius!$A$3:$M$51</definedName>
    <definedName name="klp" localSheetId="1">#REF!</definedName>
    <definedName name="klp" localSheetId="13">#REF!</definedName>
    <definedName name="klp" localSheetId="4">#REF!</definedName>
    <definedName name="klp" localSheetId="12">#REF!</definedName>
    <definedName name="klp" localSheetId="0">#REF!</definedName>
    <definedName name="klp" localSheetId="8">#REF!</definedName>
    <definedName name="klp" localSheetId="2">#REF!</definedName>
    <definedName name="klp" localSheetId="14">#REF!</definedName>
    <definedName name="klp" localSheetId="6">#REF!</definedName>
    <definedName name="klp" localSheetId="15">#REF!</definedName>
    <definedName name="klp">#REF!</definedName>
    <definedName name="komj">'[2]viso J tsk'!$C$3:$F$16</definedName>
    <definedName name="komjc">'[2]viso JC tsk'!$C$3:$F$16</definedName>
    <definedName name="kv">[2]st6tk!$AF$54:$AG$63</definedName>
    <definedName name="kv4tk">[2]st4tk!$U$49:$V$58</definedName>
    <definedName name="kvabs" localSheetId="1">'[4]3km sp ėj'!#REF!</definedName>
    <definedName name="kvabs" localSheetId="13">'[4]3km sp ėj'!#REF!</definedName>
    <definedName name="kvabs" localSheetId="4">'[4]3km sp ėj'!#REF!</definedName>
    <definedName name="kvabs" localSheetId="12">'[4]3km sp ėj'!#REF!</definedName>
    <definedName name="kvabs" localSheetId="0">'[5]3km sp ėj'!#REF!</definedName>
    <definedName name="kvabs" localSheetId="8">'[5]3km sp ėj'!#REF!</definedName>
    <definedName name="kvabs" localSheetId="2">'[4]3km sp ėj'!#REF!</definedName>
    <definedName name="kvabs" localSheetId="14">'[4]3km sp ėj'!#REF!</definedName>
    <definedName name="kvabs" localSheetId="6">'[4]3km sp ėj'!#REF!</definedName>
    <definedName name="kvabs" localSheetId="15">'[4]3km sp ėj'!#REF!</definedName>
    <definedName name="kvabs">'[4]3km sp ėj'!#REF!</definedName>
    <definedName name="kvall" localSheetId="1">'[4]4x200m'!#REF!</definedName>
    <definedName name="kvall" localSheetId="13">'[4]4x200m'!#REF!</definedName>
    <definedName name="kvall" localSheetId="4">'[4]4x200m'!#REF!</definedName>
    <definedName name="kvall" localSheetId="12">'[4]4x200m'!#REF!</definedName>
    <definedName name="kvall" localSheetId="0">'[5]4x200m'!#REF!</definedName>
    <definedName name="kvall" localSheetId="8">'[5]4x200m'!#REF!</definedName>
    <definedName name="kvall" localSheetId="6">'[4]4x200m'!#REF!</definedName>
    <definedName name="kvall" localSheetId="15">'[4]4x200m'!#REF!</definedName>
    <definedName name="kvall">'[4]4x200m'!#REF!</definedName>
    <definedName name="kvh">[2]jauniai!$C$16:$D$25</definedName>
    <definedName name="kvi">[2]kv!$D$4:$E$313</definedName>
    <definedName name="kvli">[1]kv!$D$4:$E$403</definedName>
    <definedName name="kvlt">[1]kv!$K$4:$L$283</definedName>
    <definedName name="kvmt">[2]jauniai!$I$3:$J$12</definedName>
    <definedName name="kvt">[2]kv!$K$4:$L$313</definedName>
    <definedName name="kvtt">[2]hj!$Y$12:$Z$21</definedName>
    <definedName name="kvvs">[2]jauniai!$I$16:$J$25</definedName>
    <definedName name="l" localSheetId="6">#REF!</definedName>
    <definedName name="l" localSheetId="15">#REF!</definedName>
    <definedName name="l">#REF!</definedName>
    <definedName name="liist">[2]list!$D$2:$I$1397</definedName>
    <definedName name="list">[2]list!$C$2:$W$1401</definedName>
    <definedName name="min">[1]nbox!$I$9:$J$94</definedName>
    <definedName name="mv">[2]TITULdata!$P$3:$S$12</definedName>
    <definedName name="ofc">[2]TITULdata!$J$17:$K$46</definedName>
    <definedName name="offc">[2]TITULdata!$K$17:$M$46</definedName>
    <definedName name="pbsb" localSheetId="0">[6]startlist!$Q$30:$S$1002</definedName>
    <definedName name="pbsb" localSheetId="8">[6]startlist!$Q$30:$S$1002</definedName>
    <definedName name="pbsb">[7]startlist!$Q$30:$S$1002</definedName>
    <definedName name="prad">[2]TITULdata!$S$17:$T$24</definedName>
    <definedName name="prg">[2]TITULdata!$J$3:$L$13</definedName>
    <definedName name="progr">[2]Progr!$A$9:$BE$55</definedName>
    <definedName name="rank">[2]st6tk!$I$10:$R$81</definedName>
    <definedName name="rankk">[2]st12tk!$Z$10:$AG$81</definedName>
    <definedName name="rek">[2]rek!$E$4:$Y$1080</definedName>
    <definedName name="rez">[2]beg_r!$D$2:$AX$75</definedName>
    <definedName name="rngt">[1]nbox!$C$9:$E$69</definedName>
    <definedName name="rngtd">[2]TITULdata!$C$17:$H$46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dm" localSheetId="1">#REF!</definedName>
    <definedName name="rzfsdm" localSheetId="13">#REF!</definedName>
    <definedName name="rzfsdm" localSheetId="4">#REF!</definedName>
    <definedName name="rzfsdm" localSheetId="12">#REF!</definedName>
    <definedName name="rzfsdm" localSheetId="0">#REF!</definedName>
    <definedName name="rzfsdm" localSheetId="8">#REF!</definedName>
    <definedName name="rzfsdm" localSheetId="2">#REF!</definedName>
    <definedName name="rzfsdm" localSheetId="14">#REF!</definedName>
    <definedName name="rzfsdm" localSheetId="6">#REF!</definedName>
    <definedName name="rzfsdm" localSheetId="15">#REF!</definedName>
    <definedName name="rzfsdm">#REF!</definedName>
    <definedName name="rzfsdv" localSheetId="1">#REF!</definedName>
    <definedName name="rzfsdv" localSheetId="13">#REF!</definedName>
    <definedName name="rzfsdv" localSheetId="4">#REF!</definedName>
    <definedName name="rzfsdv" localSheetId="12">#REF!</definedName>
    <definedName name="rzfsdv" localSheetId="0">#REF!</definedName>
    <definedName name="rzfsdv" localSheetId="8">#REF!</definedName>
    <definedName name="rzfsdv" localSheetId="2">#REF!</definedName>
    <definedName name="rzfsdv" localSheetId="14">#REF!</definedName>
    <definedName name="rzfsdv" localSheetId="6">#REF!</definedName>
    <definedName name="rzfsdv" localSheetId="15">#REF!</definedName>
    <definedName name="rzfsdv">#REF!</definedName>
    <definedName name="rzfsm">'[1]60m bb M'!$U$9:$AK$14</definedName>
    <definedName name="rzfssm" localSheetId="1">#REF!</definedName>
    <definedName name="rzfssm" localSheetId="13">#REF!</definedName>
    <definedName name="rzfssm" localSheetId="4">#REF!</definedName>
    <definedName name="rzfssm" localSheetId="12">#REF!</definedName>
    <definedName name="rzfssm" localSheetId="0">#REF!</definedName>
    <definedName name="rzfssm" localSheetId="8">#REF!</definedName>
    <definedName name="rzfssm" localSheetId="2">#REF!</definedName>
    <definedName name="rzfssm" localSheetId="14">#REF!</definedName>
    <definedName name="rzfssm" localSheetId="6">#REF!</definedName>
    <definedName name="rzfssm" localSheetId="15">#REF!</definedName>
    <definedName name="rzfssm">#REF!</definedName>
    <definedName name="rzfsv" localSheetId="1">#REF!</definedName>
    <definedName name="rzfsv" localSheetId="13">#REF!</definedName>
    <definedName name="rzfsv" localSheetId="4">#REF!</definedName>
    <definedName name="rzfsv" localSheetId="12">#REF!</definedName>
    <definedName name="rzfsv" localSheetId="0">#REF!</definedName>
    <definedName name="rzfsv" localSheetId="8">#REF!</definedName>
    <definedName name="rzfsv" localSheetId="2">#REF!</definedName>
    <definedName name="rzfsv" localSheetId="14">#REF!</definedName>
    <definedName name="rzfsv" localSheetId="6">#REF!</definedName>
    <definedName name="rzfsv" localSheetId="15">#REF!</definedName>
    <definedName name="rzfsv">#REF!</definedName>
    <definedName name="rzfswm" localSheetId="1">#REF!</definedName>
    <definedName name="rzfswm" localSheetId="4">#REF!</definedName>
    <definedName name="rzfswm" localSheetId="12">#REF!</definedName>
    <definedName name="rzfswm" localSheetId="0">#REF!</definedName>
    <definedName name="rzfswm" localSheetId="8">#REF!</definedName>
    <definedName name="rzfswm" localSheetId="2">#REF!</definedName>
    <definedName name="rzfswm" localSheetId="14">#REF!</definedName>
    <definedName name="rzfswm" localSheetId="6">#REF!</definedName>
    <definedName name="rzfswm" localSheetId="15">#REF!</definedName>
    <definedName name="rzfswm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" localSheetId="1">#REF!</definedName>
    <definedName name="rzim" localSheetId="13">#REF!</definedName>
    <definedName name="rzim" localSheetId="4">#REF!</definedName>
    <definedName name="rzim" localSheetId="12">#REF!</definedName>
    <definedName name="rzim" localSheetId="0">#REF!</definedName>
    <definedName name="rzim" localSheetId="8">#REF!</definedName>
    <definedName name="rzim" localSheetId="2">#REF!</definedName>
    <definedName name="rzim" localSheetId="14">#REF!</definedName>
    <definedName name="rzim" localSheetId="6">#REF!</definedName>
    <definedName name="rzim" localSheetId="15">#REF!</definedName>
    <definedName name="rzim">#REF!</definedName>
    <definedName name="rzrutm">'[1]Rut M'!$A$7:$M$34</definedName>
    <definedName name="rzrutv">'[1]Rut V'!$A$7:$M$34</definedName>
    <definedName name="rzrutvj">'[1]Rut V(6kg)'!$A$7:$M$34</definedName>
    <definedName name="rzsdfam" localSheetId="1">#REF!</definedName>
    <definedName name="rzsdfam" localSheetId="13">#REF!</definedName>
    <definedName name="rzsdfam" localSheetId="4">#REF!</definedName>
    <definedName name="rzsdfam" localSheetId="12">#REF!</definedName>
    <definedName name="rzsdfam" localSheetId="0">#REF!</definedName>
    <definedName name="rzsdfam" localSheetId="8">#REF!</definedName>
    <definedName name="rzsdfam" localSheetId="2">#REF!</definedName>
    <definedName name="rzsdfam" localSheetId="14">#REF!</definedName>
    <definedName name="rzsdfam" localSheetId="6">#REF!</definedName>
    <definedName name="rzsdfam" localSheetId="15">#REF!</definedName>
    <definedName name="rzsdfam">#REF!</definedName>
    <definedName name="rzsfam">'[1]60m bb M'!$B$9:$S$89</definedName>
    <definedName name="rzsfav" localSheetId="1">#REF!</definedName>
    <definedName name="rzsfav" localSheetId="13">#REF!</definedName>
    <definedName name="rzsfav" localSheetId="4">#REF!</definedName>
    <definedName name="rzsfav" localSheetId="12">#REF!</definedName>
    <definedName name="rzsfav" localSheetId="0">#REF!</definedName>
    <definedName name="rzsfav" localSheetId="8">#REF!</definedName>
    <definedName name="rzsfav" localSheetId="2">#REF!</definedName>
    <definedName name="rzsfav" localSheetId="14">#REF!</definedName>
    <definedName name="rzsfav" localSheetId="6">#REF!</definedName>
    <definedName name="rzsfav" localSheetId="15">#REF!</definedName>
    <definedName name="rzsfav">#REF!</definedName>
    <definedName name="rzsm">'[1]60m M'!$B$8:$R$89</definedName>
    <definedName name="rzssfam" localSheetId="1">#REF!</definedName>
    <definedName name="rzssfam" localSheetId="13">#REF!</definedName>
    <definedName name="rzssfam" localSheetId="4">#REF!</definedName>
    <definedName name="rzssfam" localSheetId="12">#REF!</definedName>
    <definedName name="rzssfam" localSheetId="0">#REF!</definedName>
    <definedName name="rzssfam" localSheetId="8">#REF!</definedName>
    <definedName name="rzssfam" localSheetId="2">#REF!</definedName>
    <definedName name="rzssfam" localSheetId="14">#REF!</definedName>
    <definedName name="rzssfam" localSheetId="6">#REF!</definedName>
    <definedName name="rzssfam" localSheetId="15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 localSheetId="1">#REF!</definedName>
    <definedName name="rzswfam" localSheetId="13">#REF!</definedName>
    <definedName name="rzswfam" localSheetId="4">#REF!</definedName>
    <definedName name="rzswfam" localSheetId="12">#REF!</definedName>
    <definedName name="rzswfam" localSheetId="0">#REF!</definedName>
    <definedName name="rzswfam" localSheetId="8">#REF!</definedName>
    <definedName name="rzswfam" localSheetId="2">#REF!</definedName>
    <definedName name="rzswfam" localSheetId="14">#REF!</definedName>
    <definedName name="rzswfam" localSheetId="6">#REF!</definedName>
    <definedName name="rzswfam" localSheetId="15">#REF!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[1]nbox!$X$4:$Z$35</definedName>
    <definedName name="Sektoriu_Tolis_V_List" localSheetId="9">#REF!</definedName>
    <definedName name="Sektoriu_Tolis_V_List" localSheetId="16">#REF!</definedName>
    <definedName name="Sektoriu_Tolis_V_List" localSheetId="1">#REF!</definedName>
    <definedName name="Sektoriu_Tolis_V_List" localSheetId="13">#REF!</definedName>
    <definedName name="Sektoriu_Tolis_V_List" localSheetId="4">#REF!</definedName>
    <definedName name="Sektoriu_Tolis_V_List" localSheetId="12">#REF!</definedName>
    <definedName name="Sektoriu_Tolis_V_List" localSheetId="0">#REF!</definedName>
    <definedName name="Sektoriu_Tolis_V_List" localSheetId="7">#REF!</definedName>
    <definedName name="Sektoriu_Tolis_V_List" localSheetId="8">#REF!</definedName>
    <definedName name="Sektoriu_Tolis_V_List" localSheetId="2">#REF!</definedName>
    <definedName name="Sektoriu_Tolis_V_List" localSheetId="14">#REF!</definedName>
    <definedName name="Sektoriu_Tolis_V_List" localSheetId="6">#REF!</definedName>
    <definedName name="Sektoriu_Tolis_V_List" localSheetId="15">#REF!</definedName>
    <definedName name="Sektoriu_Tolis_V_List" localSheetId="3">#REF!</definedName>
    <definedName name="Sektoriu_Tolis_V_List" localSheetId="11">#REF!</definedName>
    <definedName name="Sektoriu_Tolis_V_List" localSheetId="5">#REF!</definedName>
    <definedName name="Sektoriu_Tolis_V_List" localSheetId="10">#REF!</definedName>
    <definedName name="Sektoriu_Tolis_V_List">#REF!</definedName>
    <definedName name="Sektoriu_Tolis_V_List_21" localSheetId="0">#REF!</definedName>
    <definedName name="Sektoriu_Tolis_V_List_21" localSheetId="8">#REF!</definedName>
    <definedName name="Sektoriu_Tolis_V_List_21" localSheetId="6">#REF!</definedName>
    <definedName name="Sektoriu_Tolis_V_List_21" localSheetId="15">#REF!</definedName>
    <definedName name="Sektoriu_Tolis_V_List_21">#REF!</definedName>
    <definedName name="Sektoriu_Tolis_V_List_22" localSheetId="0">#REF!</definedName>
    <definedName name="Sektoriu_Tolis_V_List_22" localSheetId="8">#REF!</definedName>
    <definedName name="Sektoriu_Tolis_V_List_22" localSheetId="6">#REF!</definedName>
    <definedName name="Sektoriu_Tolis_V_List_22" localSheetId="15">#REF!</definedName>
    <definedName name="Sektoriu_Tolis_V_List_22">#REF!</definedName>
    <definedName name="stm">[1]Programa!$H$6:$I$98</definedName>
    <definedName name="stn" localSheetId="0">[8]pr_vald!$H$6:$J$89</definedName>
    <definedName name="stn" localSheetId="8">[8]pr_vald!$H$6:$J$89</definedName>
    <definedName name="stn">[9]pr_vald!$H$6:$J$89</definedName>
    <definedName name="tech">[2]dal_r!$A$54:$B$84</definedName>
    <definedName name="tech_dal">[2]tech_dal!$B$10:$AG$70</definedName>
    <definedName name="tech_r">[2]tech_dal!$B$10:$AG$72</definedName>
    <definedName name="time">[1]nbox!$B$107:$C$122</definedName>
    <definedName name="tsk">[2]TITULdata!$P$17:$Q$88</definedName>
    <definedName name="tskk" localSheetId="1">#REF!</definedName>
    <definedName name="tskk" localSheetId="13">#REF!</definedName>
    <definedName name="tskk" localSheetId="4">#REF!</definedName>
    <definedName name="tskk" localSheetId="12">#REF!</definedName>
    <definedName name="tskk" localSheetId="0">#REF!</definedName>
    <definedName name="tskk" localSheetId="8">#REF!</definedName>
    <definedName name="tskk" localSheetId="2">#REF!</definedName>
    <definedName name="tskk" localSheetId="14">#REF!</definedName>
    <definedName name="tskk" localSheetId="6">#REF!</definedName>
    <definedName name="tskk" localSheetId="15">#REF!</definedName>
    <definedName name="tskk">#REF!</definedName>
    <definedName name="uzb" localSheetId="0">[6]startlist!$E$1:$H$28</definedName>
    <definedName name="uzb" localSheetId="8">[6]startlist!$E$1:$H$28</definedName>
    <definedName name="uzb">[7]startlist!$E$1:$H$28</definedName>
    <definedName name="vaišis" localSheetId="1">#REF!</definedName>
    <definedName name="vaišis" localSheetId="13">#REF!</definedName>
    <definedName name="vaišis" localSheetId="4">#REF!</definedName>
    <definedName name="vaišis" localSheetId="12">#REF!</definedName>
    <definedName name="vaišis" localSheetId="2">#REF!</definedName>
    <definedName name="vaišis" localSheetId="14">#REF!</definedName>
    <definedName name="vaišis" localSheetId="6">#REF!</definedName>
    <definedName name="vaišis" localSheetId="15">#REF!</definedName>
    <definedName name="vaišis">#REF!</definedName>
    <definedName name="vt4tk">[2]st4tk!$I$10:$S$81</definedName>
    <definedName name="vtbt">[2]st4tk!$K$10:$S$81</definedName>
    <definedName name="vttb">[2]st6tk!$K$10:$R$81</definedName>
    <definedName name="zlist">[10]List!$E$2:$L$515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2" i="32" l="1"/>
  <c r="A24" i="32"/>
  <c r="A10" i="33" l="1"/>
  <c r="A12" i="33"/>
  <c r="K15" i="33"/>
  <c r="L15" i="33"/>
  <c r="M15" i="33"/>
  <c r="N15" i="33"/>
  <c r="O15" i="33"/>
  <c r="P15" i="33"/>
  <c r="Q15" i="33"/>
  <c r="R15" i="33"/>
  <c r="A13" i="33"/>
  <c r="A15" i="33"/>
  <c r="K9" i="33"/>
  <c r="L9" i="33"/>
  <c r="M9" i="33"/>
  <c r="N9" i="33"/>
  <c r="O9" i="33"/>
  <c r="P9" i="33"/>
  <c r="Q9" i="33"/>
  <c r="R9" i="33"/>
  <c r="J8" i="20"/>
  <c r="J9" i="20"/>
  <c r="X8" i="30"/>
  <c r="X9" i="30"/>
  <c r="M8" i="25"/>
  <c r="L9" i="24"/>
  <c r="M9" i="24" s="1"/>
  <c r="L9" i="37"/>
  <c r="M9" i="37" s="1"/>
  <c r="L8" i="25"/>
  <c r="L9" i="25"/>
  <c r="M9" i="25" s="1"/>
  <c r="K10" i="28"/>
  <c r="K11" i="28"/>
  <c r="K12" i="28"/>
  <c r="K7" i="28"/>
  <c r="K8" i="28"/>
  <c r="J7" i="20"/>
  <c r="J7" i="36"/>
  <c r="J11" i="36"/>
  <c r="J12" i="36"/>
  <c r="J8" i="36"/>
  <c r="J9" i="36"/>
  <c r="J10" i="36"/>
  <c r="K10" i="26"/>
  <c r="K11" i="26"/>
  <c r="K12" i="26"/>
  <c r="K7" i="26"/>
  <c r="K8" i="26"/>
  <c r="K9" i="26"/>
  <c r="A10" i="32"/>
  <c r="A12" i="32"/>
  <c r="K9" i="32"/>
  <c r="L9" i="32"/>
  <c r="M9" i="32"/>
  <c r="N9" i="32"/>
  <c r="O9" i="32"/>
  <c r="P9" i="32"/>
  <c r="Q9" i="32"/>
  <c r="A13" i="32"/>
  <c r="A15" i="32"/>
  <c r="K18" i="32"/>
  <c r="L18" i="32"/>
  <c r="M18" i="32"/>
  <c r="N18" i="32"/>
  <c r="O18" i="32"/>
  <c r="P18" i="32"/>
  <c r="Q18" i="32"/>
  <c r="A16" i="32"/>
  <c r="A18" i="32"/>
  <c r="K21" i="32"/>
  <c r="L21" i="32"/>
  <c r="M21" i="32"/>
  <c r="N21" i="32"/>
  <c r="O21" i="32"/>
  <c r="P21" i="32"/>
  <c r="Q21" i="32"/>
  <c r="A19" i="32"/>
  <c r="A21" i="32"/>
  <c r="K12" i="32"/>
  <c r="K15" i="32" s="1"/>
  <c r="L12" i="32"/>
  <c r="L15" i="32" s="1"/>
  <c r="M12" i="32"/>
  <c r="M15" i="32" s="1"/>
  <c r="N12" i="32"/>
  <c r="N15" i="32" s="1"/>
  <c r="O12" i="32"/>
  <c r="O15" i="32" s="1"/>
  <c r="P12" i="32"/>
  <c r="P15" i="32" s="1"/>
  <c r="Q12" i="32"/>
  <c r="Q15" i="32" s="1"/>
  <c r="X8" i="29"/>
  <c r="X9" i="29"/>
  <c r="X10" i="29"/>
  <c r="X11" i="29"/>
  <c r="X12" i="29"/>
  <c r="L8" i="18"/>
  <c r="M8" i="18" s="1"/>
  <c r="L9" i="18"/>
  <c r="M9" i="18" s="1"/>
  <c r="L10" i="18"/>
  <c r="M10" i="18" s="1"/>
  <c r="L11" i="18"/>
  <c r="M11" i="18" s="1"/>
  <c r="L12" i="18"/>
  <c r="M12" i="18" s="1"/>
  <c r="J8" i="19"/>
  <c r="J9" i="19"/>
  <c r="J10" i="19"/>
  <c r="J11" i="19"/>
  <c r="J12" i="19"/>
  <c r="J7" i="19"/>
  <c r="K8" i="34"/>
  <c r="K9" i="34"/>
  <c r="K10" i="34"/>
  <c r="K11" i="34"/>
  <c r="K12" i="34"/>
  <c r="K8" i="27"/>
  <c r="K9" i="27"/>
  <c r="K10" i="27"/>
  <c r="K11" i="27"/>
  <c r="K12" i="27"/>
  <c r="R15" i="32" l="1"/>
  <c r="R13" i="32"/>
  <c r="R14" i="32"/>
  <c r="S14" i="32" s="1"/>
  <c r="R18" i="32"/>
  <c r="S9" i="33"/>
  <c r="S15" i="33"/>
  <c r="S8" i="33"/>
  <c r="T8" i="33" s="1"/>
  <c r="S14" i="33"/>
  <c r="T14" i="33" s="1"/>
  <c r="S7" i="33"/>
  <c r="S13" i="33"/>
  <c r="R12" i="32"/>
  <c r="R11" i="32"/>
  <c r="S11" i="32" s="1"/>
  <c r="R19" i="32"/>
  <c r="R20" i="32"/>
  <c r="S20" i="32" s="1"/>
  <c r="R16" i="32"/>
  <c r="R10" i="32"/>
  <c r="R17" i="32"/>
  <c r="S17" i="32" s="1"/>
  <c r="R8" i="32"/>
  <c r="S8" i="32" s="1"/>
  <c r="R7" i="32"/>
  <c r="R21" i="32"/>
  <c r="R9" i="32"/>
  <c r="Q24" i="32"/>
  <c r="N12" i="33" l="1"/>
  <c r="L7" i="25" l="1"/>
  <c r="L7" i="37" l="1"/>
  <c r="M7" i="37" s="1"/>
  <c r="L8" i="37"/>
  <c r="M8" i="37" s="1"/>
  <c r="K9" i="28"/>
  <c r="L12" i="35"/>
  <c r="M12" i="35" s="1"/>
  <c r="L8" i="35"/>
  <c r="M8" i="35" s="1"/>
  <c r="L7" i="35"/>
  <c r="M7" i="35" s="1"/>
  <c r="L10" i="35"/>
  <c r="M10" i="35" s="1"/>
  <c r="L11" i="35"/>
  <c r="M11" i="35" s="1"/>
  <c r="L9" i="35"/>
  <c r="M9" i="35" s="1"/>
  <c r="X7" i="29"/>
  <c r="K7" i="34"/>
  <c r="K7" i="27"/>
  <c r="K24" i="32"/>
  <c r="L24" i="32"/>
  <c r="M24" i="32"/>
  <c r="N24" i="32"/>
  <c r="O24" i="32"/>
  <c r="P24" i="32"/>
  <c r="A7" i="32" l="1"/>
  <c r="A9" i="32"/>
  <c r="R23" i="32" l="1"/>
  <c r="S23" i="32" s="1"/>
  <c r="R24" i="32"/>
  <c r="R22" i="32"/>
  <c r="R12" i="33" l="1"/>
  <c r="Q12" i="33"/>
  <c r="P12" i="33"/>
  <c r="O12" i="33"/>
  <c r="M12" i="33"/>
  <c r="L12" i="33"/>
  <c r="K12" i="33"/>
  <c r="A9" i="33"/>
  <c r="A7" i="33"/>
  <c r="S10" i="33" l="1"/>
  <c r="S12" i="33"/>
  <c r="S11" i="33"/>
  <c r="T11" i="33" s="1"/>
  <c r="X7" i="30"/>
  <c r="L7" i="18" l="1"/>
  <c r="M7" i="18" s="1"/>
  <c r="L10" i="17"/>
  <c r="M10" i="17" s="1"/>
  <c r="L12" i="17"/>
  <c r="M12" i="17" s="1"/>
  <c r="L7" i="17"/>
  <c r="M7" i="17" s="1"/>
  <c r="L11" i="17"/>
  <c r="M11" i="17" s="1"/>
  <c r="L8" i="17"/>
  <c r="M8" i="17" s="1"/>
  <c r="L9" i="17"/>
  <c r="M9" i="17" s="1"/>
  <c r="L8" i="24" l="1"/>
  <c r="M8" i="24" s="1"/>
  <c r="L7" i="24"/>
  <c r="M7" i="24" s="1"/>
  <c r="M7" i="25" l="1"/>
</calcChain>
</file>

<file path=xl/sharedStrings.xml><?xml version="1.0" encoding="utf-8"?>
<sst xmlns="http://schemas.openxmlformats.org/spreadsheetml/2006/main" count="806" uniqueCount="104">
  <si>
    <t>Nr.</t>
  </si>
  <si>
    <t>Vardas</t>
  </si>
  <si>
    <t>Pavardė</t>
  </si>
  <si>
    <t>Treneris</t>
  </si>
  <si>
    <t>Komanda</t>
  </si>
  <si>
    <t>Rezultatas</t>
  </si>
  <si>
    <t>Taškai</t>
  </si>
  <si>
    <t>Kv.l.</t>
  </si>
  <si>
    <t>Bandymai</t>
  </si>
  <si>
    <t>Vieta</t>
  </si>
  <si>
    <t>Rezult.</t>
  </si>
  <si>
    <t>Tolis</t>
  </si>
  <si>
    <t>Aukštis</t>
  </si>
  <si>
    <t>1000 m</t>
  </si>
  <si>
    <t>800 m</t>
  </si>
  <si>
    <t>Gimimo data</t>
  </si>
  <si>
    <t>Sporto mokykla</t>
  </si>
  <si>
    <t>Sporto klubas</t>
  </si>
  <si>
    <t>Eilė</t>
  </si>
  <si>
    <t>Takas</t>
  </si>
  <si>
    <t>Rutulys       (3 kg)</t>
  </si>
  <si>
    <t>200 m</t>
  </si>
  <si>
    <t>Vėjas</t>
  </si>
  <si>
    <t>100 m</t>
  </si>
  <si>
    <t>400 m</t>
  </si>
  <si>
    <t>8-kovė</t>
  </si>
  <si>
    <t xml:space="preserve">LIETUVOS JAUNUČIŲ LENGVOSIOS ATLETIKOS PIRMENYBĖS </t>
  </si>
  <si>
    <t>100 m bėgimas jaunučiai</t>
  </si>
  <si>
    <t>Šuolis į tolį jaunučiai</t>
  </si>
  <si>
    <t>8-kovė jaunučiai</t>
  </si>
  <si>
    <t>Rutulio stūmimas jaunučiai (4 kg)</t>
  </si>
  <si>
    <t>Šuolis į aukštį jaunučiai</t>
  </si>
  <si>
    <t>1000 m bėgimas jaunučiai</t>
  </si>
  <si>
    <t>7-kovė jaunutės</t>
  </si>
  <si>
    <t>Ietis       (400 g)</t>
  </si>
  <si>
    <t>Šuolis į aukštį jaunutės</t>
  </si>
  <si>
    <t>Rutulio stūmimas jaunutės (3 kg)</t>
  </si>
  <si>
    <t>Šuolis į tolį jaunutės</t>
  </si>
  <si>
    <t>800 m bėgimas jaunutės</t>
  </si>
  <si>
    <t>200 m bėgimas jaunutės</t>
  </si>
  <si>
    <t>7-kovė</t>
  </si>
  <si>
    <t>Ieties metimas jaunutės (400 g)</t>
  </si>
  <si>
    <t>400 m bėgimas jaunučiai</t>
  </si>
  <si>
    <t>Ieties metimas jaunučiai (500 g)</t>
  </si>
  <si>
    <t>Rutulys       (4 kg)</t>
  </si>
  <si>
    <t>Ietis       (500 g)</t>
  </si>
  <si>
    <t>Gargždai, 2019 m. birželio 18-19 d.</t>
  </si>
  <si>
    <t>100bb      (0.762-7,75)</t>
  </si>
  <si>
    <t>100 m barjerinis bėgimas jaunutės (12.00-0.762-7.75)</t>
  </si>
  <si>
    <t>110bb       (0.84-8.25)</t>
  </si>
  <si>
    <t>110 m barjerinis bėgimas jaunučiai (13.00-0.84-8.25)</t>
  </si>
  <si>
    <t>Gargždai, 2019 m. birželio 18 d.</t>
  </si>
  <si>
    <t>Gargždai, 2019 m. birželio 19 d.</t>
  </si>
  <si>
    <t>Pijus</t>
  </si>
  <si>
    <t>Liudavičius</t>
  </si>
  <si>
    <t>2004-04-19</t>
  </si>
  <si>
    <t>Kaunas-1</t>
  </si>
  <si>
    <t>Startas</t>
  </si>
  <si>
    <t>M.Vadeikis</t>
  </si>
  <si>
    <t>Adolis</t>
  </si>
  <si>
    <t>Miciulevičius</t>
  </si>
  <si>
    <t>R.Sadzevičienė</t>
  </si>
  <si>
    <t>Kasparas</t>
  </si>
  <si>
    <t>Bačianskas</t>
  </si>
  <si>
    <t>2004-05-13</t>
  </si>
  <si>
    <t>Panevėžys</t>
  </si>
  <si>
    <t>PKKSC</t>
  </si>
  <si>
    <t>A. Dobregienė</t>
  </si>
  <si>
    <t>Kamilė</t>
  </si>
  <si>
    <t>Skarulskytė</t>
  </si>
  <si>
    <t>Šilalė</t>
  </si>
  <si>
    <t>K.Grikšas</t>
  </si>
  <si>
    <t>Deira</t>
  </si>
  <si>
    <t>Gruzdytė</t>
  </si>
  <si>
    <t>2005-02-18</t>
  </si>
  <si>
    <t>Gargždai</t>
  </si>
  <si>
    <t>Gargždų SM</t>
  </si>
  <si>
    <t>L.Gruzdienė</t>
  </si>
  <si>
    <t>Alina</t>
  </si>
  <si>
    <t>Žalionytė</t>
  </si>
  <si>
    <t>I.Jakubaitytė</t>
  </si>
  <si>
    <t>Skaistė</t>
  </si>
  <si>
    <t>Pudžiamytė</t>
  </si>
  <si>
    <t>Loreta</t>
  </si>
  <si>
    <t>Sučkova</t>
  </si>
  <si>
    <t>2005-01-04</t>
  </si>
  <si>
    <t>Vilnius 1</t>
  </si>
  <si>
    <t>VMSC</t>
  </si>
  <si>
    <t>J.Strumskytė-Razgūnė</t>
  </si>
  <si>
    <t>Miglė</t>
  </si>
  <si>
    <t>Gliaudelytė</t>
  </si>
  <si>
    <t>2005-03-05</t>
  </si>
  <si>
    <t>Vilnius,Elektrėnai</t>
  </si>
  <si>
    <t>A.Izergin,I.Ivoškienė</t>
  </si>
  <si>
    <t>Šilalės SM</t>
  </si>
  <si>
    <t>-1,6</t>
  </si>
  <si>
    <t>-0,1</t>
  </si>
  <si>
    <t>O</t>
  </si>
  <si>
    <t>XXX</t>
  </si>
  <si>
    <t>XO</t>
  </si>
  <si>
    <t>XXO</t>
  </si>
  <si>
    <t>X</t>
  </si>
  <si>
    <t>ind.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</si>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</sst>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164" formatCode="_(* #,##0.00_);_(* \(#,##0.00\);_(* &quot;-&quot;??_);_(@_)"/>
    <numFmt numFmtId="165" formatCode="#,##0\ &quot;Lt&quot;;[Red]\-#,##0\ &quot;Lt&quot;"/>
    <numFmt numFmtId="166" formatCode="_-* #,##0.00\ &quot;Lt&quot;_-;\-* #,##0.00\ &quot;Lt&quot;_-;_-* &quot;-&quot;??\ &quot;Lt&quot;_-;_-@_-"/>
    <numFmt numFmtId="167" formatCode="0.0"/>
    <numFmt numFmtId="168" formatCode="yyyy\-mm\-dd;@"/>
    <numFmt numFmtId="169" formatCode="m:ss.00"/>
    <numFmt numFmtId="170" formatCode="_-* #,##0_-;\-* #,##0_-;_-* &quot;-&quot;_-;_-@_-"/>
    <numFmt numFmtId="171" formatCode="_-* #,##0.00_-;\-* #,##0.00_-;_-* &quot;-&quot;??_-;_-@_-"/>
    <numFmt numFmtId="172" formatCode="#,##0;\-#,##0;&quot;-&quot;"/>
    <numFmt numFmtId="173" formatCode="#,##0.00;\-#,##0.00;&quot;-&quot;"/>
    <numFmt numFmtId="174" formatCode="#,##0%;\-#,##0%;&quot;- &quot;"/>
    <numFmt numFmtId="175" formatCode="#,##0.0%;\-#,##0.0%;&quot;- &quot;"/>
    <numFmt numFmtId="176" formatCode="#,##0.00%;\-#,##0.00%;&quot;- &quot;"/>
    <numFmt numFmtId="177" formatCode="#,##0.0;\-#,##0.0;&quot;-&quot;"/>
    <numFmt numFmtId="178" formatCode="[Red]0%;[Red]\(0%\)"/>
    <numFmt numFmtId="179" formatCode="[$-FC27]yyyy\ &quot;m.&quot;\ mmmm\ d\ &quot;d.&quot;;@"/>
    <numFmt numFmtId="180" formatCode="[m]:ss.00"/>
    <numFmt numFmtId="181" formatCode="hh:mm;@"/>
    <numFmt numFmtId="182" formatCode="0%;\(0%\)"/>
    <numFmt numFmtId="183" formatCode="\ \ @"/>
    <numFmt numFmtId="184" formatCode="\ \ \ \ @"/>
    <numFmt numFmtId="185" formatCode="_-&quot;IRL&quot;* #,##0_-;\-&quot;IRL&quot;* #,##0_-;_-&quot;IRL&quot;* &quot;-&quot;_-;_-@_-"/>
    <numFmt numFmtId="186" formatCode="_-&quot;IRL&quot;* #,##0.00_-;\-&quot;IRL&quot;* #,##0.00_-;_-&quot;IRL&quot;* &quot;-&quot;??_-;_-@_-"/>
    <numFmt numFmtId="187" formatCode="ss.00"/>
    <numFmt numFmtId="188" formatCode="#,##0;\-#,##0;\-"/>
    <numFmt numFmtId="189" formatCode="#,##0.00;\-#,##0.00;\-"/>
    <numFmt numFmtId="190" formatCode="#,##0.0;\-#,##0.0;\-"/>
    <numFmt numFmtId="191" formatCode="0.00\ %"/>
  </numFmts>
  <fonts count="55" x14ac:knownFonts="1">
    <font>
      <sz val="10"/>
      <name val="Arial"/>
      <charset val="186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b/>
      <sz val="7"/>
      <name val="Times New Roman"/>
      <family val="1"/>
      <charset val="186"/>
    </font>
    <font>
      <sz val="9"/>
      <name val="Times New Roman"/>
      <family val="1"/>
    </font>
    <font>
      <sz val="7"/>
      <name val="Times New Roman"/>
      <family val="1"/>
      <charset val="186"/>
    </font>
    <font>
      <sz val="10"/>
      <color indexed="9"/>
      <name val="Times New Roman"/>
      <family val="1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186"/>
    </font>
    <font>
      <sz val="10"/>
      <color indexed="14"/>
      <name val="Arial"/>
      <family val="2"/>
    </font>
    <font>
      <sz val="8"/>
      <name val="Arial Narrow"/>
      <family val="2"/>
      <charset val="186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charset val="204"/>
    </font>
    <font>
      <b/>
      <sz val="10"/>
      <color indexed="8"/>
      <name val="Times New Roman"/>
      <family val="1"/>
      <charset val="186"/>
    </font>
    <font>
      <sz val="10"/>
      <color theme="1"/>
      <name val="Times New Roman"/>
      <family val="2"/>
      <charset val="186"/>
    </font>
    <font>
      <sz val="10"/>
      <color theme="0"/>
      <name val="Times New Roman"/>
      <family val="1"/>
      <charset val="186"/>
    </font>
    <font>
      <b/>
      <sz val="10"/>
      <color theme="0"/>
      <name val="Times New Roman"/>
      <family val="1"/>
    </font>
    <font>
      <sz val="8"/>
      <color indexed="9"/>
      <name val="Times New Roman"/>
      <family val="1"/>
    </font>
    <font>
      <u/>
      <sz val="8"/>
      <color indexed="12"/>
      <name val="Times New Roman"/>
      <family val="1"/>
    </font>
    <font>
      <sz val="8"/>
      <name val="Arial Narrow"/>
      <family val="2"/>
    </font>
    <font>
      <b/>
      <sz val="9"/>
      <name val="Times New Roman"/>
      <family val="1"/>
      <charset val="186"/>
    </font>
    <font>
      <b/>
      <sz val="6"/>
      <name val="Times New Roman"/>
      <family val="1"/>
      <charset val="186"/>
    </font>
    <font>
      <u/>
      <sz val="10"/>
      <name val="Times New Roman"/>
      <family val="1"/>
      <charset val="186"/>
    </font>
    <font>
      <sz val="10"/>
      <name val="Arial"/>
      <family val="2"/>
      <charset val="204"/>
    </font>
    <font>
      <sz val="14"/>
      <name val="Arial"/>
      <family val="2"/>
      <charset val="186"/>
    </font>
    <font>
      <b/>
      <sz val="6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97">
    <xf numFmtId="0" fontId="0" fillId="0" borderId="0"/>
    <xf numFmtId="172" fontId="24" fillId="0" borderId="0" applyFill="0" applyBorder="0" applyAlignment="0"/>
    <xf numFmtId="173" fontId="24" fillId="0" borderId="0" applyFill="0" applyBorder="0" applyAlignment="0"/>
    <xf numFmtId="174" fontId="24" fillId="0" borderId="0" applyFill="0" applyBorder="0" applyAlignment="0"/>
    <xf numFmtId="175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77" fontId="24" fillId="0" borderId="0" applyFill="0" applyBorder="0" applyAlignment="0"/>
    <xf numFmtId="173" fontId="24" fillId="0" borderId="0" applyFill="0" applyBorder="0" applyAlignment="0"/>
    <xf numFmtId="172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4" fontId="24" fillId="0" borderId="0" applyFill="0" applyBorder="0" applyAlignment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6" fillId="0" borderId="0" applyFill="0" applyBorder="0" applyAlignment="0"/>
    <xf numFmtId="173" fontId="26" fillId="0" borderId="0" applyFill="0" applyBorder="0" applyAlignment="0"/>
    <xf numFmtId="172" fontId="26" fillId="0" borderId="0" applyFill="0" applyBorder="0" applyAlignment="0"/>
    <xf numFmtId="177" fontId="26" fillId="0" borderId="0" applyFill="0" applyBorder="0" applyAlignment="0"/>
    <xf numFmtId="173" fontId="26" fillId="0" borderId="0" applyFill="0" applyBorder="0" applyAlignment="0"/>
    <xf numFmtId="38" fontId="27" fillId="2" borderId="0" applyNumberFormat="0" applyBorder="0" applyAlignment="0" applyProtection="0"/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29" fillId="0" borderId="0" applyNumberFormat="0" applyFill="0" applyBorder="0" applyAlignment="0" applyProtection="0">
      <alignment vertical="top"/>
      <protection locked="0"/>
    </xf>
    <xf numFmtId="10" fontId="27" fillId="3" borderId="3" applyNumberFormat="0" applyBorder="0" applyAlignment="0" applyProtection="0"/>
    <xf numFmtId="172" fontId="30" fillId="0" borderId="0" applyFill="0" applyBorder="0" applyAlignment="0"/>
    <xf numFmtId="173" fontId="30" fillId="0" borderId="0" applyFill="0" applyBorder="0" applyAlignment="0"/>
    <xf numFmtId="172" fontId="30" fillId="0" borderId="0" applyFill="0" applyBorder="0" applyAlignment="0"/>
    <xf numFmtId="177" fontId="30" fillId="0" borderId="0" applyFill="0" applyBorder="0" applyAlignment="0"/>
    <xf numFmtId="173" fontId="30" fillId="0" borderId="0" applyFill="0" applyBorder="0" applyAlignment="0"/>
    <xf numFmtId="178" fontId="31" fillId="0" borderId="0"/>
    <xf numFmtId="0" fontId="2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21" fontId="1" fillId="0" borderId="0"/>
    <xf numFmtId="21" fontId="1" fillId="0" borderId="0"/>
    <xf numFmtId="21" fontId="1" fillId="0" borderId="0"/>
    <xf numFmtId="21" fontId="1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21" fontId="1" fillId="0" borderId="0"/>
    <xf numFmtId="21" fontId="1" fillId="0" borderId="0"/>
    <xf numFmtId="21" fontId="1" fillId="0" borderId="0"/>
    <xf numFmtId="21" fontId="1" fillId="0" borderId="0"/>
    <xf numFmtId="0" fontId="25" fillId="0" borderId="0"/>
    <xf numFmtId="0" fontId="2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5" fillId="0" borderId="0"/>
    <xf numFmtId="0" fontId="2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5" fillId="0" borderId="0"/>
    <xf numFmtId="0" fontId="2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5" fillId="0" borderId="0"/>
    <xf numFmtId="0" fontId="25" fillId="0" borderId="0"/>
    <xf numFmtId="168" fontId="1" fillId="0" borderId="0"/>
    <xf numFmtId="0" fontId="25" fillId="0" borderId="0"/>
    <xf numFmtId="168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8" fontId="1" fillId="0" borderId="0"/>
    <xf numFmtId="168" fontId="1" fillId="0" borderId="0"/>
    <xf numFmtId="168" fontId="1" fillId="0" borderId="0"/>
    <xf numFmtId="0" fontId="2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5" fillId="0" borderId="0"/>
    <xf numFmtId="0" fontId="25" fillId="0" borderId="0"/>
    <xf numFmtId="0" fontId="2" fillId="0" borderId="0"/>
    <xf numFmtId="168" fontId="1" fillId="0" borderId="0"/>
    <xf numFmtId="0" fontId="25" fillId="0" borderId="0"/>
    <xf numFmtId="168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8" fontId="1" fillId="0" borderId="0"/>
    <xf numFmtId="168" fontId="1" fillId="0" borderId="0"/>
    <xf numFmtId="168" fontId="1" fillId="0" borderId="0"/>
    <xf numFmtId="0" fontId="2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5" fillId="0" borderId="0"/>
    <xf numFmtId="0" fontId="2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5" fillId="0" borderId="0"/>
    <xf numFmtId="0" fontId="2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5" fillId="0" borderId="0"/>
    <xf numFmtId="0" fontId="2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37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0" fontId="25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169" fontId="2" fillId="0" borderId="0"/>
    <xf numFmtId="179" fontId="2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8" fontId="1" fillId="0" borderId="0"/>
    <xf numFmtId="18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7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69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33" fillId="0" borderId="0"/>
    <xf numFmtId="0" fontId="14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168" fontId="2" fillId="0" borderId="0"/>
    <xf numFmtId="168" fontId="2" fillId="0" borderId="0"/>
    <xf numFmtId="21" fontId="2" fillId="0" borderId="0"/>
    <xf numFmtId="168" fontId="2" fillId="0" borderId="0"/>
    <xf numFmtId="168" fontId="2" fillId="0" borderId="0"/>
    <xf numFmtId="21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4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21" fontId="1" fillId="0" borderId="0"/>
    <xf numFmtId="21" fontId="1" fillId="0" borderId="0"/>
    <xf numFmtId="21" fontId="1" fillId="0" borderId="0"/>
    <xf numFmtId="21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5" fillId="0" borderId="0"/>
    <xf numFmtId="0" fontId="2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5" fillId="0" borderId="0"/>
    <xf numFmtId="0" fontId="25" fillId="0" borderId="0"/>
    <xf numFmtId="0" fontId="25" fillId="0" borderId="0"/>
    <xf numFmtId="168" fontId="1" fillId="0" borderId="0"/>
    <xf numFmtId="0" fontId="2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" fillId="0" borderId="0"/>
    <xf numFmtId="176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0" fontId="2" fillId="0" borderId="0" applyFont="0" applyFill="0" applyBorder="0" applyAlignment="0" applyProtection="0"/>
    <xf numFmtId="172" fontId="34" fillId="0" borderId="0" applyFill="0" applyBorder="0" applyAlignment="0"/>
    <xf numFmtId="173" fontId="34" fillId="0" borderId="0" applyFill="0" applyBorder="0" applyAlignment="0"/>
    <xf numFmtId="172" fontId="34" fillId="0" borderId="0" applyFill="0" applyBorder="0" applyAlignment="0"/>
    <xf numFmtId="177" fontId="34" fillId="0" borderId="0" applyFill="0" applyBorder="0" applyAlignment="0"/>
    <xf numFmtId="173" fontId="34" fillId="0" borderId="0" applyFill="0" applyBorder="0" applyAlignment="0"/>
    <xf numFmtId="49" fontId="24" fillId="0" borderId="0" applyFill="0" applyBorder="0" applyAlignment="0"/>
    <xf numFmtId="183" fontId="24" fillId="0" borderId="0" applyFill="0" applyBorder="0" applyAlignment="0"/>
    <xf numFmtId="184" fontId="24" fillId="0" borderId="0" applyFill="0" applyBorder="0" applyAlignment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35" fillId="0" borderId="0"/>
    <xf numFmtId="0" fontId="2" fillId="0" borderId="0"/>
    <xf numFmtId="0" fontId="2" fillId="0" borderId="0"/>
    <xf numFmtId="0" fontId="1" fillId="0" borderId="0"/>
    <xf numFmtId="0" fontId="25" fillId="0" borderId="0"/>
    <xf numFmtId="188" fontId="24" fillId="0" borderId="0" applyFill="0" applyBorder="0" applyAlignment="0"/>
    <xf numFmtId="188" fontId="24" fillId="0" borderId="0" applyFill="0" applyBorder="0" applyAlignment="0"/>
    <xf numFmtId="189" fontId="24" fillId="0" borderId="0" applyFill="0" applyBorder="0" applyAlignment="0"/>
    <xf numFmtId="189" fontId="24" fillId="0" borderId="0" applyFill="0" applyBorder="0" applyAlignment="0"/>
    <xf numFmtId="188" fontId="24" fillId="0" borderId="0" applyFill="0" applyBorder="0" applyAlignment="0"/>
    <xf numFmtId="188" fontId="24" fillId="0" borderId="0" applyFill="0" applyBorder="0" applyAlignment="0"/>
    <xf numFmtId="190" fontId="24" fillId="0" borderId="0" applyFill="0" applyBorder="0" applyAlignment="0"/>
    <xf numFmtId="190" fontId="24" fillId="0" borderId="0" applyFill="0" applyBorder="0" applyAlignment="0"/>
    <xf numFmtId="189" fontId="24" fillId="0" borderId="0" applyFill="0" applyBorder="0" applyAlignment="0"/>
    <xf numFmtId="189" fontId="24" fillId="0" borderId="0" applyFill="0" applyBorder="0" applyAlignment="0"/>
    <xf numFmtId="188" fontId="2" fillId="0" borderId="0" applyFill="0" applyBorder="0" applyAlignment="0" applyProtection="0"/>
    <xf numFmtId="188" fontId="2" fillId="0" borderId="0" applyFill="0" applyBorder="0" applyAlignment="0" applyProtection="0"/>
    <xf numFmtId="189" fontId="2" fillId="0" borderId="0" applyFill="0" applyBorder="0" applyAlignment="0" applyProtection="0"/>
    <xf numFmtId="189" fontId="2" fillId="0" borderId="0" applyFill="0" applyBorder="0" applyAlignment="0" applyProtection="0"/>
    <xf numFmtId="188" fontId="26" fillId="0" borderId="0" applyFill="0" applyBorder="0" applyAlignment="0"/>
    <xf numFmtId="188" fontId="26" fillId="0" borderId="0" applyFill="0" applyBorder="0" applyAlignment="0"/>
    <xf numFmtId="189" fontId="26" fillId="0" borderId="0" applyFill="0" applyBorder="0" applyAlignment="0"/>
    <xf numFmtId="189" fontId="26" fillId="0" borderId="0" applyFill="0" applyBorder="0" applyAlignment="0"/>
    <xf numFmtId="188" fontId="26" fillId="0" borderId="0" applyFill="0" applyBorder="0" applyAlignment="0"/>
    <xf numFmtId="188" fontId="26" fillId="0" borderId="0" applyFill="0" applyBorder="0" applyAlignment="0"/>
    <xf numFmtId="190" fontId="26" fillId="0" borderId="0" applyFill="0" applyBorder="0" applyAlignment="0"/>
    <xf numFmtId="190" fontId="26" fillId="0" borderId="0" applyFill="0" applyBorder="0" applyAlignment="0"/>
    <xf numFmtId="189" fontId="26" fillId="0" borderId="0" applyFill="0" applyBorder="0" applyAlignment="0"/>
    <xf numFmtId="189" fontId="26" fillId="0" borderId="0" applyFill="0" applyBorder="0" applyAlignment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8" fillId="0" borderId="36" applyNumberFormat="0" applyAlignment="0" applyProtection="0"/>
    <xf numFmtId="0" fontId="28" fillId="0" borderId="1" applyNumberFormat="0" applyAlignment="0" applyProtection="0">
      <alignment horizontal="left" vertical="center"/>
    </xf>
    <xf numFmtId="0" fontId="28" fillId="0" borderId="37">
      <alignment horizontal="left" vertical="center"/>
    </xf>
    <xf numFmtId="0" fontId="28" fillId="0" borderId="2">
      <alignment horizontal="left"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188" fontId="30" fillId="0" borderId="0" applyFill="0" applyBorder="0" applyAlignment="0"/>
    <xf numFmtId="188" fontId="30" fillId="0" borderId="0" applyFill="0" applyBorder="0" applyAlignment="0"/>
    <xf numFmtId="189" fontId="30" fillId="0" borderId="0" applyFill="0" applyBorder="0" applyAlignment="0"/>
    <xf numFmtId="189" fontId="30" fillId="0" borderId="0" applyFill="0" applyBorder="0" applyAlignment="0"/>
    <xf numFmtId="188" fontId="30" fillId="0" borderId="0" applyFill="0" applyBorder="0" applyAlignment="0"/>
    <xf numFmtId="188" fontId="30" fillId="0" borderId="0" applyFill="0" applyBorder="0" applyAlignment="0"/>
    <xf numFmtId="190" fontId="30" fillId="0" borderId="0" applyFill="0" applyBorder="0" applyAlignment="0"/>
    <xf numFmtId="190" fontId="30" fillId="0" borderId="0" applyFill="0" applyBorder="0" applyAlignment="0"/>
    <xf numFmtId="189" fontId="30" fillId="0" borderId="0" applyFill="0" applyBorder="0" applyAlignment="0"/>
    <xf numFmtId="189" fontId="30" fillId="0" borderId="0" applyFill="0" applyBorder="0" applyAlignment="0"/>
    <xf numFmtId="178" fontId="42" fillId="0" borderId="0"/>
    <xf numFmtId="178" fontId="42" fillId="0" borderId="0"/>
    <xf numFmtId="178" fontId="42" fillId="0" borderId="0"/>
    <xf numFmtId="178" fontId="31" fillId="0" borderId="0"/>
    <xf numFmtId="0" fontId="25" fillId="0" borderId="0"/>
    <xf numFmtId="168" fontId="32" fillId="0" borderId="0"/>
    <xf numFmtId="21" fontId="32" fillId="0" borderId="0"/>
    <xf numFmtId="0" fontId="25" fillId="0" borderId="0"/>
    <xf numFmtId="168" fontId="32" fillId="0" borderId="0"/>
    <xf numFmtId="21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169" fontId="25" fillId="0" borderId="0"/>
    <xf numFmtId="168" fontId="25" fillId="0" borderId="0"/>
    <xf numFmtId="168" fontId="32" fillId="0" borderId="0"/>
    <xf numFmtId="168" fontId="2" fillId="0" borderId="0"/>
    <xf numFmtId="168" fontId="25" fillId="0" borderId="0"/>
    <xf numFmtId="0" fontId="32" fillId="0" borderId="0"/>
    <xf numFmtId="175" fontId="32" fillId="0" borderId="0"/>
    <xf numFmtId="175" fontId="32" fillId="0" borderId="0"/>
    <xf numFmtId="175" fontId="32" fillId="0" borderId="0"/>
    <xf numFmtId="175" fontId="32" fillId="0" borderId="0"/>
    <xf numFmtId="168" fontId="32" fillId="0" borderId="0"/>
    <xf numFmtId="179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79" fontId="32" fillId="0" borderId="0"/>
    <xf numFmtId="168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9" fontId="32" fillId="0" borderId="0"/>
    <xf numFmtId="165" fontId="1" fillId="0" borderId="0"/>
    <xf numFmtId="165" fontId="1" fillId="0" borderId="0"/>
    <xf numFmtId="179" fontId="1" fillId="0" borderId="0"/>
    <xf numFmtId="179" fontId="3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0" fontId="1" fillId="0" borderId="0"/>
    <xf numFmtId="179" fontId="1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79" fontId="32" fillId="0" borderId="0"/>
    <xf numFmtId="168" fontId="32" fillId="0" borderId="0"/>
    <xf numFmtId="179" fontId="32" fillId="0" borderId="0"/>
    <xf numFmtId="179" fontId="32" fillId="0" borderId="0"/>
    <xf numFmtId="179" fontId="32" fillId="0" borderId="0"/>
    <xf numFmtId="0" fontId="2" fillId="0" borderId="0"/>
    <xf numFmtId="172" fontId="25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24" fillId="0" borderId="0"/>
    <xf numFmtId="0" fontId="24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167" fontId="32" fillId="0" borderId="0"/>
    <xf numFmtId="0" fontId="32" fillId="0" borderId="0"/>
    <xf numFmtId="0" fontId="32" fillId="0" borderId="0"/>
    <xf numFmtId="0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21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0" fontId="32" fillId="0" borderId="0"/>
    <xf numFmtId="0" fontId="25" fillId="0" borderId="0"/>
    <xf numFmtId="0" fontId="1" fillId="0" borderId="0"/>
    <xf numFmtId="0" fontId="32" fillId="0" borderId="0"/>
    <xf numFmtId="0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168" fontId="32" fillId="0" borderId="0"/>
    <xf numFmtId="0" fontId="32" fillId="0" borderId="0"/>
    <xf numFmtId="0" fontId="32" fillId="0" borderId="0"/>
    <xf numFmtId="168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82" fontId="2" fillId="0" borderId="0" applyFill="0" applyBorder="0" applyAlignment="0" applyProtection="0"/>
    <xf numFmtId="182" fontId="2" fillId="0" borderId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91" fontId="2" fillId="0" borderId="0" applyFill="0" applyBorder="0" applyAlignment="0" applyProtection="0"/>
    <xf numFmtId="188" fontId="34" fillId="0" borderId="0" applyFill="0" applyBorder="0" applyAlignment="0"/>
    <xf numFmtId="188" fontId="34" fillId="0" borderId="0" applyFill="0" applyBorder="0" applyAlignment="0"/>
    <xf numFmtId="189" fontId="34" fillId="0" borderId="0" applyFill="0" applyBorder="0" applyAlignment="0"/>
    <xf numFmtId="189" fontId="34" fillId="0" borderId="0" applyFill="0" applyBorder="0" applyAlignment="0"/>
    <xf numFmtId="188" fontId="34" fillId="0" borderId="0" applyFill="0" applyBorder="0" applyAlignment="0"/>
    <xf numFmtId="188" fontId="34" fillId="0" borderId="0" applyFill="0" applyBorder="0" applyAlignment="0"/>
    <xf numFmtId="190" fontId="34" fillId="0" borderId="0" applyFill="0" applyBorder="0" applyAlignment="0"/>
    <xf numFmtId="190" fontId="34" fillId="0" borderId="0" applyFill="0" applyBorder="0" applyAlignment="0"/>
    <xf numFmtId="189" fontId="34" fillId="0" borderId="0" applyFill="0" applyBorder="0" applyAlignment="0"/>
    <xf numFmtId="189" fontId="34" fillId="0" borderId="0" applyFill="0" applyBorder="0" applyAlignment="0"/>
    <xf numFmtId="0" fontId="6" fillId="0" borderId="19" applyAlignment="0">
      <alignment horizontal="right"/>
    </xf>
    <xf numFmtId="49" fontId="24" fillId="0" borderId="0" applyFill="0" applyBorder="0" applyAlignment="0"/>
    <xf numFmtId="49" fontId="24" fillId="0" borderId="0" applyFill="0" applyBorder="0" applyAlignment="0"/>
    <xf numFmtId="49" fontId="24" fillId="0" borderId="0" applyFill="0" applyBorder="0" applyAlignment="0"/>
    <xf numFmtId="49" fontId="24" fillId="0" borderId="0" applyFill="0" applyBorder="0" applyAlignment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46" fillId="0" borderId="0"/>
  </cellStyleXfs>
  <cellXfs count="303">
    <xf numFmtId="0" fontId="0" fillId="0" borderId="0" xfId="0"/>
    <xf numFmtId="169" fontId="19" fillId="0" borderId="0" xfId="0" applyNumberFormat="1" applyFont="1" applyFill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20" fillId="0" borderId="0" xfId="658" applyFont="1" applyAlignment="1">
      <alignment vertical="center"/>
    </xf>
    <xf numFmtId="49" fontId="20" fillId="0" borderId="0" xfId="658" applyNumberFormat="1" applyFont="1" applyAlignment="1">
      <alignment horizontal="left" vertical="center"/>
    </xf>
    <xf numFmtId="49" fontId="20" fillId="0" borderId="0" xfId="658" applyNumberFormat="1" applyFont="1" applyAlignment="1">
      <alignment horizontal="center" vertical="center"/>
    </xf>
    <xf numFmtId="0" fontId="9" fillId="0" borderId="0" xfId="658" applyFont="1" applyAlignment="1">
      <alignment vertical="center"/>
    </xf>
    <xf numFmtId="0" fontId="10" fillId="0" borderId="0" xfId="658" applyFont="1" applyAlignment="1">
      <alignment vertical="center"/>
    </xf>
    <xf numFmtId="49" fontId="15" fillId="0" borderId="0" xfId="658" applyNumberFormat="1" applyFont="1" applyAlignment="1">
      <alignment horizontal="left" vertical="center"/>
    </xf>
    <xf numFmtId="0" fontId="16" fillId="0" borderId="0" xfId="658" applyFont="1" applyAlignment="1">
      <alignment horizontal="left" vertical="center"/>
    </xf>
    <xf numFmtId="49" fontId="10" fillId="0" borderId="0" xfId="658" applyNumberFormat="1" applyFont="1" applyAlignment="1">
      <alignment horizontal="center" vertical="center"/>
    </xf>
    <xf numFmtId="0" fontId="11" fillId="0" borderId="0" xfId="658" applyFont="1" applyAlignment="1">
      <alignment horizontal="right" vertical="center"/>
    </xf>
    <xf numFmtId="0" fontId="11" fillId="0" borderId="0" xfId="658" applyFont="1" applyAlignment="1">
      <alignment vertical="center"/>
    </xf>
    <xf numFmtId="0" fontId="22" fillId="0" borderId="0" xfId="658" applyFont="1" applyAlignment="1">
      <alignment vertical="center"/>
    </xf>
    <xf numFmtId="49" fontId="16" fillId="0" borderId="0" xfId="658" applyNumberFormat="1" applyFont="1" applyBorder="1" applyAlignment="1">
      <alignment horizontal="left" vertical="center"/>
    </xf>
    <xf numFmtId="0" fontId="18" fillId="0" borderId="0" xfId="658" applyFont="1" applyAlignment="1">
      <alignment horizontal="left" vertical="center"/>
    </xf>
    <xf numFmtId="49" fontId="9" fillId="0" borderId="0" xfId="658" applyNumberFormat="1" applyFont="1" applyAlignment="1">
      <alignment horizontal="center" vertical="center"/>
    </xf>
    <xf numFmtId="1" fontId="15" fillId="0" borderId="14" xfId="658" applyNumberFormat="1" applyFont="1" applyBorder="1" applyAlignment="1">
      <alignment horizontal="center" vertical="center"/>
    </xf>
    <xf numFmtId="1" fontId="15" fillId="0" borderId="1" xfId="658" applyNumberFormat="1" applyFont="1" applyBorder="1" applyAlignment="1">
      <alignment horizontal="center" vertical="center"/>
    </xf>
    <xf numFmtId="0" fontId="15" fillId="0" borderId="15" xfId="658" applyFont="1" applyBorder="1" applyAlignment="1">
      <alignment horizontal="right" vertical="center"/>
    </xf>
    <xf numFmtId="0" fontId="15" fillId="0" borderId="16" xfId="658" applyFont="1" applyBorder="1" applyAlignment="1">
      <alignment horizontal="left" vertical="center"/>
    </xf>
    <xf numFmtId="49" fontId="15" fillId="0" borderId="17" xfId="658" applyNumberFormat="1" applyFont="1" applyBorder="1" applyAlignment="1">
      <alignment horizontal="center" vertical="center"/>
    </xf>
    <xf numFmtId="0" fontId="15" fillId="0" borderId="17" xfId="658" applyFont="1" applyBorder="1" applyAlignment="1">
      <alignment horizontal="center" vertical="center"/>
    </xf>
    <xf numFmtId="49" fontId="15" fillId="0" borderId="15" xfId="658" applyNumberFormat="1" applyFont="1" applyBorder="1" applyAlignment="1">
      <alignment horizontal="center" vertical="center"/>
    </xf>
    <xf numFmtId="0" fontId="15" fillId="0" borderId="18" xfId="658" applyFont="1" applyBorder="1" applyAlignment="1">
      <alignment horizontal="left" vertical="center"/>
    </xf>
    <xf numFmtId="0" fontId="15" fillId="0" borderId="0" xfId="658" applyFont="1" applyAlignment="1">
      <alignment vertical="center"/>
    </xf>
    <xf numFmtId="0" fontId="9" fillId="0" borderId="4" xfId="658" applyFont="1" applyBorder="1" applyAlignment="1">
      <alignment horizontal="center" vertical="center"/>
    </xf>
    <xf numFmtId="0" fontId="6" fillId="0" borderId="19" xfId="658" applyFont="1" applyBorder="1" applyAlignment="1">
      <alignment horizontal="right" vertical="center"/>
    </xf>
    <xf numFmtId="0" fontId="3" fillId="0" borderId="20" xfId="658" applyFont="1" applyBorder="1" applyAlignment="1">
      <alignment horizontal="left" vertical="center"/>
    </xf>
    <xf numFmtId="0" fontId="7" fillId="0" borderId="3" xfId="658" applyFont="1" applyBorder="1" applyAlignment="1">
      <alignment horizontal="center" vertical="center"/>
    </xf>
    <xf numFmtId="0" fontId="7" fillId="0" borderId="3" xfId="658" applyFont="1" applyBorder="1" applyAlignment="1">
      <alignment horizontal="left" vertical="center"/>
    </xf>
    <xf numFmtId="49" fontId="11" fillId="0" borderId="0" xfId="658" applyNumberFormat="1" applyFont="1" applyAlignment="1">
      <alignment horizontal="left" vertical="center"/>
    </xf>
    <xf numFmtId="0" fontId="22" fillId="0" borderId="0" xfId="658" applyFont="1" applyAlignment="1">
      <alignment horizontal="left" vertical="center"/>
    </xf>
    <xf numFmtId="49" fontId="16" fillId="0" borderId="0" xfId="658" applyNumberFormat="1" applyFont="1" applyAlignment="1">
      <alignment horizontal="left" vertical="center"/>
    </xf>
    <xf numFmtId="1" fontId="15" fillId="0" borderId="1" xfId="229" applyNumberFormat="1" applyFont="1" applyBorder="1" applyAlignment="1">
      <alignment horizontal="center" vertical="center"/>
    </xf>
    <xf numFmtId="49" fontId="15" fillId="0" borderId="16" xfId="658" applyNumberFormat="1" applyFont="1" applyBorder="1" applyAlignment="1">
      <alignment horizontal="center" vertical="center"/>
    </xf>
    <xf numFmtId="0" fontId="6" fillId="0" borderId="0" xfId="658" applyFont="1" applyAlignment="1">
      <alignment vertical="center"/>
    </xf>
    <xf numFmtId="0" fontId="3" fillId="0" borderId="0" xfId="658" applyFont="1" applyAlignment="1">
      <alignment vertical="center"/>
    </xf>
    <xf numFmtId="49" fontId="4" fillId="0" borderId="0" xfId="658" applyNumberFormat="1" applyFont="1" applyAlignment="1">
      <alignment horizontal="left" vertical="center"/>
    </xf>
    <xf numFmtId="0" fontId="13" fillId="0" borderId="0" xfId="658" applyFont="1" applyAlignment="1">
      <alignment horizontal="left" vertical="center"/>
    </xf>
    <xf numFmtId="0" fontId="12" fillId="0" borderId="0" xfId="658" applyFont="1" applyAlignment="1">
      <alignment horizontal="center" vertical="center"/>
    </xf>
    <xf numFmtId="2" fontId="3" fillId="0" borderId="0" xfId="658" applyNumberFormat="1" applyFont="1" applyAlignment="1">
      <alignment horizontal="left" vertical="center"/>
    </xf>
    <xf numFmtId="2" fontId="10" fillId="0" borderId="0" xfId="658" applyNumberFormat="1" applyFont="1" applyAlignment="1">
      <alignment horizontal="center" vertical="center"/>
    </xf>
    <xf numFmtId="0" fontId="7" fillId="0" borderId="0" xfId="658" applyFont="1" applyAlignment="1">
      <alignment vertical="center"/>
    </xf>
    <xf numFmtId="0" fontId="23" fillId="0" borderId="0" xfId="658" applyFont="1" applyAlignment="1">
      <alignment vertical="center"/>
    </xf>
    <xf numFmtId="0" fontId="8" fillId="0" borderId="0" xfId="658" applyFont="1" applyAlignment="1">
      <alignment vertical="center"/>
    </xf>
    <xf numFmtId="49" fontId="23" fillId="0" borderId="0" xfId="658" applyNumberFormat="1" applyFont="1" applyAlignment="1">
      <alignment horizontal="left" vertical="center"/>
    </xf>
    <xf numFmtId="0" fontId="23" fillId="0" borderId="0" xfId="658" applyFont="1" applyAlignment="1">
      <alignment horizontal="left" vertical="center"/>
    </xf>
    <xf numFmtId="0" fontId="23" fillId="0" borderId="0" xfId="658" applyFont="1" applyAlignment="1">
      <alignment horizontal="center" vertical="center"/>
    </xf>
    <xf numFmtId="2" fontId="23" fillId="0" borderId="0" xfId="658" applyNumberFormat="1" applyFont="1" applyAlignment="1">
      <alignment horizontal="left" vertical="center"/>
    </xf>
    <xf numFmtId="2" fontId="20" fillId="0" borderId="0" xfId="658" applyNumberFormat="1" applyFont="1" applyAlignment="1">
      <alignment horizontal="center" vertical="center"/>
    </xf>
    <xf numFmtId="49" fontId="7" fillId="0" borderId="0" xfId="658" applyNumberFormat="1" applyFont="1" applyAlignment="1">
      <alignment horizontal="left" vertical="center"/>
    </xf>
    <xf numFmtId="2" fontId="15" fillId="0" borderId="0" xfId="658" applyNumberFormat="1" applyFont="1" applyAlignment="1">
      <alignment vertical="center"/>
    </xf>
    <xf numFmtId="49" fontId="15" fillId="0" borderId="0" xfId="658" applyNumberFormat="1" applyFont="1" applyAlignment="1">
      <alignment vertical="center"/>
    </xf>
    <xf numFmtId="0" fontId="4" fillId="0" borderId="15" xfId="658" applyFont="1" applyBorder="1" applyAlignment="1">
      <alignment horizontal="right" vertical="center"/>
    </xf>
    <xf numFmtId="0" fontId="4" fillId="0" borderId="16" xfId="658" applyFont="1" applyBorder="1" applyAlignment="1">
      <alignment horizontal="left" vertical="center"/>
    </xf>
    <xf numFmtId="49" fontId="4" fillId="0" borderId="17" xfId="658" applyNumberFormat="1" applyFont="1" applyBorder="1" applyAlignment="1">
      <alignment horizontal="center" vertical="center"/>
    </xf>
    <xf numFmtId="0" fontId="4" fillId="0" borderId="17" xfId="658" applyFont="1" applyBorder="1" applyAlignment="1">
      <alignment horizontal="center" vertical="center"/>
    </xf>
    <xf numFmtId="2" fontId="15" fillId="0" borderId="16" xfId="658" applyNumberFormat="1" applyFont="1" applyBorder="1" applyAlignment="1">
      <alignment horizontal="center" vertical="center"/>
    </xf>
    <xf numFmtId="0" fontId="4" fillId="0" borderId="18" xfId="658" applyFont="1" applyBorder="1" applyAlignment="1">
      <alignment horizontal="left" vertical="center"/>
    </xf>
    <xf numFmtId="0" fontId="4" fillId="0" borderId="0" xfId="658" applyFont="1" applyAlignment="1">
      <alignment vertical="center"/>
    </xf>
    <xf numFmtId="2" fontId="17" fillId="0" borderId="3" xfId="658" applyNumberFormat="1" applyFont="1" applyBorder="1" applyAlignment="1">
      <alignment horizontal="center" vertical="center"/>
    </xf>
    <xf numFmtId="0" fontId="12" fillId="0" borderId="0" xfId="658" applyFont="1" applyAlignment="1">
      <alignment horizontal="left" vertical="center"/>
    </xf>
    <xf numFmtId="2" fontId="6" fillId="0" borderId="0" xfId="658" applyNumberFormat="1" applyFont="1" applyAlignment="1">
      <alignment horizontal="left" vertical="center"/>
    </xf>
    <xf numFmtId="2" fontId="3" fillId="0" borderId="0" xfId="658" applyNumberFormat="1" applyFont="1" applyAlignment="1">
      <alignment horizontal="center" vertical="center"/>
    </xf>
    <xf numFmtId="2" fontId="23" fillId="0" borderId="0" xfId="658" applyNumberFormat="1" applyFont="1" applyAlignment="1">
      <alignment horizontal="center" vertical="center"/>
    </xf>
    <xf numFmtId="2" fontId="6" fillId="0" borderId="0" xfId="658" applyNumberFormat="1" applyFont="1" applyAlignment="1">
      <alignment horizontal="center" vertical="center"/>
    </xf>
    <xf numFmtId="49" fontId="3" fillId="0" borderId="0" xfId="658" applyNumberFormat="1" applyFont="1" applyAlignment="1">
      <alignment horizontal="center" vertical="center"/>
    </xf>
    <xf numFmtId="0" fontId="7" fillId="0" borderId="0" xfId="658" applyFont="1" applyAlignment="1">
      <alignment horizontal="right" vertical="center"/>
    </xf>
    <xf numFmtId="49" fontId="8" fillId="0" borderId="0" xfId="658" applyNumberFormat="1" applyFont="1" applyAlignment="1">
      <alignment horizontal="left" vertical="center"/>
    </xf>
    <xf numFmtId="49" fontId="23" fillId="0" borderId="0" xfId="658" applyNumberFormat="1" applyFont="1" applyAlignment="1">
      <alignment horizontal="center" vertical="center"/>
    </xf>
    <xf numFmtId="49" fontId="4" fillId="0" borderId="15" xfId="658" applyNumberFormat="1" applyFont="1" applyBorder="1" applyAlignment="1">
      <alignment horizontal="center" vertical="center"/>
    </xf>
    <xf numFmtId="169" fontId="10" fillId="0" borderId="3" xfId="658" applyNumberFormat="1" applyFont="1" applyBorder="1" applyAlignment="1">
      <alignment horizontal="center" vertical="center"/>
    </xf>
    <xf numFmtId="49" fontId="6" fillId="0" borderId="0" xfId="658" applyNumberFormat="1" applyFont="1" applyAlignment="1">
      <alignment horizontal="center" vertical="center"/>
    </xf>
    <xf numFmtId="1" fontId="15" fillId="0" borderId="17" xfId="229" applyNumberFormat="1" applyFont="1" applyBorder="1" applyAlignment="1">
      <alignment horizontal="center" vertical="center"/>
    </xf>
    <xf numFmtId="0" fontId="15" fillId="0" borderId="1" xfId="658" applyFont="1" applyBorder="1" applyAlignment="1">
      <alignment horizontal="right" vertical="center"/>
    </xf>
    <xf numFmtId="0" fontId="15" fillId="0" borderId="16" xfId="658" applyFont="1" applyBorder="1" applyAlignment="1">
      <alignment horizontal="center" vertical="center"/>
    </xf>
    <xf numFmtId="0" fontId="12" fillId="0" borderId="0" xfId="658" applyFont="1" applyAlignment="1">
      <alignment vertical="center"/>
    </xf>
    <xf numFmtId="2" fontId="10" fillId="0" borderId="0" xfId="658" applyNumberFormat="1" applyFont="1" applyAlignment="1">
      <alignment vertical="center"/>
    </xf>
    <xf numFmtId="49" fontId="10" fillId="0" borderId="0" xfId="658" applyNumberFormat="1" applyFont="1" applyAlignment="1">
      <alignment vertical="center"/>
    </xf>
    <xf numFmtId="0" fontId="4" fillId="0" borderId="15" xfId="229" applyFont="1" applyBorder="1" applyAlignment="1">
      <alignment horizontal="right" vertical="center"/>
    </xf>
    <xf numFmtId="0" fontId="4" fillId="0" borderId="16" xfId="229" applyFont="1" applyBorder="1" applyAlignment="1">
      <alignment horizontal="left" vertical="center"/>
    </xf>
    <xf numFmtId="49" fontId="4" fillId="0" borderId="17" xfId="229" applyNumberFormat="1" applyFont="1" applyBorder="1" applyAlignment="1">
      <alignment horizontal="center" vertical="center"/>
    </xf>
    <xf numFmtId="0" fontId="4" fillId="0" borderId="17" xfId="229" applyFont="1" applyBorder="1" applyAlignment="1">
      <alignment horizontal="center" vertical="center"/>
    </xf>
    <xf numFmtId="0" fontId="15" fillId="0" borderId="17" xfId="229" applyFont="1" applyBorder="1" applyAlignment="1">
      <alignment horizontal="center" vertical="center"/>
    </xf>
    <xf numFmtId="2" fontId="15" fillId="0" borderId="16" xfId="229" applyNumberFormat="1" applyFont="1" applyBorder="1" applyAlignment="1">
      <alignment horizontal="center" vertical="center"/>
    </xf>
    <xf numFmtId="49" fontId="15" fillId="0" borderId="15" xfId="229" applyNumberFormat="1" applyFont="1" applyBorder="1" applyAlignment="1">
      <alignment horizontal="center" vertical="center"/>
    </xf>
    <xf numFmtId="0" fontId="4" fillId="0" borderId="18" xfId="229" applyFont="1" applyBorder="1" applyAlignment="1">
      <alignment horizontal="left" vertical="center"/>
    </xf>
    <xf numFmtId="0" fontId="4" fillId="0" borderId="0" xfId="229" applyFont="1" applyAlignment="1">
      <alignment vertical="center"/>
    </xf>
    <xf numFmtId="0" fontId="9" fillId="0" borderId="4" xfId="229" applyFont="1" applyBorder="1" applyAlignment="1">
      <alignment horizontal="center" vertical="center"/>
    </xf>
    <xf numFmtId="2" fontId="17" fillId="0" borderId="3" xfId="229" applyNumberFormat="1" applyFont="1" applyBorder="1" applyAlignment="1">
      <alignment horizontal="center" vertical="center"/>
    </xf>
    <xf numFmtId="0" fontId="6" fillId="0" borderId="0" xfId="229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168" fontId="6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20" fillId="0" borderId="0" xfId="673" applyFont="1" applyAlignment="1">
      <alignment vertical="center"/>
    </xf>
    <xf numFmtId="49" fontId="20" fillId="0" borderId="0" xfId="673" applyNumberFormat="1" applyFont="1" applyAlignment="1">
      <alignment horizontal="left" vertical="center"/>
    </xf>
    <xf numFmtId="0" fontId="20" fillId="0" borderId="0" xfId="673" applyFont="1" applyAlignment="1">
      <alignment horizontal="left" vertical="center"/>
    </xf>
    <xf numFmtId="49" fontId="22" fillId="0" borderId="0" xfId="673" applyNumberFormat="1" applyFont="1" applyAlignment="1">
      <alignment horizontal="center" vertical="center"/>
    </xf>
    <xf numFmtId="0" fontId="9" fillId="0" borderId="0" xfId="673" applyFont="1" applyAlignment="1">
      <alignment horizontal="center" vertical="center"/>
    </xf>
    <xf numFmtId="0" fontId="9" fillId="0" borderId="0" xfId="673" applyFont="1" applyAlignment="1">
      <alignment vertical="center"/>
    </xf>
    <xf numFmtId="0" fontId="10" fillId="0" borderId="0" xfId="673" applyFont="1" applyAlignment="1">
      <alignment vertical="center"/>
    </xf>
    <xf numFmtId="49" fontId="15" fillId="0" borderId="0" xfId="673" applyNumberFormat="1" applyFont="1" applyAlignment="1">
      <alignment horizontal="left" vertical="center"/>
    </xf>
    <xf numFmtId="0" fontId="16" fillId="0" borderId="0" xfId="673" applyFont="1" applyAlignment="1">
      <alignment horizontal="left" vertical="center"/>
    </xf>
    <xf numFmtId="0" fontId="18" fillId="0" borderId="0" xfId="673" applyFont="1" applyAlignment="1">
      <alignment horizontal="center" vertical="center"/>
    </xf>
    <xf numFmtId="49" fontId="10" fillId="0" borderId="0" xfId="673" applyNumberFormat="1" applyFont="1" applyAlignment="1">
      <alignment horizontal="center" vertical="center"/>
    </xf>
    <xf numFmtId="0" fontId="11" fillId="0" borderId="0" xfId="673" applyFont="1" applyAlignment="1">
      <alignment vertical="center"/>
    </xf>
    <xf numFmtId="0" fontId="22" fillId="0" borderId="0" xfId="673" applyFont="1" applyAlignment="1">
      <alignment horizontal="center" vertical="center"/>
    </xf>
    <xf numFmtId="0" fontId="22" fillId="0" borderId="0" xfId="673" applyFont="1" applyAlignment="1">
      <alignment horizontal="left" vertical="center"/>
    </xf>
    <xf numFmtId="0" fontId="22" fillId="0" borderId="0" xfId="673" applyFont="1" applyAlignment="1">
      <alignment vertical="center"/>
    </xf>
    <xf numFmtId="49" fontId="16" fillId="0" borderId="0" xfId="673" applyNumberFormat="1" applyFont="1" applyAlignment="1">
      <alignment horizontal="left" vertical="center"/>
    </xf>
    <xf numFmtId="0" fontId="18" fillId="0" borderId="0" xfId="673" applyFont="1" applyAlignment="1">
      <alignment horizontal="left" vertical="center"/>
    </xf>
    <xf numFmtId="1" fontId="15" fillId="0" borderId="14" xfId="229" applyNumberFormat="1" applyFont="1" applyBorder="1" applyAlignment="1">
      <alignment horizontal="center" vertical="center"/>
    </xf>
    <xf numFmtId="1" fontId="15" fillId="0" borderId="1" xfId="674" applyNumberFormat="1" applyFont="1" applyBorder="1" applyAlignment="1">
      <alignment horizontal="center" vertical="center"/>
    </xf>
    <xf numFmtId="0" fontId="15" fillId="0" borderId="15" xfId="673" applyFont="1" applyBorder="1" applyAlignment="1">
      <alignment horizontal="right" vertical="center"/>
    </xf>
    <xf numFmtId="0" fontId="15" fillId="0" borderId="16" xfId="673" applyFont="1" applyBorder="1" applyAlignment="1">
      <alignment horizontal="left" vertical="center"/>
    </xf>
    <xf numFmtId="49" fontId="15" fillId="0" borderId="17" xfId="673" applyNumberFormat="1" applyFont="1" applyBorder="1" applyAlignment="1">
      <alignment horizontal="center" vertical="center"/>
    </xf>
    <xf numFmtId="0" fontId="15" fillId="0" borderId="17" xfId="673" applyFont="1" applyBorder="1" applyAlignment="1">
      <alignment horizontal="center" vertical="center"/>
    </xf>
    <xf numFmtId="0" fontId="15" fillId="0" borderId="15" xfId="673" applyFont="1" applyBorder="1" applyAlignment="1">
      <alignment horizontal="center" vertical="center"/>
    </xf>
    <xf numFmtId="0" fontId="15" fillId="0" borderId="18" xfId="673" applyFont="1" applyBorder="1" applyAlignment="1">
      <alignment horizontal="left" vertical="center"/>
    </xf>
    <xf numFmtId="0" fontId="15" fillId="0" borderId="0" xfId="673" applyFont="1" applyAlignment="1">
      <alignment vertical="center"/>
    </xf>
    <xf numFmtId="0" fontId="9" fillId="0" borderId="3" xfId="674" applyFont="1" applyBorder="1" applyAlignment="1">
      <alignment horizontal="center" vertical="center"/>
    </xf>
    <xf numFmtId="0" fontId="9" fillId="0" borderId="19" xfId="673" applyFont="1" applyBorder="1" applyAlignment="1">
      <alignment horizontal="right" vertical="center"/>
    </xf>
    <xf numFmtId="0" fontId="10" fillId="0" borderId="20" xfId="673" applyFont="1" applyBorder="1" applyAlignment="1">
      <alignment horizontal="left" vertical="center"/>
    </xf>
    <xf numFmtId="168" fontId="9" fillId="0" borderId="3" xfId="673" applyNumberFormat="1" applyFont="1" applyBorder="1" applyAlignment="1">
      <alignment horizontal="center" vertical="center"/>
    </xf>
    <xf numFmtId="0" fontId="11" fillId="0" borderId="3" xfId="673" applyFont="1" applyBorder="1" applyAlignment="1">
      <alignment horizontal="center" vertical="center"/>
    </xf>
    <xf numFmtId="0" fontId="11" fillId="0" borderId="19" xfId="673" applyFont="1" applyBorder="1" applyAlignment="1">
      <alignment horizontal="center" vertical="center"/>
    </xf>
    <xf numFmtId="0" fontId="11" fillId="0" borderId="26" xfId="674" applyNumberFormat="1" applyFont="1" applyBorder="1" applyAlignment="1">
      <alignment horizontal="center" vertical="center"/>
    </xf>
    <xf numFmtId="2" fontId="10" fillId="4" borderId="20" xfId="673" applyNumberFormat="1" applyFont="1" applyFill="1" applyBorder="1" applyAlignment="1">
      <alignment horizontal="center" vertical="center"/>
    </xf>
    <xf numFmtId="0" fontId="9" fillId="4" borderId="3" xfId="673" applyFont="1" applyFill="1" applyBorder="1" applyAlignment="1">
      <alignment horizontal="center" vertical="center"/>
    </xf>
    <xf numFmtId="0" fontId="11" fillId="0" borderId="3" xfId="673" applyFont="1" applyBorder="1" applyAlignment="1">
      <alignment horizontal="left" vertical="center"/>
    </xf>
    <xf numFmtId="0" fontId="9" fillId="0" borderId="0" xfId="674" applyFont="1" applyAlignment="1">
      <alignment vertical="center"/>
    </xf>
    <xf numFmtId="0" fontId="10" fillId="0" borderId="27" xfId="673" applyFont="1" applyBorder="1" applyAlignment="1">
      <alignment horizontal="center" vertical="center"/>
    </xf>
    <xf numFmtId="49" fontId="11" fillId="0" borderId="0" xfId="673" applyNumberFormat="1" applyFont="1" applyAlignment="1">
      <alignment horizontal="left" vertical="center"/>
    </xf>
    <xf numFmtId="0" fontId="9" fillId="0" borderId="0" xfId="673" applyFont="1" applyBorder="1" applyAlignment="1">
      <alignment vertical="center"/>
    </xf>
    <xf numFmtId="0" fontId="2" fillId="0" borderId="0" xfId="673"/>
    <xf numFmtId="0" fontId="9" fillId="0" borderId="4" xfId="674" applyFont="1" applyBorder="1" applyAlignment="1">
      <alignment horizontal="center" vertical="center"/>
    </xf>
    <xf numFmtId="0" fontId="9" fillId="0" borderId="5" xfId="674" applyFont="1" applyBorder="1" applyAlignment="1">
      <alignment horizontal="center" vertical="center"/>
    </xf>
    <xf numFmtId="0" fontId="9" fillId="4" borderId="3" xfId="658" applyFont="1" applyFill="1" applyBorder="1" applyAlignment="1">
      <alignment horizontal="center" vertical="center"/>
    </xf>
    <xf numFmtId="0" fontId="8" fillId="0" borderId="0" xfId="229" applyFont="1" applyAlignment="1">
      <alignment vertical="center"/>
    </xf>
    <xf numFmtId="0" fontId="8" fillId="0" borderId="0" xfId="84" applyFont="1" applyAlignment="1">
      <alignment vertical="center"/>
    </xf>
    <xf numFmtId="187" fontId="40" fillId="0" borderId="0" xfId="229" applyNumberFormat="1" applyFont="1" applyFill="1" applyBorder="1" applyAlignment="1">
      <alignment horizontal="center" vertical="center"/>
    </xf>
    <xf numFmtId="0" fontId="6" fillId="0" borderId="0" xfId="229" applyFont="1" applyAlignment="1">
      <alignment horizontal="center" vertical="center"/>
    </xf>
    <xf numFmtId="0" fontId="5" fillId="0" borderId="0" xfId="229" applyFont="1" applyAlignment="1">
      <alignment horizontal="center" vertical="center"/>
    </xf>
    <xf numFmtId="49" fontId="6" fillId="0" borderId="0" xfId="84" applyNumberFormat="1" applyFont="1" applyAlignment="1">
      <alignment horizontal="center" vertical="center"/>
    </xf>
    <xf numFmtId="0" fontId="10" fillId="0" borderId="0" xfId="71" applyFont="1" applyAlignment="1">
      <alignment horizontal="left"/>
    </xf>
    <xf numFmtId="168" fontId="7" fillId="0" borderId="0" xfId="229" applyNumberFormat="1" applyFont="1" applyAlignment="1">
      <alignment horizontal="center" vertical="center"/>
    </xf>
    <xf numFmtId="168" fontId="23" fillId="0" borderId="0" xfId="658" applyNumberFormat="1" applyFont="1" applyAlignment="1">
      <alignment horizontal="left" vertical="center"/>
    </xf>
    <xf numFmtId="49" fontId="13" fillId="0" borderId="0" xfId="658" applyNumberFormat="1" applyFont="1" applyAlignment="1">
      <alignment horizontal="left" vertical="center"/>
    </xf>
    <xf numFmtId="0" fontId="6" fillId="0" borderId="0" xfId="229" applyFont="1" applyBorder="1" applyAlignment="1">
      <alignment vertical="center"/>
    </xf>
    <xf numFmtId="49" fontId="8" fillId="0" borderId="0" xfId="84" applyNumberFormat="1" applyFont="1" applyAlignment="1">
      <alignment horizontal="center" vertical="center"/>
    </xf>
    <xf numFmtId="0" fontId="6" fillId="0" borderId="0" xfId="229" applyFont="1" applyBorder="1" applyAlignment="1">
      <alignment horizontal="center" vertical="center"/>
    </xf>
    <xf numFmtId="49" fontId="3" fillId="0" borderId="0" xfId="84" applyNumberFormat="1" applyFont="1" applyAlignment="1">
      <alignment horizontal="center" vertical="center"/>
    </xf>
    <xf numFmtId="0" fontId="9" fillId="0" borderId="0" xfId="71" applyFont="1" applyAlignment="1">
      <alignment horizontal="left"/>
    </xf>
    <xf numFmtId="0" fontId="4" fillId="0" borderId="23" xfId="229" applyFont="1" applyBorder="1" applyAlignment="1">
      <alignment horizontal="center" vertical="center" wrapText="1"/>
    </xf>
    <xf numFmtId="0" fontId="4" fillId="0" borderId="10" xfId="229" applyFont="1" applyBorder="1" applyAlignment="1">
      <alignment horizontal="right" vertical="center"/>
    </xf>
    <xf numFmtId="0" fontId="4" fillId="0" borderId="11" xfId="229" applyFont="1" applyBorder="1" applyAlignment="1">
      <alignment horizontal="left" vertical="center"/>
    </xf>
    <xf numFmtId="0" fontId="4" fillId="0" borderId="17" xfId="229" applyFont="1" applyBorder="1" applyAlignment="1">
      <alignment horizontal="center" vertical="center" wrapText="1"/>
    </xf>
    <xf numFmtId="0" fontId="4" fillId="0" borderId="15" xfId="658" applyFont="1" applyBorder="1" applyAlignment="1">
      <alignment horizontal="center" vertical="center"/>
    </xf>
    <xf numFmtId="0" fontId="4" fillId="0" borderId="23" xfId="229" applyFont="1" applyBorder="1" applyAlignment="1">
      <alignment horizontal="center" vertical="center"/>
    </xf>
    <xf numFmtId="0" fontId="4" fillId="0" borderId="22" xfId="71" applyFont="1" applyBorder="1" applyAlignment="1">
      <alignment horizontal="left" vertical="center"/>
    </xf>
    <xf numFmtId="0" fontId="39" fillId="0" borderId="25" xfId="229" applyFont="1" applyBorder="1" applyAlignment="1">
      <alignment horizontal="center" vertical="center"/>
    </xf>
    <xf numFmtId="0" fontId="6" fillId="0" borderId="10" xfId="229" applyFont="1" applyBorder="1" applyAlignment="1">
      <alignment horizontal="right" vertical="center"/>
    </xf>
    <xf numFmtId="0" fontId="3" fillId="0" borderId="11" xfId="229" applyFont="1" applyBorder="1" applyAlignment="1">
      <alignment horizontal="left" vertical="center"/>
    </xf>
    <xf numFmtId="168" fontId="6" fillId="0" borderId="8" xfId="229" applyNumberFormat="1" applyFont="1" applyBorder="1" applyAlignment="1">
      <alignment horizontal="center" vertical="center"/>
    </xf>
    <xf numFmtId="168" fontId="7" fillId="0" borderId="8" xfId="229" applyNumberFormat="1" applyFont="1" applyBorder="1" applyAlignment="1">
      <alignment horizontal="center" vertical="center"/>
    </xf>
    <xf numFmtId="49" fontId="7" fillId="0" borderId="28" xfId="676" applyNumberFormat="1" applyFont="1" applyBorder="1" applyAlignment="1">
      <alignment horizontal="center" vertical="center"/>
    </xf>
    <xf numFmtId="1" fontId="39" fillId="0" borderId="25" xfId="229" applyNumberFormat="1" applyFont="1" applyBorder="1" applyAlignment="1">
      <alignment horizontal="center" vertical="center"/>
    </xf>
    <xf numFmtId="1" fontId="40" fillId="0" borderId="25" xfId="229" applyNumberFormat="1" applyFont="1" applyBorder="1" applyAlignment="1">
      <alignment horizontal="left" vertical="center"/>
    </xf>
    <xf numFmtId="0" fontId="3" fillId="0" borderId="31" xfId="229" applyFont="1" applyBorder="1" applyAlignment="1">
      <alignment horizontal="center" vertical="center"/>
    </xf>
    <xf numFmtId="0" fontId="6" fillId="0" borderId="0" xfId="229" applyFont="1" applyBorder="1" applyAlignment="1">
      <alignment horizontal="right" vertical="center"/>
    </xf>
    <xf numFmtId="0" fontId="3" fillId="0" borderId="7" xfId="229" applyFont="1" applyBorder="1" applyAlignment="1">
      <alignment horizontal="left" vertical="center"/>
    </xf>
    <xf numFmtId="168" fontId="6" fillId="0" borderId="6" xfId="229" applyNumberFormat="1" applyFont="1" applyBorder="1" applyAlignment="1">
      <alignment horizontal="center" vertical="center"/>
    </xf>
    <xf numFmtId="168" fontId="7" fillId="0" borderId="6" xfId="229" applyNumberFormat="1" applyFont="1" applyBorder="1" applyAlignment="1">
      <alignment horizontal="center" vertical="center"/>
    </xf>
    <xf numFmtId="1" fontId="3" fillId="0" borderId="6" xfId="229" applyNumberFormat="1" applyFont="1" applyBorder="1" applyAlignment="1">
      <alignment horizontal="center" vertical="center"/>
    </xf>
    <xf numFmtId="49" fontId="7" fillId="0" borderId="24" xfId="676" applyNumberFormat="1" applyFont="1" applyBorder="1" applyAlignment="1">
      <alignment horizontal="center" vertical="center"/>
    </xf>
    <xf numFmtId="49" fontId="7" fillId="0" borderId="3" xfId="229" applyNumberFormat="1" applyFont="1" applyBorder="1" applyAlignment="1">
      <alignment horizontal="center" vertical="center"/>
    </xf>
    <xf numFmtId="49" fontId="7" fillId="0" borderId="19" xfId="229" applyNumberFormat="1" applyFont="1" applyBorder="1" applyAlignment="1">
      <alignment horizontal="center" vertical="center"/>
    </xf>
    <xf numFmtId="1" fontId="3" fillId="0" borderId="31" xfId="229" applyNumberFormat="1" applyFont="1" applyBorder="1" applyAlignment="1">
      <alignment horizontal="center" vertical="center"/>
    </xf>
    <xf numFmtId="1" fontId="7" fillId="0" borderId="31" xfId="229" applyNumberFormat="1" applyFont="1" applyBorder="1" applyAlignment="1">
      <alignment horizontal="left" vertical="center"/>
    </xf>
    <xf numFmtId="0" fontId="39" fillId="0" borderId="32" xfId="229" applyFont="1" applyBorder="1" applyAlignment="1">
      <alignment horizontal="center" vertical="center"/>
    </xf>
    <xf numFmtId="0" fontId="6" fillId="0" borderId="9" xfId="229" applyFont="1" applyBorder="1" applyAlignment="1">
      <alignment horizontal="right" vertical="center"/>
    </xf>
    <xf numFmtId="0" fontId="3" fillId="0" borderId="12" xfId="229" applyFont="1" applyBorder="1" applyAlignment="1">
      <alignment horizontal="left" vertical="center"/>
    </xf>
    <xf numFmtId="168" fontId="6" fillId="0" borderId="13" xfId="229" applyNumberFormat="1" applyFont="1" applyBorder="1" applyAlignment="1">
      <alignment horizontal="center" vertical="center"/>
    </xf>
    <xf numFmtId="168" fontId="7" fillId="0" borderId="13" xfId="229" applyNumberFormat="1" applyFont="1" applyBorder="1" applyAlignment="1">
      <alignment horizontal="center" vertical="center"/>
    </xf>
    <xf numFmtId="49" fontId="7" fillId="0" borderId="33" xfId="676" applyNumberFormat="1" applyFont="1" applyBorder="1" applyAlignment="1">
      <alignment horizontal="center" vertical="center"/>
    </xf>
    <xf numFmtId="1" fontId="3" fillId="0" borderId="34" xfId="229" applyNumberFormat="1" applyFont="1" applyBorder="1" applyAlignment="1">
      <alignment horizontal="center" vertical="center"/>
    </xf>
    <xf numFmtId="1" fontId="3" fillId="0" borderId="35" xfId="229" applyNumberFormat="1" applyFont="1" applyBorder="1" applyAlignment="1">
      <alignment horizontal="center" vertical="center"/>
    </xf>
    <xf numFmtId="1" fontId="39" fillId="0" borderId="32" xfId="229" applyNumberFormat="1" applyFont="1" applyBorder="1" applyAlignment="1">
      <alignment horizontal="center" vertical="center"/>
    </xf>
    <xf numFmtId="1" fontId="7" fillId="0" borderId="32" xfId="229" applyNumberFormat="1" applyFont="1" applyBorder="1" applyAlignment="1">
      <alignment horizontal="left" vertical="center"/>
    </xf>
    <xf numFmtId="0" fontId="9" fillId="0" borderId="0" xfId="71" applyFont="1"/>
    <xf numFmtId="0" fontId="4" fillId="0" borderId="22" xfId="71" applyFont="1" applyBorder="1" applyAlignment="1">
      <alignment horizontal="center" vertical="center"/>
    </xf>
    <xf numFmtId="0" fontId="7" fillId="0" borderId="11" xfId="229" applyFont="1" applyBorder="1" applyAlignment="1">
      <alignment horizontal="left" vertical="center"/>
    </xf>
    <xf numFmtId="49" fontId="7" fillId="0" borderId="29" xfId="676" applyNumberFormat="1" applyFont="1" applyBorder="1" applyAlignment="1">
      <alignment horizontal="center" vertical="center"/>
    </xf>
    <xf numFmtId="0" fontId="7" fillId="0" borderId="7" xfId="229" applyFont="1" applyBorder="1" applyAlignment="1">
      <alignment horizontal="center" vertical="center"/>
    </xf>
    <xf numFmtId="49" fontId="7" fillId="0" borderId="3" xfId="676" applyNumberFormat="1" applyFont="1" applyBorder="1" applyAlignment="1">
      <alignment horizontal="center" vertical="center"/>
    </xf>
    <xf numFmtId="49" fontId="6" fillId="0" borderId="3" xfId="229" applyNumberFormat="1" applyFont="1" applyBorder="1" applyAlignment="1">
      <alignment horizontal="center" vertical="center"/>
    </xf>
    <xf numFmtId="49" fontId="6" fillId="0" borderId="19" xfId="229" applyNumberFormat="1" applyFont="1" applyBorder="1" applyAlignment="1">
      <alignment horizontal="center" vertical="center"/>
    </xf>
    <xf numFmtId="0" fontId="7" fillId="0" borderId="12" xfId="229" applyFont="1" applyBorder="1" applyAlignment="1">
      <alignment horizontal="center" vertical="center"/>
    </xf>
    <xf numFmtId="49" fontId="7" fillId="0" borderId="34" xfId="676" applyNumberFormat="1" applyFont="1" applyBorder="1" applyAlignment="1">
      <alignment horizontal="center" vertical="center"/>
    </xf>
    <xf numFmtId="1" fontId="40" fillId="0" borderId="32" xfId="229" applyNumberFormat="1" applyFont="1" applyBorder="1" applyAlignment="1">
      <alignment horizontal="left" vertical="center"/>
    </xf>
    <xf numFmtId="0" fontId="4" fillId="0" borderId="25" xfId="229" applyFont="1" applyBorder="1" applyAlignment="1">
      <alignment horizontal="center" vertical="center" wrapText="1"/>
    </xf>
    <xf numFmtId="0" fontId="43" fillId="0" borderId="17" xfId="229" applyFont="1" applyBorder="1" applyAlignment="1">
      <alignment horizontal="center" vertical="center"/>
    </xf>
    <xf numFmtId="0" fontId="15" fillId="0" borderId="17" xfId="229" applyFont="1" applyBorder="1" applyAlignment="1">
      <alignment horizontal="center" vertical="center" wrapText="1"/>
    </xf>
    <xf numFmtId="0" fontId="44" fillId="0" borderId="17" xfId="229" applyFont="1" applyBorder="1" applyAlignment="1">
      <alignment horizontal="center" vertical="center" wrapText="1"/>
    </xf>
    <xf numFmtId="0" fontId="15" fillId="0" borderId="15" xfId="229" applyFont="1" applyBorder="1" applyAlignment="1">
      <alignment horizontal="center" vertical="center" wrapText="1"/>
    </xf>
    <xf numFmtId="0" fontId="43" fillId="0" borderId="18" xfId="229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0" fontId="9" fillId="0" borderId="3" xfId="84" applyFont="1" applyBorder="1" applyAlignment="1">
      <alignment horizontal="center" vertical="center"/>
    </xf>
    <xf numFmtId="2" fontId="36" fillId="0" borderId="24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169" fontId="10" fillId="0" borderId="3" xfId="0" applyNumberFormat="1" applyFont="1" applyBorder="1" applyAlignment="1">
      <alignment horizontal="center" vertical="center"/>
    </xf>
    <xf numFmtId="2" fontId="45" fillId="0" borderId="29" xfId="229" applyNumberFormat="1" applyFont="1" applyBorder="1" applyAlignment="1">
      <alignment horizontal="center" vertical="center"/>
    </xf>
    <xf numFmtId="2" fontId="45" fillId="0" borderId="38" xfId="229" applyNumberFormat="1" applyFont="1" applyBorder="1" applyAlignment="1">
      <alignment horizontal="center" vertical="center"/>
    </xf>
    <xf numFmtId="169" fontId="45" fillId="0" borderId="30" xfId="229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right" vertical="center"/>
    </xf>
    <xf numFmtId="0" fontId="15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7" xfId="229" applyFont="1" applyBorder="1" applyAlignment="1">
      <alignment horizontal="center" vertical="center"/>
    </xf>
    <xf numFmtId="49" fontId="4" fillId="0" borderId="23" xfId="84" applyNumberFormat="1" applyFont="1" applyBorder="1" applyAlignment="1">
      <alignment horizontal="center" vertical="center"/>
    </xf>
    <xf numFmtId="0" fontId="20" fillId="0" borderId="0" xfId="658" applyFont="1" applyAlignment="1">
      <alignment horizontal="left" vertical="center"/>
    </xf>
    <xf numFmtId="0" fontId="20" fillId="0" borderId="0" xfId="658" applyFont="1" applyAlignment="1">
      <alignment horizontal="center" vertical="center"/>
    </xf>
    <xf numFmtId="49" fontId="21" fillId="0" borderId="0" xfId="658" applyNumberFormat="1" applyFont="1" applyAlignment="1">
      <alignment horizontal="center" vertical="center"/>
    </xf>
    <xf numFmtId="0" fontId="20" fillId="0" borderId="0" xfId="658" applyFont="1" applyAlignment="1">
      <alignment horizontal="right" vertical="center"/>
    </xf>
    <xf numFmtId="0" fontId="6" fillId="0" borderId="3" xfId="658" applyFont="1" applyBorder="1" applyAlignment="1">
      <alignment horizontal="center" vertical="center"/>
    </xf>
    <xf numFmtId="168" fontId="6" fillId="0" borderId="3" xfId="658" applyNumberFormat="1" applyFont="1" applyFill="1" applyBorder="1" applyAlignment="1">
      <alignment horizontal="center" vertical="center"/>
    </xf>
    <xf numFmtId="0" fontId="10" fillId="0" borderId="3" xfId="658" applyFont="1" applyBorder="1" applyAlignment="1">
      <alignment horizontal="center" vertical="center"/>
    </xf>
    <xf numFmtId="0" fontId="9" fillId="0" borderId="3" xfId="658" applyFont="1" applyBorder="1" applyAlignment="1">
      <alignment horizontal="center" vertical="center"/>
    </xf>
    <xf numFmtId="0" fontId="38" fillId="4" borderId="3" xfId="895" applyFont="1" applyFill="1" applyBorder="1" applyAlignment="1">
      <alignment horizontal="center" vertical="center"/>
    </xf>
    <xf numFmtId="2" fontId="9" fillId="0" borderId="0" xfId="658" applyNumberFormat="1" applyFont="1" applyAlignment="1">
      <alignment horizontal="center" vertical="center"/>
    </xf>
    <xf numFmtId="49" fontId="15" fillId="0" borderId="0" xfId="658" applyNumberFormat="1" applyFont="1" applyAlignment="1">
      <alignment horizontal="center" vertical="center"/>
    </xf>
    <xf numFmtId="2" fontId="22" fillId="0" borderId="0" xfId="658" applyNumberFormat="1" applyFont="1" applyAlignment="1">
      <alignment horizontal="center" vertical="center"/>
    </xf>
    <xf numFmtId="49" fontId="22" fillId="0" borderId="0" xfId="658" applyNumberFormat="1" applyFont="1" applyAlignment="1">
      <alignment horizontal="center" vertical="center"/>
    </xf>
    <xf numFmtId="2" fontId="15" fillId="0" borderId="17" xfId="658" applyNumberFormat="1" applyFont="1" applyBorder="1" applyAlignment="1">
      <alignment horizontal="center" vertical="center"/>
    </xf>
    <xf numFmtId="49" fontId="47" fillId="0" borderId="0" xfId="225" applyNumberFormat="1" applyFont="1" applyBorder="1" applyAlignment="1">
      <alignment horizontal="center"/>
    </xf>
    <xf numFmtId="49" fontId="47" fillId="0" borderId="0" xfId="71" applyNumberFormat="1" applyFont="1" applyBorder="1" applyAlignment="1">
      <alignment horizontal="center"/>
    </xf>
    <xf numFmtId="0" fontId="38" fillId="4" borderId="3" xfId="229" applyFont="1" applyFill="1" applyBorder="1" applyAlignment="1">
      <alignment horizontal="center" vertical="center"/>
    </xf>
    <xf numFmtId="0" fontId="44" fillId="0" borderId="16" xfId="229" applyFont="1" applyBorder="1" applyAlignment="1">
      <alignment horizontal="center" vertical="center" wrapText="1"/>
    </xf>
    <xf numFmtId="0" fontId="3" fillId="8" borderId="17" xfId="229" applyFont="1" applyFill="1" applyBorder="1" applyAlignment="1">
      <alignment horizontal="center" vertical="center"/>
    </xf>
    <xf numFmtId="0" fontId="43" fillId="0" borderId="16" xfId="229" applyFont="1" applyBorder="1" applyAlignment="1">
      <alignment horizontal="center" vertical="center"/>
    </xf>
    <xf numFmtId="0" fontId="3" fillId="7" borderId="17" xfId="229" applyFont="1" applyFill="1" applyBorder="1" applyAlignment="1">
      <alignment horizontal="center" vertical="center"/>
    </xf>
    <xf numFmtId="0" fontId="48" fillId="0" borderId="17" xfId="658" applyFont="1" applyBorder="1" applyAlignment="1">
      <alignment horizontal="center" vertical="center"/>
    </xf>
    <xf numFmtId="0" fontId="13" fillId="0" borderId="17" xfId="658" applyFont="1" applyBorder="1" applyAlignment="1">
      <alignment horizontal="center" vertical="center"/>
    </xf>
    <xf numFmtId="168" fontId="49" fillId="0" borderId="6" xfId="229" applyNumberFormat="1" applyFont="1" applyBorder="1" applyAlignment="1">
      <alignment horizontal="center" vertical="center"/>
    </xf>
    <xf numFmtId="0" fontId="50" fillId="0" borderId="17" xfId="658" applyFont="1" applyBorder="1" applyAlignment="1">
      <alignment horizontal="center" vertical="center"/>
    </xf>
    <xf numFmtId="0" fontId="10" fillId="0" borderId="26" xfId="673" applyFont="1" applyBorder="1" applyAlignment="1">
      <alignment horizontal="center" vertical="center"/>
    </xf>
    <xf numFmtId="0" fontId="15" fillId="0" borderId="23" xfId="673" applyFont="1" applyBorder="1" applyAlignment="1">
      <alignment horizontal="center" vertical="center"/>
    </xf>
    <xf numFmtId="49" fontId="15" fillId="0" borderId="1" xfId="673" applyNumberFormat="1" applyFont="1" applyBorder="1" applyAlignment="1">
      <alignment horizontal="center" vertical="center"/>
    </xf>
    <xf numFmtId="49" fontId="15" fillId="0" borderId="23" xfId="673" applyNumberFormat="1" applyFont="1" applyBorder="1" applyAlignment="1">
      <alignment horizontal="center" vertical="center"/>
    </xf>
    <xf numFmtId="2" fontId="15" fillId="0" borderId="21" xfId="658" applyNumberFormat="1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left" vertical="center"/>
    </xf>
    <xf numFmtId="168" fontId="9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1" fontId="4" fillId="0" borderId="14" xfId="658" applyNumberFormat="1" applyFont="1" applyBorder="1" applyAlignment="1">
      <alignment horizontal="center" vertical="center"/>
    </xf>
    <xf numFmtId="1" fontId="4" fillId="0" borderId="17" xfId="658" applyNumberFormat="1" applyFont="1" applyBorder="1" applyAlignment="1">
      <alignment horizontal="center" vertical="center"/>
    </xf>
    <xf numFmtId="1" fontId="4" fillId="0" borderId="18" xfId="658" applyNumberFormat="1" applyFont="1" applyBorder="1" applyAlignment="1">
      <alignment horizontal="center" vertical="center"/>
    </xf>
    <xf numFmtId="1" fontId="4" fillId="0" borderId="14" xfId="229" applyNumberFormat="1" applyFont="1" applyBorder="1" applyAlignment="1">
      <alignment horizontal="center" vertical="center"/>
    </xf>
    <xf numFmtId="1" fontId="4" fillId="0" borderId="17" xfId="229" applyNumberFormat="1" applyFont="1" applyBorder="1" applyAlignment="1">
      <alignment horizontal="center" vertical="center"/>
    </xf>
    <xf numFmtId="1" fontId="4" fillId="0" borderId="18" xfId="229" applyNumberFormat="1" applyFont="1" applyBorder="1" applyAlignment="1">
      <alignment horizontal="center" vertical="center"/>
    </xf>
    <xf numFmtId="0" fontId="51" fillId="0" borderId="25" xfId="229" applyFont="1" applyBorder="1" applyAlignment="1">
      <alignment horizontal="center" vertical="center"/>
    </xf>
    <xf numFmtId="0" fontId="6" fillId="0" borderId="31" xfId="229" applyFont="1" applyBorder="1" applyAlignment="1">
      <alignment horizontal="center" vertical="center"/>
    </xf>
    <xf numFmtId="0" fontId="51" fillId="0" borderId="32" xfId="229" applyFont="1" applyBorder="1" applyAlignment="1">
      <alignment horizontal="center" vertical="center"/>
    </xf>
    <xf numFmtId="0" fontId="52" fillId="0" borderId="3" xfId="0" applyFont="1" applyBorder="1" applyAlignment="1">
      <alignment horizontal="center" vertical="center"/>
    </xf>
    <xf numFmtId="2" fontId="53" fillId="4" borderId="3" xfId="658" applyNumberFormat="1" applyFont="1" applyFill="1" applyBorder="1" applyAlignment="1">
      <alignment horizontal="center" vertical="center"/>
    </xf>
    <xf numFmtId="0" fontId="52" fillId="4" borderId="3" xfId="229" applyFont="1" applyFill="1" applyBorder="1" applyAlignment="1">
      <alignment horizontal="center" vertical="center"/>
    </xf>
    <xf numFmtId="2" fontId="10" fillId="0" borderId="3" xfId="658" applyNumberFormat="1" applyFont="1" applyBorder="1" applyAlignment="1">
      <alignment horizontal="center" vertical="center"/>
    </xf>
    <xf numFmtId="0" fontId="52" fillId="4" borderId="3" xfId="0" applyFont="1" applyFill="1" applyBorder="1" applyAlignment="1">
      <alignment horizontal="center" vertical="center"/>
    </xf>
    <xf numFmtId="2" fontId="10" fillId="4" borderId="3" xfId="658" applyNumberFormat="1" applyFont="1" applyFill="1" applyBorder="1" applyAlignment="1">
      <alignment horizontal="center" vertical="center"/>
    </xf>
    <xf numFmtId="0" fontId="9" fillId="4" borderId="3" xfId="895" applyFont="1" applyFill="1" applyBorder="1" applyAlignment="1">
      <alignment horizontal="center" vertical="center"/>
    </xf>
    <xf numFmtId="0" fontId="9" fillId="4" borderId="3" xfId="229" applyFont="1" applyFill="1" applyBorder="1" applyAlignment="1">
      <alignment horizontal="center" vertical="center"/>
    </xf>
    <xf numFmtId="1" fontId="54" fillId="0" borderId="25" xfId="229" applyNumberFormat="1" applyFont="1" applyBorder="1" applyAlignment="1">
      <alignment horizontal="center" vertical="center"/>
    </xf>
    <xf numFmtId="1" fontId="54" fillId="0" borderId="31" xfId="229" applyNumberFormat="1" applyFont="1" applyBorder="1" applyAlignment="1">
      <alignment horizontal="center" vertical="center"/>
    </xf>
    <xf numFmtId="1" fontId="54" fillId="0" borderId="32" xfId="229" applyNumberFormat="1" applyFont="1" applyBorder="1" applyAlignment="1">
      <alignment horizontal="center" vertical="center"/>
    </xf>
    <xf numFmtId="0" fontId="6" fillId="0" borderId="0" xfId="229" applyFont="1" applyBorder="1" applyAlignment="1">
      <alignment horizontal="center" vertical="center"/>
    </xf>
    <xf numFmtId="2" fontId="11" fillId="0" borderId="21" xfId="673" applyNumberFormat="1" applyFont="1" applyBorder="1" applyAlignment="1">
      <alignment horizontal="center" vertical="center"/>
    </xf>
    <xf numFmtId="2" fontId="11" fillId="0" borderId="1" xfId="673" applyNumberFormat="1" applyFont="1" applyBorder="1" applyAlignment="1">
      <alignment horizontal="center" vertical="center"/>
    </xf>
    <xf numFmtId="2" fontId="11" fillId="0" borderId="22" xfId="673" applyNumberFormat="1" applyFont="1" applyBorder="1" applyAlignment="1">
      <alignment horizontal="center" vertical="center"/>
    </xf>
    <xf numFmtId="2" fontId="7" fillId="0" borderId="21" xfId="658" applyNumberFormat="1" applyFont="1" applyBorder="1" applyAlignment="1">
      <alignment horizontal="center" vertical="center"/>
    </xf>
    <xf numFmtId="2" fontId="7" fillId="0" borderId="1" xfId="658" applyNumberFormat="1" applyFont="1" applyBorder="1" applyAlignment="1">
      <alignment horizontal="center" vertical="center"/>
    </xf>
    <xf numFmtId="2" fontId="7" fillId="0" borderId="22" xfId="658" applyNumberFormat="1" applyFont="1" applyBorder="1" applyAlignment="1">
      <alignment horizontal="center" vertical="center"/>
    </xf>
  </cellXfs>
  <cellStyles count="897">
    <cellStyle name="Calc Currency (0)" xfId="1"/>
    <cellStyle name="Calc Currency (0) 2" xfId="677"/>
    <cellStyle name="Calc Currency (0)_estafetes" xfId="678"/>
    <cellStyle name="Calc Currency (2)" xfId="2"/>
    <cellStyle name="Calc Currency (2) 2" xfId="679"/>
    <cellStyle name="Calc Currency (2)_estafetes" xfId="680"/>
    <cellStyle name="Calc Percent (0)" xfId="3"/>
    <cellStyle name="Calc Percent (1)" xfId="4"/>
    <cellStyle name="Calc Percent (2)" xfId="5"/>
    <cellStyle name="Calc Units (0)" xfId="6"/>
    <cellStyle name="Calc Units (0) 2" xfId="681"/>
    <cellStyle name="Calc Units (0)_estafetes" xfId="682"/>
    <cellStyle name="Calc Units (1)" xfId="7"/>
    <cellStyle name="Calc Units (1) 2" xfId="683"/>
    <cellStyle name="Calc Units (1)_estafetes" xfId="684"/>
    <cellStyle name="Calc Units (2)" xfId="8"/>
    <cellStyle name="Calc Units (2) 2" xfId="685"/>
    <cellStyle name="Calc Units (2)_estafetes" xfId="686"/>
    <cellStyle name="Comma [00]" xfId="9"/>
    <cellStyle name="Comma [00] 2" xfId="687"/>
    <cellStyle name="Comma [00]_estafetes" xfId="688"/>
    <cellStyle name="Comma 10" xfId="10"/>
    <cellStyle name="Comma 11" xfId="11"/>
    <cellStyle name="Comma 12" xfId="12"/>
    <cellStyle name="Comma 13" xfId="13"/>
    <cellStyle name="Comma 14" xfId="14"/>
    <cellStyle name="Comma 15" xfId="15"/>
    <cellStyle name="Comma 16" xfId="16"/>
    <cellStyle name="Comma 17" xfId="17"/>
    <cellStyle name="Comma 18" xfId="18"/>
    <cellStyle name="Comma 19" xfId="19"/>
    <cellStyle name="Comma 2" xfId="20"/>
    <cellStyle name="Comma 2 2" xfId="21"/>
    <cellStyle name="Comma 2 3" xfId="22"/>
    <cellStyle name="Comma 2_DALYVIAI" xfId="23"/>
    <cellStyle name="Comma 20" xfId="24"/>
    <cellStyle name="Comma 21" xfId="25"/>
    <cellStyle name="Comma 22" xfId="26"/>
    <cellStyle name="Comma 23" xfId="27"/>
    <cellStyle name="Comma 24" xfId="28"/>
    <cellStyle name="Comma 25" xfId="29"/>
    <cellStyle name="Comma 26" xfId="30"/>
    <cellStyle name="Comma 27" xfId="31"/>
    <cellStyle name="Comma 28" xfId="32"/>
    <cellStyle name="Comma 29" xfId="33"/>
    <cellStyle name="Comma 3" xfId="34"/>
    <cellStyle name="Comma 30" xfId="35"/>
    <cellStyle name="Comma 30 2" xfId="36"/>
    <cellStyle name="Comma 30 3" xfId="37"/>
    <cellStyle name="Comma 31" xfId="38"/>
    <cellStyle name="Comma 32" xfId="39"/>
    <cellStyle name="Comma 33" xfId="40"/>
    <cellStyle name="Comma 34" xfId="41"/>
    <cellStyle name="Comma 35" xfId="42"/>
    <cellStyle name="Comma 4" xfId="43"/>
    <cellStyle name="Comma 5" xfId="44"/>
    <cellStyle name="Comma 6" xfId="45"/>
    <cellStyle name="Comma 7" xfId="46"/>
    <cellStyle name="Comma 8" xfId="47"/>
    <cellStyle name="Comma 9" xfId="48"/>
    <cellStyle name="Currency [00]" xfId="49"/>
    <cellStyle name="Currency [00] 2" xfId="689"/>
    <cellStyle name="Currency [00]_estafetes" xfId="690"/>
    <cellStyle name="Currency 2" xfId="50"/>
    <cellStyle name="Currency 2 2" xfId="51"/>
    <cellStyle name="Date Short" xfId="52"/>
    <cellStyle name="Dziesiętny [0]_PLDT" xfId="53"/>
    <cellStyle name="Dziesiętny_PLDT" xfId="54"/>
    <cellStyle name="Enter Currency (0)" xfId="55"/>
    <cellStyle name="Enter Currency (0) 2" xfId="691"/>
    <cellStyle name="Enter Currency (0)_estafetes" xfId="692"/>
    <cellStyle name="Enter Currency (2)" xfId="56"/>
    <cellStyle name="Enter Currency (2) 2" xfId="693"/>
    <cellStyle name="Enter Currency (2)_estafetes" xfId="694"/>
    <cellStyle name="Enter Units (0)" xfId="57"/>
    <cellStyle name="Enter Units (0) 2" xfId="695"/>
    <cellStyle name="Enter Units (0)_estafetes" xfId="696"/>
    <cellStyle name="Enter Units (1)" xfId="58"/>
    <cellStyle name="Enter Units (1) 2" xfId="697"/>
    <cellStyle name="Enter Units (1)_estafetes" xfId="698"/>
    <cellStyle name="Enter Units (2)" xfId="59"/>
    <cellStyle name="Enter Units (2) 2" xfId="699"/>
    <cellStyle name="Enter Units (2)_estafetes" xfId="700"/>
    <cellStyle name="Grey" xfId="60"/>
    <cellStyle name="Grey 2" xfId="701"/>
    <cellStyle name="Grey_estafetes" xfId="702"/>
    <cellStyle name="Header1" xfId="61"/>
    <cellStyle name="Header1 2" xfId="703"/>
    <cellStyle name="Header1_200MF" xfId="704"/>
    <cellStyle name="Header2" xfId="62"/>
    <cellStyle name="Header2 2" xfId="705"/>
    <cellStyle name="Header2_200MF" xfId="706"/>
    <cellStyle name="Hiperłącze" xfId="63"/>
    <cellStyle name="Hiperłącze 2" xfId="707"/>
    <cellStyle name="Hiperłącze 3" xfId="708"/>
    <cellStyle name="Hiperłącze 4" xfId="709"/>
    <cellStyle name="Hiperłącze_7kove" xfId="710"/>
    <cellStyle name="Input [yellow]" xfId="64"/>
    <cellStyle name="Input [yellow] 2" xfId="711"/>
    <cellStyle name="Input [yellow]_estafetes" xfId="712"/>
    <cellStyle name="Įprastas 2" xfId="673"/>
    <cellStyle name="Įprastas 2 2 3" xfId="890"/>
    <cellStyle name="Įprastas 3" xfId="675"/>
    <cellStyle name="Įprastas 5" xfId="891"/>
    <cellStyle name="Link Currency (0)" xfId="65"/>
    <cellStyle name="Link Currency (0) 2" xfId="713"/>
    <cellStyle name="Link Currency (0)_estafetes" xfId="714"/>
    <cellStyle name="Link Currency (2)" xfId="66"/>
    <cellStyle name="Link Currency (2) 2" xfId="715"/>
    <cellStyle name="Link Currency (2)_estafetes" xfId="716"/>
    <cellStyle name="Link Units (0)" xfId="67"/>
    <cellStyle name="Link Units (0) 2" xfId="717"/>
    <cellStyle name="Link Units (0)_estafetes" xfId="718"/>
    <cellStyle name="Link Units (1)" xfId="68"/>
    <cellStyle name="Link Units (1) 2" xfId="719"/>
    <cellStyle name="Link Units (1)_estafetes" xfId="720"/>
    <cellStyle name="Link Units (2)" xfId="69"/>
    <cellStyle name="Link Units (2) 2" xfId="721"/>
    <cellStyle name="Link Units (2)_estafetes" xfId="722"/>
    <cellStyle name="Normal" xfId="0" builtinId="0"/>
    <cellStyle name="Normal - Style1" xfId="70"/>
    <cellStyle name="Normal - Style1 2" xfId="723"/>
    <cellStyle name="Normal - Style1 3" xfId="724"/>
    <cellStyle name="Normal - Style1 4" xfId="725"/>
    <cellStyle name="Normal - Style1_7kove" xfId="726"/>
    <cellStyle name="Normal 10" xfId="71"/>
    <cellStyle name="Normal 10 2" xfId="72"/>
    <cellStyle name="Normal 10 2 2" xfId="73"/>
    <cellStyle name="Normal 10 2 2 2" xfId="74"/>
    <cellStyle name="Normal 10 2 2 3" xfId="75"/>
    <cellStyle name="Normal 10 2 2 4" xfId="76"/>
    <cellStyle name="Normal 10 2 2_aukstis" xfId="727"/>
    <cellStyle name="Normal 10 2 3" xfId="77"/>
    <cellStyle name="Normal 10 2 4" xfId="78"/>
    <cellStyle name="Normal 10 2 5" xfId="79"/>
    <cellStyle name="Normal 10 2_aukstis" xfId="728"/>
    <cellStyle name="Normal 10 3" xfId="80"/>
    <cellStyle name="Normal 10 3 2" xfId="81"/>
    <cellStyle name="Normal 10 3 3" xfId="82"/>
    <cellStyle name="Normal 10 3 4" xfId="83"/>
    <cellStyle name="Normal 10 3_aukstis" xfId="729"/>
    <cellStyle name="Normal 10 4" xfId="84"/>
    <cellStyle name="Normal 10 5" xfId="85"/>
    <cellStyle name="Normal 10 5 2" xfId="86"/>
    <cellStyle name="Normal 10 5 3" xfId="87"/>
    <cellStyle name="Normal 10 5 4" xfId="88"/>
    <cellStyle name="Normal 10 5_DALYVIAI" xfId="89"/>
    <cellStyle name="Normal 10 6" xfId="90"/>
    <cellStyle name="Normal 10 7" xfId="91"/>
    <cellStyle name="Normal 10_aukstis" xfId="730"/>
    <cellStyle name="Normal 11" xfId="92"/>
    <cellStyle name="Normal 11 2" xfId="93"/>
    <cellStyle name="Normal 11 2 2" xfId="94"/>
    <cellStyle name="Normal 11 2 3" xfId="95"/>
    <cellStyle name="Normal 11 2 4" xfId="96"/>
    <cellStyle name="Normal 11 2_aukstis" xfId="731"/>
    <cellStyle name="Normal 11 3" xfId="97"/>
    <cellStyle name="Normal 11 3 2" xfId="98"/>
    <cellStyle name="Normal 11 3 3" xfId="99"/>
    <cellStyle name="Normal 11 3 4" xfId="100"/>
    <cellStyle name="Normal 11 3_aukstis" xfId="732"/>
    <cellStyle name="Normal 11 4" xfId="101"/>
    <cellStyle name="Normal 11 5" xfId="102"/>
    <cellStyle name="Normal 11 5 2" xfId="103"/>
    <cellStyle name="Normal 11 5 3" xfId="104"/>
    <cellStyle name="Normal 11 5 4" xfId="105"/>
    <cellStyle name="Normal 11 5_DALYVIAI" xfId="106"/>
    <cellStyle name="Normal 11 6" xfId="107"/>
    <cellStyle name="Normal 11 7" xfId="108"/>
    <cellStyle name="Normal 11_aukstis" xfId="733"/>
    <cellStyle name="Normal 12" xfId="109"/>
    <cellStyle name="Normal 12 2" xfId="110"/>
    <cellStyle name="Normal 12 2 2" xfId="111"/>
    <cellStyle name="Normal 12 2 3" xfId="112"/>
    <cellStyle name="Normal 12 2 4" xfId="113"/>
    <cellStyle name="Normal 12 2_aukstis" xfId="734"/>
    <cellStyle name="Normal 12 3" xfId="114"/>
    <cellStyle name="Normal 12 4" xfId="115"/>
    <cellStyle name="Normal 12 4 2" xfId="116"/>
    <cellStyle name="Normal 12 4 3" xfId="117"/>
    <cellStyle name="Normal 12 4 4" xfId="118"/>
    <cellStyle name="Normal 12 4_DALYVIAI" xfId="119"/>
    <cellStyle name="Normal 12 5" xfId="120"/>
    <cellStyle name="Normal 12 6" xfId="121"/>
    <cellStyle name="Normal 12_aukstis" xfId="735"/>
    <cellStyle name="Normal 13" xfId="122"/>
    <cellStyle name="Normal 13 2" xfId="123"/>
    <cellStyle name="Normal 13 2 2" xfId="124"/>
    <cellStyle name="Normal 13 2 2 2" xfId="125"/>
    <cellStyle name="Normal 13 2 2 3" xfId="126"/>
    <cellStyle name="Normal 13 2 2 4" xfId="127"/>
    <cellStyle name="Normal 13 2 2_aukstis" xfId="736"/>
    <cellStyle name="Normal 13 2 3" xfId="128"/>
    <cellStyle name="Normal 13 2 4" xfId="129"/>
    <cellStyle name="Normal 13 2 5" xfId="130"/>
    <cellStyle name="Normal 13 2_DALYVIAI" xfId="131"/>
    <cellStyle name="Normal 13 3" xfId="132"/>
    <cellStyle name="Normal 13 3 2" xfId="133"/>
    <cellStyle name="Normal 13 3 3" xfId="134"/>
    <cellStyle name="Normal 13 3 4" xfId="135"/>
    <cellStyle name="Normal 13 3_DALYVIAI" xfId="136"/>
    <cellStyle name="Normal 13 4" xfId="137"/>
    <cellStyle name="Normal 13 5" xfId="138"/>
    <cellStyle name="Normal 13_1500 V" xfId="139"/>
    <cellStyle name="Normal 14" xfId="140"/>
    <cellStyle name="Normal 14 2" xfId="141"/>
    <cellStyle name="Normal 14 2 2" xfId="142"/>
    <cellStyle name="Normal 14 2 2 2" xfId="143"/>
    <cellStyle name="Normal 14 2 2 3" xfId="144"/>
    <cellStyle name="Normal 14 2 2 4" xfId="145"/>
    <cellStyle name="Normal 14 2 2_aukstis" xfId="737"/>
    <cellStyle name="Normal 14 2 3" xfId="146"/>
    <cellStyle name="Normal 14 2 4" xfId="147"/>
    <cellStyle name="Normal 14 2 5" xfId="148"/>
    <cellStyle name="Normal 14 2_DALYVIAI" xfId="149"/>
    <cellStyle name="Normal 14 3" xfId="150"/>
    <cellStyle name="Normal 14 3 2" xfId="151"/>
    <cellStyle name="Normal 14 3 3" xfId="152"/>
    <cellStyle name="Normal 14 3 4" xfId="153"/>
    <cellStyle name="Normal 14 3_DALYVIAI" xfId="154"/>
    <cellStyle name="Normal 14 4" xfId="155"/>
    <cellStyle name="Normal 14 5" xfId="156"/>
    <cellStyle name="Normal 14_aukstis" xfId="738"/>
    <cellStyle name="Normal 15" xfId="157"/>
    <cellStyle name="Normal 15 2" xfId="158"/>
    <cellStyle name="Normal 15 2 2" xfId="159"/>
    <cellStyle name="Normal 15 2 3" xfId="160"/>
    <cellStyle name="Normal 15 2 4" xfId="161"/>
    <cellStyle name="Normal 15 2_aukstis" xfId="739"/>
    <cellStyle name="Normal 15 3" xfId="162"/>
    <cellStyle name="Normal 15 4" xfId="163"/>
    <cellStyle name="Normal 15 4 2" xfId="164"/>
    <cellStyle name="Normal 15 4 3" xfId="165"/>
    <cellStyle name="Normal 15 4 4" xfId="166"/>
    <cellStyle name="Normal 15 4_DALYVIAI" xfId="167"/>
    <cellStyle name="Normal 15 5" xfId="168"/>
    <cellStyle name="Normal 15 6" xfId="169"/>
    <cellStyle name="Normal 15_aukstis" xfId="740"/>
    <cellStyle name="Normal 16" xfId="170"/>
    <cellStyle name="Normal 16 2" xfId="171"/>
    <cellStyle name="Normal 16 2 2" xfId="172"/>
    <cellStyle name="Normal 16 2 3" xfId="173"/>
    <cellStyle name="Normal 16 2 4" xfId="174"/>
    <cellStyle name="Normal 16 2_aukstis" xfId="741"/>
    <cellStyle name="Normal 16 3" xfId="175"/>
    <cellStyle name="Normal 16_aukstis" xfId="742"/>
    <cellStyle name="Normal 17" xfId="176"/>
    <cellStyle name="Normal 17 2" xfId="177"/>
    <cellStyle name="Normal 17 2 2" xfId="178"/>
    <cellStyle name="Normal 17 2 3" xfId="179"/>
    <cellStyle name="Normal 17 2 4" xfId="180"/>
    <cellStyle name="Normal 17 2_aukstis" xfId="743"/>
    <cellStyle name="Normal 17 3" xfId="181"/>
    <cellStyle name="Normal 17 4" xfId="182"/>
    <cellStyle name="Normal 17 4 2" xfId="183"/>
    <cellStyle name="Normal 17 4 3" xfId="184"/>
    <cellStyle name="Normal 17 4 4" xfId="185"/>
    <cellStyle name="Normal 17 4_DALYVIAI" xfId="186"/>
    <cellStyle name="Normal 17 5" xfId="187"/>
    <cellStyle name="Normal 17 6" xfId="188"/>
    <cellStyle name="Normal 17_aukstis" xfId="744"/>
    <cellStyle name="Normal 18" xfId="189"/>
    <cellStyle name="Normal 18 2" xfId="190"/>
    <cellStyle name="Normal 18 2 2" xfId="191"/>
    <cellStyle name="Normal 18 2 2 2" xfId="192"/>
    <cellStyle name="Normal 18 2 2 3" xfId="193"/>
    <cellStyle name="Normal 18 2 2 4" xfId="194"/>
    <cellStyle name="Normal 18 2 2_aukstis" xfId="745"/>
    <cellStyle name="Normal 18 2 3" xfId="195"/>
    <cellStyle name="Normal 18 2 4" xfId="196"/>
    <cellStyle name="Normal 18 2 5" xfId="197"/>
    <cellStyle name="Normal 18 2_DALYVIAI" xfId="198"/>
    <cellStyle name="Normal 18 3" xfId="199"/>
    <cellStyle name="Normal 18 3 2" xfId="200"/>
    <cellStyle name="Normal 18 3 3" xfId="201"/>
    <cellStyle name="Normal 18 3 4" xfId="202"/>
    <cellStyle name="Normal 18 3_DALYVIAI" xfId="203"/>
    <cellStyle name="Normal 18 4" xfId="204"/>
    <cellStyle name="Normal 18 5" xfId="205"/>
    <cellStyle name="Normal 18_aukstis" xfId="746"/>
    <cellStyle name="Normal 19" xfId="206"/>
    <cellStyle name="Normal 19 2" xfId="207"/>
    <cellStyle name="Normal 19 2 2" xfId="208"/>
    <cellStyle name="Normal 19 2 2 2" xfId="209"/>
    <cellStyle name="Normal 19 2 2 3" xfId="210"/>
    <cellStyle name="Normal 19 2 2 4" xfId="211"/>
    <cellStyle name="Normal 19 2 2_aukstis" xfId="747"/>
    <cellStyle name="Normal 19 2 3" xfId="212"/>
    <cellStyle name="Normal 19 2 4" xfId="213"/>
    <cellStyle name="Normal 19 2 5" xfId="214"/>
    <cellStyle name="Normal 19 2_DALYVIAI" xfId="215"/>
    <cellStyle name="Normal 19 3" xfId="216"/>
    <cellStyle name="Normal 19 3 2" xfId="217"/>
    <cellStyle name="Normal 19 3 3" xfId="218"/>
    <cellStyle name="Normal 19 3 4" xfId="219"/>
    <cellStyle name="Normal 19 3_DALYVIAI" xfId="220"/>
    <cellStyle name="Normal 19 4" xfId="221"/>
    <cellStyle name="Normal 19 5" xfId="222"/>
    <cellStyle name="Normal 19_aukstis" xfId="748"/>
    <cellStyle name="Normal 2" xfId="223"/>
    <cellStyle name="Normal 2 10" xfId="749"/>
    <cellStyle name="Normal 2 11" xfId="750"/>
    <cellStyle name="Normal 2 12" xfId="751"/>
    <cellStyle name="Normal 2 13" xfId="752"/>
    <cellStyle name="Normal 2 2" xfId="224"/>
    <cellStyle name="Normal 2 2 10" xfId="225"/>
    <cellStyle name="Normal 2 2 10 2" xfId="226"/>
    <cellStyle name="Normal 2 2 10 3" xfId="227"/>
    <cellStyle name="Normal 2 2 10 4" xfId="228"/>
    <cellStyle name="Normal 2 2 10_aukstis" xfId="229"/>
    <cellStyle name="Normal 2 2 10_aukstis 2" xfId="674"/>
    <cellStyle name="Normal 2 2 11" xfId="230"/>
    <cellStyle name="Normal 2 2 12" xfId="231"/>
    <cellStyle name="Normal 2 2 13" xfId="753"/>
    <cellStyle name="Normal 2 2 16" xfId="892"/>
    <cellStyle name="Normal 2 2 18" xfId="893"/>
    <cellStyle name="Normal 2 2 2" xfId="232"/>
    <cellStyle name="Normal 2 2 2 2" xfId="233"/>
    <cellStyle name="Normal 2 2 2 2 2" xfId="234"/>
    <cellStyle name="Normal 2 2 2 2 3" xfId="235"/>
    <cellStyle name="Normal 2 2 2 2 4" xfId="236"/>
    <cellStyle name="Normal 2 2 2 2 5" xfId="237"/>
    <cellStyle name="Normal 2 2 2 2 5 2" xfId="238"/>
    <cellStyle name="Normal 2 2 2 2 5 3" xfId="239"/>
    <cellStyle name="Normal 2 2 2 2 5_aukstis" xfId="754"/>
    <cellStyle name="Normal 2 2 2 2_aukstis" xfId="755"/>
    <cellStyle name="Normal 2 2 2 3" xfId="240"/>
    <cellStyle name="Normal 2 2 2 4" xfId="241"/>
    <cellStyle name="Normal 2 2 2 4 2" xfId="242"/>
    <cellStyle name="Normal 2 2 2 4 3" xfId="243"/>
    <cellStyle name="Normal 2 2 2 4 4" xfId="244"/>
    <cellStyle name="Normal 2 2 2 4_aukstis" xfId="756"/>
    <cellStyle name="Normal 2 2 2 5" xfId="245"/>
    <cellStyle name="Normal 2 2 2 6" xfId="246"/>
    <cellStyle name="Normal 2 2 2 7" xfId="757"/>
    <cellStyle name="Normal 2 2 2_aukstis" xfId="758"/>
    <cellStyle name="Normal 2 2 22" xfId="894"/>
    <cellStyle name="Normal 2 2 3" xfId="247"/>
    <cellStyle name="Normal 2 2 3 10" xfId="248"/>
    <cellStyle name="Normal 2 2 3 2" xfId="249"/>
    <cellStyle name="Normal 2 2 3 2 2" xfId="250"/>
    <cellStyle name="Normal 2 2 3 2 2 2" xfId="251"/>
    <cellStyle name="Normal 2 2 3 2 2 2 2" xfId="252"/>
    <cellStyle name="Normal 2 2 3 2 2 2 3" xfId="253"/>
    <cellStyle name="Normal 2 2 3 2 2 2 4" xfId="254"/>
    <cellStyle name="Normal 2 2 3 2 2 2_aukstis" xfId="759"/>
    <cellStyle name="Normal 2 2 3 2 2 3" xfId="255"/>
    <cellStyle name="Normal 2 2 3 2 2 3 2" xfId="256"/>
    <cellStyle name="Normal 2 2 3 2 2 3 3" xfId="257"/>
    <cellStyle name="Normal 2 2 3 2 2 3 4" xfId="258"/>
    <cellStyle name="Normal 2 2 3 2 2 3_aukstis" xfId="760"/>
    <cellStyle name="Normal 2 2 3 2 2 4" xfId="259"/>
    <cellStyle name="Normal 2 2 3 2 2 4 2" xfId="260"/>
    <cellStyle name="Normal 2 2 3 2 2 4 3" xfId="261"/>
    <cellStyle name="Normal 2 2 3 2 2 4 4" xfId="262"/>
    <cellStyle name="Normal 2 2 3 2 2 4_aukstis" xfId="761"/>
    <cellStyle name="Normal 2 2 3 2 2 5" xfId="263"/>
    <cellStyle name="Normal 2 2 3 2 2 5 2" xfId="264"/>
    <cellStyle name="Normal 2 2 3 2 2 5 3" xfId="265"/>
    <cellStyle name="Normal 2 2 3 2 2 5 4" xfId="266"/>
    <cellStyle name="Normal 2 2 3 2 2 5_aukstis" xfId="762"/>
    <cellStyle name="Normal 2 2 3 2 2 6" xfId="267"/>
    <cellStyle name="Normal 2 2 3 2 2 7" xfId="268"/>
    <cellStyle name="Normal 2 2 3 2 2 8" xfId="269"/>
    <cellStyle name="Normal 2 2 3 2 2_aukstis" xfId="763"/>
    <cellStyle name="Normal 2 2 3 2 3" xfId="270"/>
    <cellStyle name="Normal 2 2 3 2 4" xfId="271"/>
    <cellStyle name="Normal 2 2 3 2 5" xfId="272"/>
    <cellStyle name="Normal 2 2 3 2_aukstis" xfId="764"/>
    <cellStyle name="Normal 2 2 3 3" xfId="273"/>
    <cellStyle name="Normal 2 2 3 3 2" xfId="274"/>
    <cellStyle name="Normal 2 2 3 3 2 2" xfId="275"/>
    <cellStyle name="Normal 2 2 3 3 2 3" xfId="276"/>
    <cellStyle name="Normal 2 2 3 3 2 4" xfId="277"/>
    <cellStyle name="Normal 2 2 3 3 2_aukstis" xfId="765"/>
    <cellStyle name="Normal 2 2 3 3 3" xfId="278"/>
    <cellStyle name="Normal 2 2 3 3 3 2" xfId="279"/>
    <cellStyle name="Normal 2 2 3 3 3 3" xfId="280"/>
    <cellStyle name="Normal 2 2 3 3 3 4" xfId="281"/>
    <cellStyle name="Normal 2 2 3 3 3_aukstis" xfId="766"/>
    <cellStyle name="Normal 2 2 3 3 4" xfId="282"/>
    <cellStyle name="Normal 2 2 3 3 5" xfId="283"/>
    <cellStyle name="Normal 2 2 3 3 6" xfId="284"/>
    <cellStyle name="Normal 2 2 3 3 7" xfId="285"/>
    <cellStyle name="Normal 2 2 3 3_aukstis" xfId="767"/>
    <cellStyle name="Normal 2 2 3 4" xfId="286"/>
    <cellStyle name="Normal 2 2 3 4 2" xfId="287"/>
    <cellStyle name="Normal 2 2 3 4 2 2" xfId="288"/>
    <cellStyle name="Normal 2 2 3 4 2 2 2" xfId="289"/>
    <cellStyle name="Normal 2 2 3 4 2 2 3" xfId="290"/>
    <cellStyle name="Normal 2 2 3 4 2 2 4" xfId="291"/>
    <cellStyle name="Normal 2 2 3 4 2 2_aukstis" xfId="768"/>
    <cellStyle name="Normal 2 2 3 4 2 3" xfId="292"/>
    <cellStyle name="Normal 2 2 3 4 2 3 2" xfId="293"/>
    <cellStyle name="Normal 2 2 3 4 2 3 3" xfId="294"/>
    <cellStyle name="Normal 2 2 3 4 2 3 4" xfId="295"/>
    <cellStyle name="Normal 2 2 3 4 2 3_aukstis" xfId="769"/>
    <cellStyle name="Normal 2 2 3 4 2 4" xfId="296"/>
    <cellStyle name="Normal 2 2 3 4 2 5" xfId="297"/>
    <cellStyle name="Normal 2 2 3 4 2 6" xfId="298"/>
    <cellStyle name="Normal 2 2 3 4 2_aukstis" xfId="770"/>
    <cellStyle name="Normal 2 2 3 4 3" xfId="299"/>
    <cellStyle name="Normal 2 2 3 4 4" xfId="300"/>
    <cellStyle name="Normal 2 2 3 4 5" xfId="301"/>
    <cellStyle name="Normal 2 2 3 4_aukstis" xfId="771"/>
    <cellStyle name="Normal 2 2 3 5" xfId="302"/>
    <cellStyle name="Normal 2 2 3 5 2" xfId="303"/>
    <cellStyle name="Normal 2 2 3 5 2 2" xfId="304"/>
    <cellStyle name="Normal 2 2 3 5 2 3" xfId="305"/>
    <cellStyle name="Normal 2 2 3 5 2 4" xfId="306"/>
    <cellStyle name="Normal 2 2 3 5 2_aukstis" xfId="772"/>
    <cellStyle name="Normal 2 2 3 5 3" xfId="307"/>
    <cellStyle name="Normal 2 2 3 5 3 2" xfId="308"/>
    <cellStyle name="Normal 2 2 3 5 3 3" xfId="309"/>
    <cellStyle name="Normal 2 2 3 5 3 4" xfId="310"/>
    <cellStyle name="Normal 2 2 3 5 3_aukstis" xfId="773"/>
    <cellStyle name="Normal 2 2 3 5 4" xfId="311"/>
    <cellStyle name="Normal 2 2 3 5 4 2" xfId="312"/>
    <cellStyle name="Normal 2 2 3 5 4 3" xfId="313"/>
    <cellStyle name="Normal 2 2 3 5 4 4" xfId="314"/>
    <cellStyle name="Normal 2 2 3 5 4_aukstis" xfId="774"/>
    <cellStyle name="Normal 2 2 3 5 5" xfId="315"/>
    <cellStyle name="Normal 2 2 3 5 5 2" xfId="316"/>
    <cellStyle name="Normal 2 2 3 5 5 3" xfId="317"/>
    <cellStyle name="Normal 2 2 3 5 5 4" xfId="318"/>
    <cellStyle name="Normal 2 2 3 5 5_aukstis" xfId="775"/>
    <cellStyle name="Normal 2 2 3 5 6" xfId="319"/>
    <cellStyle name="Normal 2 2 3 5 7" xfId="320"/>
    <cellStyle name="Normal 2 2 3 5 8" xfId="321"/>
    <cellStyle name="Normal 2 2 3 5_aukstis" xfId="776"/>
    <cellStyle name="Normal 2 2 3 6" xfId="322"/>
    <cellStyle name="Normal 2 2 3 6 10" xfId="323"/>
    <cellStyle name="Normal 2 2 3 6 11" xfId="324"/>
    <cellStyle name="Normal 2 2 3 6 12" xfId="325"/>
    <cellStyle name="Normal 2 2 3 6 13" xfId="777"/>
    <cellStyle name="Normal 2 2 3 6 2" xfId="326"/>
    <cellStyle name="Normal 2 2 3 6 2 2" xfId="327"/>
    <cellStyle name="Normal 2 2 3 6 2 2 2" xfId="778"/>
    <cellStyle name="Normal 2 2 3 6 2 2_7kove" xfId="779"/>
    <cellStyle name="Normal 2 2 3 6 2_aukstis" xfId="780"/>
    <cellStyle name="Normal 2 2 3 6 3" xfId="328"/>
    <cellStyle name="Normal 2 2 3 6 3 2" xfId="329"/>
    <cellStyle name="Normal 2 2 3 6 3 2 10" xfId="781"/>
    <cellStyle name="Normal 2 2 3 6 3 2 2" xfId="782"/>
    <cellStyle name="Normal 2 2 3 6 3 2 3" xfId="783"/>
    <cellStyle name="Normal 2 2 3 6 3 2 4" xfId="784"/>
    <cellStyle name="Normal 2 2 3 6 3 2 5" xfId="785"/>
    <cellStyle name="Normal 2 2 3 6 3 2 6" xfId="786"/>
    <cellStyle name="Normal 2 2 3 6 3 2 7" xfId="787"/>
    <cellStyle name="Normal 2 2 3 6 3 2 8" xfId="788"/>
    <cellStyle name="Normal 2 2 3 6 3 2 9" xfId="789"/>
    <cellStyle name="Normal 2 2 3 6 3 2_Copy of rezultatai" xfId="790"/>
    <cellStyle name="Normal 2 2 3 6 3_Copy of rezultatai" xfId="791"/>
    <cellStyle name="Normal 2 2 3 6 4" xfId="330"/>
    <cellStyle name="Normal 2 2 3 6 5" xfId="331"/>
    <cellStyle name="Normal 2 2 3 6 6" xfId="332"/>
    <cellStyle name="Normal 2 2 3 6 7" xfId="333"/>
    <cellStyle name="Normal 2 2 3 6 8" xfId="334"/>
    <cellStyle name="Normal 2 2 3 6 9" xfId="335"/>
    <cellStyle name="Normal 2 2 3 6_7kove" xfId="792"/>
    <cellStyle name="Normal 2 2 3 7" xfId="336"/>
    <cellStyle name="Normal 2 2 3 8" xfId="337"/>
    <cellStyle name="Normal 2 2 3 9" xfId="338"/>
    <cellStyle name="Normal 2 2 3_aukstis" xfId="793"/>
    <cellStyle name="Normal 2 2 4" xfId="339"/>
    <cellStyle name="Normal 2 2 4 2" xfId="340"/>
    <cellStyle name="Normal 2 2 4 2 2" xfId="341"/>
    <cellStyle name="Normal 2 2 4 2 3" xfId="342"/>
    <cellStyle name="Normal 2 2 4 2 4" xfId="343"/>
    <cellStyle name="Normal 2 2 4 2_aukstis" xfId="794"/>
    <cellStyle name="Normal 2 2 4 3" xfId="344"/>
    <cellStyle name="Normal 2 2 4 4" xfId="345"/>
    <cellStyle name="Normal 2 2 4 5" xfId="346"/>
    <cellStyle name="Normal 2 2 4_aukstis" xfId="795"/>
    <cellStyle name="Normal 2 2 5" xfId="347"/>
    <cellStyle name="Normal 2 2 5 2" xfId="348"/>
    <cellStyle name="Normal 2 2 5 2 2" xfId="349"/>
    <cellStyle name="Normal 2 2 5 2 2 2" xfId="350"/>
    <cellStyle name="Normal 2 2 5 2 2 3" xfId="351"/>
    <cellStyle name="Normal 2 2 5 2 2 4" xfId="352"/>
    <cellStyle name="Normal 2 2 5 2 2_aukstis" xfId="796"/>
    <cellStyle name="Normal 2 2 5 2 3" xfId="353"/>
    <cellStyle name="Normal 2 2 5 2 3 2" xfId="354"/>
    <cellStyle name="Normal 2 2 5 2 3 3" xfId="355"/>
    <cellStyle name="Normal 2 2 5 2 3 4" xfId="356"/>
    <cellStyle name="Normal 2 2 5 2 3_aukstis" xfId="797"/>
    <cellStyle name="Normal 2 2 5 2 4" xfId="357"/>
    <cellStyle name="Normal 2 2 5 2 5" xfId="358"/>
    <cellStyle name="Normal 2 2 5 2 6" xfId="359"/>
    <cellStyle name="Normal 2 2 5 2_aukstis" xfId="798"/>
    <cellStyle name="Normal 2 2 5 3" xfId="360"/>
    <cellStyle name="Normal 2 2 5 4" xfId="361"/>
    <cellStyle name="Normal 2 2 5 5" xfId="362"/>
    <cellStyle name="Normal 2 2 5_aukstis" xfId="799"/>
    <cellStyle name="Normal 2 2 6" xfId="363"/>
    <cellStyle name="Normal 2 2 6 2" xfId="364"/>
    <cellStyle name="Normal 2 2 6 3" xfId="365"/>
    <cellStyle name="Normal 2 2 6 4" xfId="366"/>
    <cellStyle name="Normal 2 2 6_aukstis" xfId="800"/>
    <cellStyle name="Normal 2 2 7" xfId="367"/>
    <cellStyle name="Normal 2 2 7 2" xfId="368"/>
    <cellStyle name="Normal 2 2 7 3" xfId="369"/>
    <cellStyle name="Normal 2 2 7 4" xfId="370"/>
    <cellStyle name="Normal 2 2 7_aukstis" xfId="801"/>
    <cellStyle name="Normal 2 2 8" xfId="371"/>
    <cellStyle name="Normal 2 2 8 2" xfId="372"/>
    <cellStyle name="Normal 2 2 8 3" xfId="373"/>
    <cellStyle name="Normal 2 2 8 4" xfId="374"/>
    <cellStyle name="Normal 2 2 8_aukstis" xfId="802"/>
    <cellStyle name="Normal 2 2 9" xfId="375"/>
    <cellStyle name="Normal 2 2_7kove" xfId="803"/>
    <cellStyle name="Normal 2 3" xfId="376"/>
    <cellStyle name="Normal 2 4" xfId="377"/>
    <cellStyle name="Normal 2 4 2" xfId="378"/>
    <cellStyle name="Normal 2 4 3" xfId="379"/>
    <cellStyle name="Normal 2 4 3 2" xfId="380"/>
    <cellStyle name="Normal 2 4 3 3" xfId="381"/>
    <cellStyle name="Normal 2 4 3 4" xfId="382"/>
    <cellStyle name="Normal 2 4 3_aukstis" xfId="804"/>
    <cellStyle name="Normal 2 4_aukstis" xfId="805"/>
    <cellStyle name="Normal 2 5" xfId="383"/>
    <cellStyle name="Normal 2 6" xfId="384"/>
    <cellStyle name="Normal 2 7" xfId="385"/>
    <cellStyle name="Normal 2 7 2" xfId="386"/>
    <cellStyle name="Normal 2 7 3" xfId="387"/>
    <cellStyle name="Normal 2 7 4" xfId="388"/>
    <cellStyle name="Normal 2 7_DALYVIAI" xfId="389"/>
    <cellStyle name="Normal 2 8" xfId="390"/>
    <cellStyle name="Normal 2 9" xfId="391"/>
    <cellStyle name="Normal 2_7kove" xfId="806"/>
    <cellStyle name="Normal 2_Technines LJnP 2016 A (1)" xfId="895"/>
    <cellStyle name="Normal 20" xfId="392"/>
    <cellStyle name="Normal 20 2" xfId="393"/>
    <cellStyle name="Normal 20 2 2" xfId="394"/>
    <cellStyle name="Normal 20 2 2 2" xfId="395"/>
    <cellStyle name="Normal 20 2 2 3" xfId="396"/>
    <cellStyle name="Normal 20 2 2 4" xfId="397"/>
    <cellStyle name="Normal 20 2 2_aukstis" xfId="807"/>
    <cellStyle name="Normal 20 2 3" xfId="398"/>
    <cellStyle name="Normal 20 2 4" xfId="399"/>
    <cellStyle name="Normal 20 2 5" xfId="400"/>
    <cellStyle name="Normal 20 2_DALYVIAI" xfId="401"/>
    <cellStyle name="Normal 20 3" xfId="402"/>
    <cellStyle name="Normal 20 3 2" xfId="403"/>
    <cellStyle name="Normal 20 3 3" xfId="404"/>
    <cellStyle name="Normal 20 3 4" xfId="405"/>
    <cellStyle name="Normal 20 3_DALYVIAI" xfId="406"/>
    <cellStyle name="Normal 20 4" xfId="407"/>
    <cellStyle name="Normal 20 5" xfId="408"/>
    <cellStyle name="Normal 20_aukstis" xfId="808"/>
    <cellStyle name="Normal 21" xfId="409"/>
    <cellStyle name="Normal 21 2" xfId="410"/>
    <cellStyle name="Normal 21 2 2" xfId="411"/>
    <cellStyle name="Normal 21 2 2 2" xfId="412"/>
    <cellStyle name="Normal 21 2 2 3" xfId="413"/>
    <cellStyle name="Normal 21 2 2 4" xfId="414"/>
    <cellStyle name="Normal 21 2 2_aukstis" xfId="809"/>
    <cellStyle name="Normal 21 2 3" xfId="415"/>
    <cellStyle name="Normal 21 2 4" xfId="416"/>
    <cellStyle name="Normal 21 2 5" xfId="417"/>
    <cellStyle name="Normal 21 2_DALYVIAI" xfId="418"/>
    <cellStyle name="Normal 21 3" xfId="419"/>
    <cellStyle name="Normal 21 3 2" xfId="420"/>
    <cellStyle name="Normal 21 3 3" xfId="421"/>
    <cellStyle name="Normal 21 3 4" xfId="422"/>
    <cellStyle name="Normal 21 3_DALYVIAI" xfId="423"/>
    <cellStyle name="Normal 21 4" xfId="424"/>
    <cellStyle name="Normal 21 5" xfId="425"/>
    <cellStyle name="Normal 21_aukstis" xfId="810"/>
    <cellStyle name="Normal 22" xfId="426"/>
    <cellStyle name="Normal 22 2" xfId="427"/>
    <cellStyle name="Normal 22 2 2" xfId="428"/>
    <cellStyle name="Normal 22 2 2 2" xfId="429"/>
    <cellStyle name="Normal 22 2 2 3" xfId="430"/>
    <cellStyle name="Normal 22 2 2 4" xfId="431"/>
    <cellStyle name="Normal 22 2 2_aukstis" xfId="811"/>
    <cellStyle name="Normal 22 2 3" xfId="432"/>
    <cellStyle name="Normal 22 2 4" xfId="433"/>
    <cellStyle name="Normal 22 2 5" xfId="434"/>
    <cellStyle name="Normal 22 2_DALYVIAI" xfId="435"/>
    <cellStyle name="Normal 22 3" xfId="436"/>
    <cellStyle name="Normal 22 3 2" xfId="437"/>
    <cellStyle name="Normal 22 3 3" xfId="438"/>
    <cellStyle name="Normal 22 3 4" xfId="439"/>
    <cellStyle name="Normal 22 3_DALYVIAI" xfId="440"/>
    <cellStyle name="Normal 22 4" xfId="441"/>
    <cellStyle name="Normal 22 5" xfId="442"/>
    <cellStyle name="Normal 22_aukstis" xfId="812"/>
    <cellStyle name="Normal 23" xfId="443"/>
    <cellStyle name="Normal 23 2" xfId="444"/>
    <cellStyle name="Normal 23 3" xfId="445"/>
    <cellStyle name="Normal 24" xfId="446"/>
    <cellStyle name="Normal 24 2" xfId="447"/>
    <cellStyle name="Normal 24 3" xfId="448"/>
    <cellStyle name="Normal 24 4" xfId="449"/>
    <cellStyle name="Normal 24 5" xfId="450"/>
    <cellStyle name="Normal 24_DALYVIAI" xfId="451"/>
    <cellStyle name="Normal 25" xfId="452"/>
    <cellStyle name="Normal 25 2" xfId="453"/>
    <cellStyle name="Normal 25 3" xfId="454"/>
    <cellStyle name="Normal 25_aukstis" xfId="813"/>
    <cellStyle name="Normal 26" xfId="455"/>
    <cellStyle name="Normal 26 2" xfId="456"/>
    <cellStyle name="Normal 26 3" xfId="457"/>
    <cellStyle name="Normal 26 4" xfId="458"/>
    <cellStyle name="Normal 26_DALYVIAI" xfId="459"/>
    <cellStyle name="Normal 27" xfId="460"/>
    <cellStyle name="Normal 28" xfId="461"/>
    <cellStyle name="Normal 29" xfId="462"/>
    <cellStyle name="Normal 3" xfId="463"/>
    <cellStyle name="Normal 3 10" xfId="464"/>
    <cellStyle name="Normal 3 11" xfId="465"/>
    <cellStyle name="Normal 3 12" xfId="466"/>
    <cellStyle name="Normal 3 12 2" xfId="467"/>
    <cellStyle name="Normal 3 12 2 2" xfId="814"/>
    <cellStyle name="Normal 3 12 3" xfId="468"/>
    <cellStyle name="Normal 3 12 4" xfId="469"/>
    <cellStyle name="Normal 3 12_DALYVIAI" xfId="470"/>
    <cellStyle name="Normal 3 13" xfId="471"/>
    <cellStyle name="Normal 3 14" xfId="472"/>
    <cellStyle name="Normal 3 15" xfId="896"/>
    <cellStyle name="Normal 3 2" xfId="473"/>
    <cellStyle name="Normal 3 22" xfId="815"/>
    <cellStyle name="Normal 3 25" xfId="816"/>
    <cellStyle name="Normal 3 3" xfId="474"/>
    <cellStyle name="Normal 3 3 2" xfId="475"/>
    <cellStyle name="Normal 3 3 3" xfId="476"/>
    <cellStyle name="Normal 3 3_aukstis" xfId="817"/>
    <cellStyle name="Normal 3 4" xfId="477"/>
    <cellStyle name="Normal 3 4 2" xfId="478"/>
    <cellStyle name="Normal 3 4 3" xfId="479"/>
    <cellStyle name="Normal 3 4_aukstis" xfId="818"/>
    <cellStyle name="Normal 3 5" xfId="480"/>
    <cellStyle name="Normal 3 5 2" xfId="481"/>
    <cellStyle name="Normal 3 5_aukstis" xfId="819"/>
    <cellStyle name="Normal 3 6" xfId="482"/>
    <cellStyle name="Normal 3 7" xfId="483"/>
    <cellStyle name="Normal 3 8" xfId="484"/>
    <cellStyle name="Normal 3 8 2" xfId="485"/>
    <cellStyle name="Normal 3 8_aukstis" xfId="820"/>
    <cellStyle name="Normal 3 9" xfId="486"/>
    <cellStyle name="Normal 3 9 2" xfId="487"/>
    <cellStyle name="Normal 3 9_aukstis" xfId="821"/>
    <cellStyle name="Normal 3_1500 V" xfId="488"/>
    <cellStyle name="Normal 30" xfId="489"/>
    <cellStyle name="Normal 31" xfId="490"/>
    <cellStyle name="Normal 32" xfId="822"/>
    <cellStyle name="Normal 33" xfId="823"/>
    <cellStyle name="Normal 33 2" xfId="824"/>
    <cellStyle name="Normal 34" xfId="825"/>
    <cellStyle name="Normal 35" xfId="826"/>
    <cellStyle name="Normal 36" xfId="827"/>
    <cellStyle name="Normal 37" xfId="828"/>
    <cellStyle name="Normal 37 2" xfId="829"/>
    <cellStyle name="Normal 38" xfId="830"/>
    <cellStyle name="Normal 39" xfId="831"/>
    <cellStyle name="Normal 4" xfId="491"/>
    <cellStyle name="Normal 4 10" xfId="492"/>
    <cellStyle name="Normal 4 11" xfId="493"/>
    <cellStyle name="Normal 4 11 2" xfId="494"/>
    <cellStyle name="Normal 4 11 3" xfId="495"/>
    <cellStyle name="Normal 4 11 4" xfId="496"/>
    <cellStyle name="Normal 4 11_DALYVIAI" xfId="497"/>
    <cellStyle name="Normal 4 12" xfId="498"/>
    <cellStyle name="Normal 4 13" xfId="499"/>
    <cellStyle name="Normal 4 2" xfId="500"/>
    <cellStyle name="Normal 4 2 2" xfId="501"/>
    <cellStyle name="Normal 4 2 2 2" xfId="502"/>
    <cellStyle name="Normal 4 2 2 3" xfId="503"/>
    <cellStyle name="Normal 4 2 2 4" xfId="504"/>
    <cellStyle name="Normal 4 2 2_aukstis" xfId="832"/>
    <cellStyle name="Normal 4 2 3" xfId="505"/>
    <cellStyle name="Normal 4 2 3 2" xfId="506"/>
    <cellStyle name="Normal 4 2 3 3" xfId="507"/>
    <cellStyle name="Normal 4 2 3 4" xfId="508"/>
    <cellStyle name="Normal 4 2 3_aukstis" xfId="833"/>
    <cellStyle name="Normal 4 2 4" xfId="509"/>
    <cellStyle name="Normal 4 2 5" xfId="510"/>
    <cellStyle name="Normal 4 2 6" xfId="511"/>
    <cellStyle name="Normal 4 2_aukstis" xfId="834"/>
    <cellStyle name="Normal 4 3" xfId="512"/>
    <cellStyle name="Normal 4 3 2" xfId="513"/>
    <cellStyle name="Normal 4 3 3" xfId="514"/>
    <cellStyle name="Normal 4 3 4" xfId="515"/>
    <cellStyle name="Normal 4 3_aukstis" xfId="835"/>
    <cellStyle name="Normal 4 4" xfId="516"/>
    <cellStyle name="Normal 4 4 2" xfId="517"/>
    <cellStyle name="Normal 4 4 3" xfId="518"/>
    <cellStyle name="Normal 4 4 4" xfId="519"/>
    <cellStyle name="Normal 4 4_aukstis" xfId="836"/>
    <cellStyle name="Normal 4 5" xfId="520"/>
    <cellStyle name="Normal 4 5 2" xfId="521"/>
    <cellStyle name="Normal 4 5 3" xfId="522"/>
    <cellStyle name="Normal 4 5 4" xfId="523"/>
    <cellStyle name="Normal 4 5_aukstis" xfId="837"/>
    <cellStyle name="Normal 4 6" xfId="524"/>
    <cellStyle name="Normal 4 6 2" xfId="525"/>
    <cellStyle name="Normal 4 6 3" xfId="526"/>
    <cellStyle name="Normal 4 6 4" xfId="527"/>
    <cellStyle name="Normal 4 6_aukstis" xfId="838"/>
    <cellStyle name="Normal 4 7" xfId="528"/>
    <cellStyle name="Normal 4 7 2" xfId="529"/>
    <cellStyle name="Normal 4 7 3" xfId="530"/>
    <cellStyle name="Normal 4 7 4" xfId="531"/>
    <cellStyle name="Normal 4 7_aukstis" xfId="839"/>
    <cellStyle name="Normal 4 8" xfId="532"/>
    <cellStyle name="Normal 4 8 2" xfId="533"/>
    <cellStyle name="Normal 4 8 3" xfId="534"/>
    <cellStyle name="Normal 4 8 4" xfId="535"/>
    <cellStyle name="Normal 4 8_aukstis" xfId="840"/>
    <cellStyle name="Normal 4 9" xfId="536"/>
    <cellStyle name="Normal 4 9 2" xfId="537"/>
    <cellStyle name="Normal 4 9 2 2" xfId="538"/>
    <cellStyle name="Normal 4 9 2 3" xfId="539"/>
    <cellStyle name="Normal 4 9 2 4" xfId="540"/>
    <cellStyle name="Normal 4 9 2_aukstis" xfId="841"/>
    <cellStyle name="Normal 4 9 3" xfId="541"/>
    <cellStyle name="Normal 4 9 3 2" xfId="542"/>
    <cellStyle name="Normal 4 9 3 3" xfId="543"/>
    <cellStyle name="Normal 4 9 3 4" xfId="544"/>
    <cellStyle name="Normal 4 9 3_aukstis" xfId="842"/>
    <cellStyle name="Normal 4 9 4" xfId="545"/>
    <cellStyle name="Normal 4 9 4 2" xfId="546"/>
    <cellStyle name="Normal 4 9 4 3" xfId="547"/>
    <cellStyle name="Normal 4 9 4 4" xfId="548"/>
    <cellStyle name="Normal 4 9 4_aukstis" xfId="843"/>
    <cellStyle name="Normal 4 9 5" xfId="549"/>
    <cellStyle name="Normal 4 9 5 2" xfId="550"/>
    <cellStyle name="Normal 4 9 5 3" xfId="551"/>
    <cellStyle name="Normal 4 9 5 4" xfId="552"/>
    <cellStyle name="Normal 4 9 5_aukstis" xfId="844"/>
    <cellStyle name="Normal 4 9 6" xfId="553"/>
    <cellStyle name="Normal 4 9 6 2" xfId="554"/>
    <cellStyle name="Normal 4 9 6 3" xfId="555"/>
    <cellStyle name="Normal 4 9 6 4" xfId="556"/>
    <cellStyle name="Normal 4 9 6_aukstis" xfId="845"/>
    <cellStyle name="Normal 4 9 7" xfId="557"/>
    <cellStyle name="Normal 4 9 8" xfId="558"/>
    <cellStyle name="Normal 4 9 9" xfId="559"/>
    <cellStyle name="Normal 4 9_aukstis" xfId="846"/>
    <cellStyle name="Normal 4_aukstis" xfId="847"/>
    <cellStyle name="Normal 40" xfId="848"/>
    <cellStyle name="Normal 41" xfId="849"/>
    <cellStyle name="Normal 5" xfId="560"/>
    <cellStyle name="Normal 5 2" xfId="561"/>
    <cellStyle name="Normal 5 2 2" xfId="562"/>
    <cellStyle name="Normal 5 2 2 2" xfId="563"/>
    <cellStyle name="Normal 5 2 2 3" xfId="564"/>
    <cellStyle name="Normal 5 2 2 4" xfId="565"/>
    <cellStyle name="Normal 5 2 2_aukstis" xfId="850"/>
    <cellStyle name="Normal 5 2 3" xfId="566"/>
    <cellStyle name="Normal 5 2 4" xfId="567"/>
    <cellStyle name="Normal 5 2 5" xfId="568"/>
    <cellStyle name="Normal 5 2_DALYVIAI" xfId="569"/>
    <cellStyle name="Normal 5 3" xfId="570"/>
    <cellStyle name="Normal 5 3 2" xfId="571"/>
    <cellStyle name="Normal 5 3 3" xfId="572"/>
    <cellStyle name="Normal 5 3 4" xfId="573"/>
    <cellStyle name="Normal 5 3_DALYVIAI" xfId="574"/>
    <cellStyle name="Normal 5 4" xfId="575"/>
    <cellStyle name="Normal 5 5" xfId="576"/>
    <cellStyle name="Normal 5_aukstis" xfId="851"/>
    <cellStyle name="Normal 6" xfId="577"/>
    <cellStyle name="Normal 6 2" xfId="578"/>
    <cellStyle name="Normal 6 2 2" xfId="579"/>
    <cellStyle name="Normal 6 2 3" xfId="580"/>
    <cellStyle name="Normal 6 2 4" xfId="581"/>
    <cellStyle name="Normal 6 2_aukstis" xfId="852"/>
    <cellStyle name="Normal 6 3" xfId="582"/>
    <cellStyle name="Normal 6 3 2" xfId="583"/>
    <cellStyle name="Normal 6 3 3" xfId="584"/>
    <cellStyle name="Normal 6 3 4" xfId="585"/>
    <cellStyle name="Normal 6 3_aukstis" xfId="853"/>
    <cellStyle name="Normal 6 4" xfId="586"/>
    <cellStyle name="Normal 6 4 2" xfId="587"/>
    <cellStyle name="Normal 6 4 3" xfId="588"/>
    <cellStyle name="Normal 6 4 4" xfId="589"/>
    <cellStyle name="Normal 6 4_aukstis" xfId="854"/>
    <cellStyle name="Normal 6 5" xfId="590"/>
    <cellStyle name="Normal 6 6" xfId="591"/>
    <cellStyle name="Normal 6 6 2" xfId="592"/>
    <cellStyle name="Normal 6 6 3" xfId="593"/>
    <cellStyle name="Normal 6 6 4" xfId="594"/>
    <cellStyle name="Normal 6 6_DALYVIAI" xfId="595"/>
    <cellStyle name="Normal 6 7" xfId="596"/>
    <cellStyle name="Normal 6 8" xfId="597"/>
    <cellStyle name="Normal 6_aukstis" xfId="855"/>
    <cellStyle name="Normal 7" xfId="598"/>
    <cellStyle name="Normal 7 2" xfId="599"/>
    <cellStyle name="Normal 7 2 2" xfId="600"/>
    <cellStyle name="Normal 7 2 2 2" xfId="601"/>
    <cellStyle name="Normal 7 2 2 3" xfId="602"/>
    <cellStyle name="Normal 7 2 2 4" xfId="603"/>
    <cellStyle name="Normal 7 2 2_DALYVIAI" xfId="604"/>
    <cellStyle name="Normal 7 2 3" xfId="605"/>
    <cellStyle name="Normal 7 2 4" xfId="606"/>
    <cellStyle name="Normal 7 2 5" xfId="607"/>
    <cellStyle name="Normal 7 2_aukstis" xfId="856"/>
    <cellStyle name="Normal 7 3" xfId="608"/>
    <cellStyle name="Normal 7 4" xfId="609"/>
    <cellStyle name="Normal 7 5" xfId="610"/>
    <cellStyle name="Normal 7 6" xfId="611"/>
    <cellStyle name="Normal 7_Copy of rezultatai" xfId="857"/>
    <cellStyle name="Normal 8" xfId="612"/>
    <cellStyle name="Normal 8 2" xfId="613"/>
    <cellStyle name="Normal 8 2 2" xfId="614"/>
    <cellStyle name="Normal 8 2 2 2" xfId="615"/>
    <cellStyle name="Normal 8 2 2 3" xfId="616"/>
    <cellStyle name="Normal 8 2 2 4" xfId="617"/>
    <cellStyle name="Normal 8 2 2_aukstis" xfId="858"/>
    <cellStyle name="Normal 8 2 3" xfId="618"/>
    <cellStyle name="Normal 8 2 4" xfId="619"/>
    <cellStyle name="Normal 8 2 5" xfId="620"/>
    <cellStyle name="Normal 8 2_aukstis" xfId="859"/>
    <cellStyle name="Normal 8 3" xfId="621"/>
    <cellStyle name="Normal 8 4" xfId="622"/>
    <cellStyle name="Normal 8 4 2" xfId="623"/>
    <cellStyle name="Normal 8 4 3" xfId="624"/>
    <cellStyle name="Normal 8 4 4" xfId="625"/>
    <cellStyle name="Normal 8 4_DALYVIAI" xfId="626"/>
    <cellStyle name="Normal 8 5" xfId="627"/>
    <cellStyle name="Normal 8 6" xfId="628"/>
    <cellStyle name="Normal 8_aukstis" xfId="860"/>
    <cellStyle name="Normal 9" xfId="629"/>
    <cellStyle name="Normal 9 2" xfId="630"/>
    <cellStyle name="Normal 9 2 2" xfId="631"/>
    <cellStyle name="Normal 9 2 3" xfId="632"/>
    <cellStyle name="Normal 9 2 4" xfId="633"/>
    <cellStyle name="Normal 9 2_aukstis" xfId="861"/>
    <cellStyle name="Normal 9 3" xfId="634"/>
    <cellStyle name="Normal 9 3 2" xfId="635"/>
    <cellStyle name="Normal 9 3 2 2" xfId="636"/>
    <cellStyle name="Normal 9 3 2 3" xfId="637"/>
    <cellStyle name="Normal 9 3 2 4" xfId="638"/>
    <cellStyle name="Normal 9 3 2_aukstis" xfId="862"/>
    <cellStyle name="Normal 9 3 3" xfId="639"/>
    <cellStyle name="Normal 9 3 4" xfId="640"/>
    <cellStyle name="Normal 9 3 5" xfId="641"/>
    <cellStyle name="Normal 9 3_aukstis" xfId="863"/>
    <cellStyle name="Normal 9 4" xfId="642"/>
    <cellStyle name="Normal 9 4 2" xfId="643"/>
    <cellStyle name="Normal 9 4 3" xfId="644"/>
    <cellStyle name="Normal 9 4 4" xfId="645"/>
    <cellStyle name="Normal 9 4_aukstis" xfId="864"/>
    <cellStyle name="Normal 9 5" xfId="646"/>
    <cellStyle name="Normal 9 5 2" xfId="647"/>
    <cellStyle name="Normal 9 5 3" xfId="648"/>
    <cellStyle name="Normal 9 5 4" xfId="649"/>
    <cellStyle name="Normal 9 5_aukstis" xfId="865"/>
    <cellStyle name="Normal 9 6" xfId="650"/>
    <cellStyle name="Normal 9 7" xfId="651"/>
    <cellStyle name="Normal 9 7 2" xfId="652"/>
    <cellStyle name="Normal 9 7 3" xfId="653"/>
    <cellStyle name="Normal 9 7 4" xfId="654"/>
    <cellStyle name="Normal 9 7_DALYVIAI" xfId="655"/>
    <cellStyle name="Normal 9 8" xfId="656"/>
    <cellStyle name="Normal 9 9" xfId="657"/>
    <cellStyle name="Normal 9_aukstis" xfId="866"/>
    <cellStyle name="Normal_Daugiakoves" xfId="676"/>
    <cellStyle name="Paprastas 2" xfId="658"/>
    <cellStyle name="Percent [0]" xfId="659"/>
    <cellStyle name="Percent [0] 2" xfId="867"/>
    <cellStyle name="Percent [0]_estafetes" xfId="868"/>
    <cellStyle name="Percent [00]" xfId="660"/>
    <cellStyle name="Percent [00] 2" xfId="869"/>
    <cellStyle name="Percent [00]_estafetes" xfId="870"/>
    <cellStyle name="Percent [2]" xfId="661"/>
    <cellStyle name="Percent [2] 2" xfId="871"/>
    <cellStyle name="Percent [2] 3" xfId="872"/>
    <cellStyle name="Percent [2] 4" xfId="873"/>
    <cellStyle name="Percent [2]_estafetes" xfId="874"/>
    <cellStyle name="PrePop Currency (0)" xfId="662"/>
    <cellStyle name="PrePop Currency (0) 2" xfId="875"/>
    <cellStyle name="PrePop Currency (0)_estafetes" xfId="876"/>
    <cellStyle name="PrePop Currency (2)" xfId="663"/>
    <cellStyle name="PrePop Currency (2) 2" xfId="877"/>
    <cellStyle name="PrePop Currency (2)_estafetes" xfId="878"/>
    <cellStyle name="PrePop Units (0)" xfId="664"/>
    <cellStyle name="PrePop Units (0) 2" xfId="879"/>
    <cellStyle name="PrePop Units (0)_estafetes" xfId="880"/>
    <cellStyle name="PrePop Units (1)" xfId="665"/>
    <cellStyle name="PrePop Units (1) 2" xfId="881"/>
    <cellStyle name="PrePop Units (1)_estafetes" xfId="882"/>
    <cellStyle name="PrePop Units (2)" xfId="666"/>
    <cellStyle name="PrePop Units (2) 2" xfId="883"/>
    <cellStyle name="PrePop Units (2)_estafetes" xfId="884"/>
    <cellStyle name="Style 111111" xfId="885"/>
    <cellStyle name="Text Indent A" xfId="667"/>
    <cellStyle name="Text Indent B" xfId="668"/>
    <cellStyle name="Text Indent B 2" xfId="886"/>
    <cellStyle name="Text Indent B_estafetes" xfId="887"/>
    <cellStyle name="Text Indent C" xfId="669"/>
    <cellStyle name="Text Indent C 2" xfId="888"/>
    <cellStyle name="Text Indent C_estafetes" xfId="889"/>
    <cellStyle name="Walutowy [0]_PLDT" xfId="670"/>
    <cellStyle name="Walutowy_PLDT" xfId="671"/>
    <cellStyle name="Обычный_Итоговый спартакиады 1991-92 г" xfId="6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TU_ziema\LTU_zpb201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ONSAS-PC\Pasidalinimui%20tarp%20kompiuteriu\Documents%20and%20Settings\User\Desktop\jnc_zona_d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Desktop\Varzybos\protokolai2009ziema\LJnP02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User\Desktop\Varzybos\protokolai2009ziema\LJnP02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User\LOCALS~1\Temp\newest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newest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User\LOCALS~1\Temp\Klaip&#279;dos%20&#269;empionat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Klaip&#279;dos%20&#269;empiona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0"/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 xml:space="preserve"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 xml:space="preserve"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 xml:space="preserve"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 xml:space="preserve"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 xml:space="preserve"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 xml:space="preserve"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 xml:space="preserve"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 xml:space="preserve"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 xml:space="preserve"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 xml:space="preserve"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 xml:space="preserve"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 xml:space="preserve"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 xml:space="preserve"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 xml:space="preserve">Vilnius-Švenčionys </v>
          </cell>
          <cell r="H15" t="str">
            <v>LOSC</v>
          </cell>
          <cell r="I15" t="str">
            <v xml:space="preserve"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 xml:space="preserve"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 xml:space="preserve"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 xml:space="preserve"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 xml:space="preserve"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 xml:space="preserve"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 xml:space="preserve"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 xml:space="preserve"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 xml:space="preserve"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 xml:space="preserve"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 xml:space="preserve"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 xml:space="preserve"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 xml:space="preserve"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 xml:space="preserve"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 xml:space="preserve"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 xml:space="preserve"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 xml:space="preserve"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 xml:space="preserve"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 xml:space="preserve"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 xml:space="preserve"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 xml:space="preserve"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 xml:space="preserve"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 xml:space="preserve"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 xml:space="preserve"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 xml:space="preserve"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 xml:space="preserve"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 xml:space="preserve"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 xml:space="preserve"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 xml:space="preserve"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 xml:space="preserve">Vilnius </v>
          </cell>
          <cell r="H46" t="str">
            <v xml:space="preserve"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 xml:space="preserve">Vilnius </v>
          </cell>
          <cell r="H47" t="str">
            <v xml:space="preserve"> </v>
          </cell>
          <cell r="I47" t="str">
            <v xml:space="preserve"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 xml:space="preserve">Vilnius </v>
          </cell>
          <cell r="H48" t="str">
            <v>VOSC</v>
          </cell>
          <cell r="I48" t="str">
            <v xml:space="preserve"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 xml:space="preserve">Telšiai </v>
          </cell>
          <cell r="H49" t="str">
            <v xml:space="preserve"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 xml:space="preserve">Telšiai </v>
          </cell>
          <cell r="H50" t="str">
            <v xml:space="preserve"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 xml:space="preserve">Telšiai </v>
          </cell>
          <cell r="H51" t="str">
            <v xml:space="preserve"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 xml:space="preserve"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 xml:space="preserve"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 xml:space="preserve"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 xml:space="preserve"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 xml:space="preserve"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 xml:space="preserve"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 xml:space="preserve"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 xml:space="preserve"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 xml:space="preserve"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 xml:space="preserve"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 xml:space="preserve"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 xml:space="preserve"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 xml:space="preserve"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 xml:space="preserve"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 xml:space="preserve">Šilutė </v>
          </cell>
          <cell r="H66" t="str">
            <v>SM</v>
          </cell>
          <cell r="I66" t="str">
            <v xml:space="preserve"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 xml:space="preserve">Šilutė </v>
          </cell>
          <cell r="H67" t="str">
            <v>SM</v>
          </cell>
          <cell r="I67" t="str">
            <v xml:space="preserve"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 xml:space="preserve"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 xml:space="preserve"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 xml:space="preserve"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 xml:space="preserve"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 xml:space="preserve"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 xml:space="preserve"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 xml:space="preserve"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 xml:space="preserve"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 xml:space="preserve"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 xml:space="preserve"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 xml:space="preserve"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 xml:space="preserve"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 xml:space="preserve"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 xml:space="preserve"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 xml:space="preserve"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 xml:space="preserve"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 xml:space="preserve"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 xml:space="preserve"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 xml:space="preserve"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 xml:space="preserve"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 xml:space="preserve"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 xml:space="preserve"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 xml:space="preserve"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 xml:space="preserve"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 xml:space="preserve"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 xml:space="preserve"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 xml:space="preserve"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 xml:space="preserve"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 xml:space="preserve"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 xml:space="preserve"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 xml:space="preserve"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 xml:space="preserve"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 xml:space="preserve"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 xml:space="preserve"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 xml:space="preserve"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 xml:space="preserve"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 xml:space="preserve">Marijampolė </v>
          </cell>
          <cell r="H104" t="str">
            <v>SC"Sūduva"</v>
          </cell>
          <cell r="I104" t="str">
            <v xml:space="preserve"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 xml:space="preserve">Marijampolė </v>
          </cell>
          <cell r="H105" t="str">
            <v>SC"Sūduva"</v>
          </cell>
          <cell r="I105" t="str">
            <v xml:space="preserve"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 xml:space="preserve">Marijampolė </v>
          </cell>
          <cell r="H106" t="str">
            <v>SC"Sūduva"</v>
          </cell>
          <cell r="I106" t="str">
            <v xml:space="preserve"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 xml:space="preserve">Marijampolė </v>
          </cell>
          <cell r="H107" t="str">
            <v>SC"Sūduva"</v>
          </cell>
          <cell r="I107" t="str">
            <v xml:space="preserve"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 xml:space="preserve">Marijampolė </v>
          </cell>
          <cell r="H108" t="str">
            <v>SC"Sūduva"</v>
          </cell>
          <cell r="I108" t="str">
            <v xml:space="preserve"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 xml:space="preserve">Vilnius </v>
          </cell>
          <cell r="H109" t="str">
            <v xml:space="preserve"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 xml:space="preserve">Panevėžys </v>
          </cell>
          <cell r="H110" t="str">
            <v>PKKSC</v>
          </cell>
          <cell r="I110" t="str">
            <v xml:space="preserve"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 xml:space="preserve">Panevėžys </v>
          </cell>
          <cell r="H111" t="str">
            <v>PKKSC</v>
          </cell>
          <cell r="I111" t="str">
            <v xml:space="preserve"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 xml:space="preserve">Panevėžys </v>
          </cell>
          <cell r="H112" t="str">
            <v>PKKSC</v>
          </cell>
          <cell r="I112" t="str">
            <v xml:space="preserve"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 xml:space="preserve"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 xml:space="preserve">Panevėžys </v>
          </cell>
          <cell r="H114" t="str">
            <v>PKKSC</v>
          </cell>
          <cell r="I114" t="str">
            <v xml:space="preserve"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 xml:space="preserve"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 xml:space="preserve"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 xml:space="preserve">Panevėžys </v>
          </cell>
          <cell r="H117" t="str">
            <v>PKKSC</v>
          </cell>
          <cell r="I117" t="str">
            <v xml:space="preserve"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 xml:space="preserve"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 xml:space="preserve"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 xml:space="preserve">Panevėžys </v>
          </cell>
          <cell r="H120" t="str">
            <v>PKKSC</v>
          </cell>
          <cell r="I120" t="str">
            <v xml:space="preserve"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 xml:space="preserve">Panevėžys </v>
          </cell>
          <cell r="H121" t="str">
            <v>PKKSC</v>
          </cell>
          <cell r="I121" t="str">
            <v xml:space="preserve"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 xml:space="preserve">Panevėžys </v>
          </cell>
          <cell r="H122" t="str">
            <v>PKKSC</v>
          </cell>
          <cell r="I122" t="str">
            <v xml:space="preserve"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 xml:space="preserve">Panevėžys </v>
          </cell>
          <cell r="H123" t="str">
            <v>PKKSC</v>
          </cell>
          <cell r="I123" t="str">
            <v xml:space="preserve"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 xml:space="preserve">Panevėžys </v>
          </cell>
          <cell r="H124" t="str">
            <v>PKKSC</v>
          </cell>
          <cell r="I124" t="str">
            <v xml:space="preserve"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 xml:space="preserve"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 xml:space="preserve">Panevėžys </v>
          </cell>
          <cell r="H126" t="str">
            <v>PKKSC</v>
          </cell>
          <cell r="I126" t="str">
            <v xml:space="preserve"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 xml:space="preserve">Panevėžys </v>
          </cell>
          <cell r="H127" t="str">
            <v>PKKSC</v>
          </cell>
          <cell r="I127" t="str">
            <v xml:space="preserve"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 xml:space="preserve">Panevėžys </v>
          </cell>
          <cell r="H128" t="str">
            <v>PKKSC</v>
          </cell>
          <cell r="I128" t="str">
            <v xml:space="preserve"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 xml:space="preserve"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 xml:space="preserve"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 xml:space="preserve"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 xml:space="preserve"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 xml:space="preserve"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 xml:space="preserve">Kretinga </v>
          </cell>
          <cell r="H134" t="str">
            <v xml:space="preserve"> </v>
          </cell>
          <cell r="I134" t="str">
            <v xml:space="preserve"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 xml:space="preserve">Kretinga - Klaipėda </v>
          </cell>
          <cell r="H135" t="str">
            <v xml:space="preserve"> </v>
          </cell>
          <cell r="I135" t="str">
            <v xml:space="preserve"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 xml:space="preserve">Prienai </v>
          </cell>
          <cell r="H136" t="str">
            <v xml:space="preserve"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 xml:space="preserve"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 xml:space="preserve">Prienai-Vilnius </v>
          </cell>
          <cell r="H138" t="str">
            <v xml:space="preserve"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 xml:space="preserve">Kėdainiai </v>
          </cell>
          <cell r="H139" t="str">
            <v>SM</v>
          </cell>
          <cell r="I139" t="str">
            <v xml:space="preserve"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 xml:space="preserve"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 xml:space="preserve"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 xml:space="preserve"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 xml:space="preserve"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 xml:space="preserve"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 xml:space="preserve"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 xml:space="preserve"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 xml:space="preserve"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 xml:space="preserve">Vilnius-Trakai </v>
          </cell>
          <cell r="H148" t="str">
            <v>VLAM</v>
          </cell>
          <cell r="I148" t="str">
            <v xml:space="preserve"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 xml:space="preserve">Vilnius-Trakai </v>
          </cell>
          <cell r="H149" t="str">
            <v>VLAM</v>
          </cell>
          <cell r="I149" t="str">
            <v xml:space="preserve"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 xml:space="preserve"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 xml:space="preserve"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 xml:space="preserve">Vilnius </v>
          </cell>
          <cell r="H152" t="str">
            <v>VLAM</v>
          </cell>
          <cell r="I152" t="str">
            <v xml:space="preserve"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 xml:space="preserve"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 xml:space="preserve"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 xml:space="preserve">Vilnius </v>
          </cell>
          <cell r="H155" t="str">
            <v>VLAM</v>
          </cell>
          <cell r="I155" t="str">
            <v xml:space="preserve"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 xml:space="preserve"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 xml:space="preserve"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 xml:space="preserve"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 xml:space="preserve">Vilnius-Elektrėnai </v>
          </cell>
          <cell r="H159" t="str">
            <v>VLAM</v>
          </cell>
          <cell r="I159" t="str">
            <v xml:space="preserve"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 xml:space="preserve"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 xml:space="preserve"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 xml:space="preserve"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 xml:space="preserve"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 xml:space="preserve"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 xml:space="preserve"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 xml:space="preserve"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 xml:space="preserve"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 xml:space="preserve"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 xml:space="preserve"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 xml:space="preserve"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 xml:space="preserve"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 xml:space="preserve">Vilnius </v>
          </cell>
          <cell r="H172" t="str">
            <v>VLAM</v>
          </cell>
          <cell r="I172" t="str">
            <v xml:space="preserve"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 xml:space="preserve"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 xml:space="preserve"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 xml:space="preserve"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 xml:space="preserve"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 xml:space="preserve"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 xml:space="preserve">Vilnius </v>
          </cell>
          <cell r="H178" t="str">
            <v>VLAM</v>
          </cell>
          <cell r="I178" t="str">
            <v xml:space="preserve"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 xml:space="preserve"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 xml:space="preserve"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 xml:space="preserve"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 xml:space="preserve"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 xml:space="preserve"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 xml:space="preserve"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 xml:space="preserve"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 xml:space="preserve">Vilnius </v>
          </cell>
          <cell r="H186" t="str">
            <v>VLAM</v>
          </cell>
          <cell r="I186" t="str">
            <v xml:space="preserve"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 xml:space="preserve"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 xml:space="preserve"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 xml:space="preserve">Jurbarkas </v>
          </cell>
          <cell r="H189" t="str">
            <v>KKSC</v>
          </cell>
          <cell r="I189" t="str">
            <v xml:space="preserve"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 xml:space="preserve"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 xml:space="preserve">Kaunas </v>
          </cell>
          <cell r="H191" t="str">
            <v>"Viltis"</v>
          </cell>
          <cell r="I191" t="str">
            <v xml:space="preserve"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 xml:space="preserve">Kaunas - Kėdainiai </v>
          </cell>
          <cell r="H192" t="str">
            <v>"Viltis"</v>
          </cell>
          <cell r="I192" t="str">
            <v xml:space="preserve"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 xml:space="preserve">Jurbarkas </v>
          </cell>
          <cell r="H193" t="str">
            <v>KKSC</v>
          </cell>
          <cell r="I193" t="str">
            <v xml:space="preserve"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 xml:space="preserve">Jurbarkas </v>
          </cell>
          <cell r="H194" t="str">
            <v>KKSC</v>
          </cell>
          <cell r="I194" t="str">
            <v xml:space="preserve"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 xml:space="preserve">Šiaulių Raj. </v>
          </cell>
          <cell r="H195" t="str">
            <v>Kuršėnų SM</v>
          </cell>
          <cell r="I195" t="str">
            <v xml:space="preserve"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 xml:space="preserve">Šiaulių Raj. </v>
          </cell>
          <cell r="H196" t="str">
            <v>Kuršėnų SM</v>
          </cell>
          <cell r="I196" t="str">
            <v xml:space="preserve"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 xml:space="preserve">Kaunas </v>
          </cell>
          <cell r="H197" t="str">
            <v>"Viltis"</v>
          </cell>
          <cell r="I197" t="str">
            <v xml:space="preserve"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 xml:space="preserve"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 xml:space="preserve"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 xml:space="preserve">Kaunas </v>
          </cell>
          <cell r="H200" t="str">
            <v>"Viltis"</v>
          </cell>
          <cell r="I200" t="str">
            <v xml:space="preserve"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 xml:space="preserve">Kaunas </v>
          </cell>
          <cell r="H201" t="str">
            <v>"Viltis"</v>
          </cell>
          <cell r="I201" t="str">
            <v xml:space="preserve"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 xml:space="preserve">Kaunas </v>
          </cell>
          <cell r="H202" t="str">
            <v>"Viltis"</v>
          </cell>
          <cell r="I202" t="str">
            <v xml:space="preserve"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 xml:space="preserve">Kaunas </v>
          </cell>
          <cell r="H203" t="str">
            <v>"Viltis"</v>
          </cell>
          <cell r="I203" t="str">
            <v xml:space="preserve"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 xml:space="preserve">Kaunas </v>
          </cell>
          <cell r="H204" t="str">
            <v xml:space="preserve"> </v>
          </cell>
          <cell r="I204" t="str">
            <v xml:space="preserve"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 xml:space="preserve">Kaunas </v>
          </cell>
          <cell r="H205" t="str">
            <v>"Viltis"</v>
          </cell>
          <cell r="I205" t="str">
            <v xml:space="preserve"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 xml:space="preserve">Kaunas-Marijampolė </v>
          </cell>
          <cell r="H206" t="str">
            <v>"Viltis"</v>
          </cell>
          <cell r="I206" t="str">
            <v xml:space="preserve"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 xml:space="preserve">Kaunas </v>
          </cell>
          <cell r="H207" t="str">
            <v>"Viltis"</v>
          </cell>
          <cell r="I207" t="str">
            <v xml:space="preserve"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 xml:space="preserve">Kaunas </v>
          </cell>
          <cell r="H208" t="str">
            <v>"Viltis"</v>
          </cell>
          <cell r="I208" t="str">
            <v xml:space="preserve"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 xml:space="preserve">Kaunas </v>
          </cell>
          <cell r="H209" t="str">
            <v>"Viltis"</v>
          </cell>
          <cell r="I209" t="str">
            <v xml:space="preserve"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 xml:space="preserve">Kaunas </v>
          </cell>
          <cell r="H210" t="str">
            <v>"Viltis"</v>
          </cell>
          <cell r="I210" t="str">
            <v xml:space="preserve"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 xml:space="preserve">Kaunas </v>
          </cell>
          <cell r="H211" t="str">
            <v>"Viltis"</v>
          </cell>
          <cell r="I211" t="str">
            <v xml:space="preserve"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 xml:space="preserve">Kaunas </v>
          </cell>
          <cell r="H212" t="str">
            <v>"Viltis"</v>
          </cell>
          <cell r="I212" t="str">
            <v xml:space="preserve"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 xml:space="preserve">Kaunas </v>
          </cell>
          <cell r="H213" t="str">
            <v>"Viltis"</v>
          </cell>
          <cell r="I213" t="str">
            <v xml:space="preserve"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 xml:space="preserve">Kaunas </v>
          </cell>
          <cell r="H214" t="str">
            <v>"Viltis"</v>
          </cell>
          <cell r="I214" t="str">
            <v xml:space="preserve"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 xml:space="preserve">Kaunas </v>
          </cell>
          <cell r="H215" t="str">
            <v>"Viltis"</v>
          </cell>
          <cell r="I215" t="str">
            <v xml:space="preserve"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 xml:space="preserve">Kaunas </v>
          </cell>
          <cell r="H216" t="str">
            <v>"Viltis"</v>
          </cell>
          <cell r="I216" t="str">
            <v xml:space="preserve"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 xml:space="preserve">Kaunas </v>
          </cell>
          <cell r="H217" t="str">
            <v>"Viltis"</v>
          </cell>
          <cell r="I217" t="str">
            <v xml:space="preserve"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 xml:space="preserve">Kaunas </v>
          </cell>
          <cell r="H218" t="str">
            <v>"Viltis"</v>
          </cell>
          <cell r="I218" t="str">
            <v xml:space="preserve"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 xml:space="preserve">Kaunas </v>
          </cell>
          <cell r="H219" t="str">
            <v>"Viltis"</v>
          </cell>
          <cell r="I219" t="str">
            <v xml:space="preserve"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 xml:space="preserve">Kaunas </v>
          </cell>
          <cell r="H220" t="str">
            <v>"Viltis"</v>
          </cell>
          <cell r="I220" t="str">
            <v xml:space="preserve"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 xml:space="preserve">Kaunas </v>
          </cell>
          <cell r="H221" t="str">
            <v>"Viltis"</v>
          </cell>
          <cell r="I221" t="str">
            <v xml:space="preserve"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 xml:space="preserve">Kaunas </v>
          </cell>
          <cell r="H222" t="str">
            <v>"Viltis"</v>
          </cell>
          <cell r="I222" t="str">
            <v xml:space="preserve"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 xml:space="preserve">Kaunas </v>
          </cell>
          <cell r="H223" t="str">
            <v>"Viltis"</v>
          </cell>
          <cell r="I223" t="str">
            <v xml:space="preserve"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 xml:space="preserve">Kaunas </v>
          </cell>
          <cell r="H224" t="str">
            <v>"Viltis"</v>
          </cell>
          <cell r="I224" t="str">
            <v xml:space="preserve"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 xml:space="preserve">Kaunas - Alytus </v>
          </cell>
          <cell r="H225" t="str">
            <v>"Viltis"</v>
          </cell>
          <cell r="I225" t="str">
            <v xml:space="preserve"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 xml:space="preserve">Kaunas </v>
          </cell>
          <cell r="H226" t="str">
            <v>"Viltis"</v>
          </cell>
          <cell r="I226" t="str">
            <v xml:space="preserve"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 xml:space="preserve">Kaunas </v>
          </cell>
          <cell r="H227" t="str">
            <v>"Viltis"</v>
          </cell>
          <cell r="I227" t="str">
            <v xml:space="preserve"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 xml:space="preserve">Kaunas </v>
          </cell>
          <cell r="H228" t="str">
            <v>"Viltis"</v>
          </cell>
          <cell r="I228" t="str">
            <v xml:space="preserve"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 xml:space="preserve">Kaunas </v>
          </cell>
          <cell r="H229" t="str">
            <v>"Viltis"</v>
          </cell>
          <cell r="I229" t="str">
            <v xml:space="preserve"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 xml:space="preserve">Kaunas </v>
          </cell>
          <cell r="H230" t="str">
            <v>"Viltis"</v>
          </cell>
          <cell r="I230" t="str">
            <v xml:space="preserve"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 xml:space="preserve">Kaunas </v>
          </cell>
          <cell r="H231" t="str">
            <v>"Viltis"</v>
          </cell>
          <cell r="I231" t="str">
            <v xml:space="preserve"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 xml:space="preserve">Kaunas </v>
          </cell>
          <cell r="H232" t="str">
            <v>"Viltis"</v>
          </cell>
          <cell r="I232" t="str">
            <v xml:space="preserve"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 xml:space="preserve">Kaunas </v>
          </cell>
          <cell r="H233" t="str">
            <v>"Viltis"</v>
          </cell>
          <cell r="I233" t="str">
            <v xml:space="preserve"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 xml:space="preserve">Kaunas </v>
          </cell>
          <cell r="H234" t="str">
            <v>"Viltis"</v>
          </cell>
          <cell r="I234" t="str">
            <v xml:space="preserve"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 xml:space="preserve">Kaunas </v>
          </cell>
          <cell r="H235" t="str">
            <v>"Viltis"</v>
          </cell>
          <cell r="I235" t="str">
            <v xml:space="preserve"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 xml:space="preserve">Kaunas </v>
          </cell>
          <cell r="H236" t="str">
            <v>"Viltis"</v>
          </cell>
          <cell r="I236" t="str">
            <v xml:space="preserve"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 xml:space="preserve">Kaunas </v>
          </cell>
          <cell r="H237" t="str">
            <v>"Viltis"</v>
          </cell>
          <cell r="I237" t="str">
            <v xml:space="preserve"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 xml:space="preserve">Kaunas </v>
          </cell>
          <cell r="H238" t="str">
            <v>"Viltis"</v>
          </cell>
          <cell r="I238" t="str">
            <v xml:space="preserve"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 xml:space="preserve">Kaunas </v>
          </cell>
          <cell r="H239" t="str">
            <v>"Viltis"</v>
          </cell>
          <cell r="I239" t="str">
            <v xml:space="preserve"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 xml:space="preserve">Kaunas </v>
          </cell>
          <cell r="H240" t="str">
            <v>"Viltis"</v>
          </cell>
          <cell r="I240" t="str">
            <v xml:space="preserve"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 xml:space="preserve">Kaunas </v>
          </cell>
          <cell r="H241" t="str">
            <v>"Viltis"</v>
          </cell>
          <cell r="I241" t="str">
            <v xml:space="preserve"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 xml:space="preserve">Kaunas </v>
          </cell>
          <cell r="H242" t="str">
            <v>"Viltis"</v>
          </cell>
          <cell r="I242" t="str">
            <v xml:space="preserve"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 xml:space="preserve">Kaunas </v>
          </cell>
          <cell r="H243" t="str">
            <v>"Viltis"</v>
          </cell>
          <cell r="I243" t="str">
            <v xml:space="preserve"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 xml:space="preserve">Kaunas </v>
          </cell>
          <cell r="H244" t="str">
            <v>"Viltis"</v>
          </cell>
          <cell r="I244" t="str">
            <v xml:space="preserve"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 xml:space="preserve">Kaunas </v>
          </cell>
          <cell r="H245" t="str">
            <v>"Viltis"</v>
          </cell>
          <cell r="I245" t="str">
            <v xml:space="preserve"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 xml:space="preserve">Kaunas </v>
          </cell>
          <cell r="H246" t="str">
            <v>"Viltis"</v>
          </cell>
          <cell r="I246" t="str">
            <v xml:space="preserve"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 xml:space="preserve">Kaunas </v>
          </cell>
          <cell r="H247" t="str">
            <v>"Viltis"</v>
          </cell>
          <cell r="I247" t="str">
            <v xml:space="preserve"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 xml:space="preserve"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 xml:space="preserve">Kaunas </v>
          </cell>
          <cell r="H249" t="str">
            <v>"Viltis"</v>
          </cell>
          <cell r="I249" t="str">
            <v xml:space="preserve"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 xml:space="preserve">Kaunas </v>
          </cell>
          <cell r="H250" t="str">
            <v>"Viltis"</v>
          </cell>
          <cell r="I250" t="str">
            <v xml:space="preserve"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 xml:space="preserve">Kaunas </v>
          </cell>
          <cell r="H251" t="str">
            <v>"Viltis"</v>
          </cell>
          <cell r="I251" t="str">
            <v xml:space="preserve"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 xml:space="preserve">Kaunas </v>
          </cell>
          <cell r="H252" t="str">
            <v>"Viltis"</v>
          </cell>
          <cell r="I252" t="str">
            <v xml:space="preserve"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 xml:space="preserve">Kaunas </v>
          </cell>
          <cell r="H253" t="str">
            <v>"Viltis"</v>
          </cell>
          <cell r="I253" t="str">
            <v xml:space="preserve"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 xml:space="preserve"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 xml:space="preserve">Kaunas </v>
          </cell>
          <cell r="H255" t="str">
            <v>"Viltis"</v>
          </cell>
          <cell r="I255" t="str">
            <v xml:space="preserve"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 xml:space="preserve">Alytus </v>
          </cell>
          <cell r="H256" t="str">
            <v>SRC</v>
          </cell>
          <cell r="I256" t="str">
            <v xml:space="preserve"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 xml:space="preserve">Kaunas </v>
          </cell>
          <cell r="H257" t="str">
            <v>"Viltis"</v>
          </cell>
          <cell r="I257" t="str">
            <v xml:space="preserve"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 xml:space="preserve">Kaunas </v>
          </cell>
          <cell r="H258" t="str">
            <v xml:space="preserve"> </v>
          </cell>
          <cell r="I258" t="str">
            <v xml:space="preserve"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 xml:space="preserve"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 xml:space="preserve"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 xml:space="preserve">Kaunas - Alytus </v>
          </cell>
          <cell r="H261" t="str">
            <v>"Viltis"</v>
          </cell>
          <cell r="I261" t="str">
            <v xml:space="preserve"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 xml:space="preserve">Kaunas </v>
          </cell>
          <cell r="H262" t="str">
            <v>"Viltis"</v>
          </cell>
          <cell r="I262" t="str">
            <v xml:space="preserve"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 xml:space="preserve">Kaunas </v>
          </cell>
          <cell r="H263" t="str">
            <v>"Viltis"</v>
          </cell>
          <cell r="I263" t="str">
            <v xml:space="preserve"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 xml:space="preserve">Alytus </v>
          </cell>
          <cell r="H264" t="str">
            <v>SRC</v>
          </cell>
          <cell r="I264" t="str">
            <v xml:space="preserve"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 xml:space="preserve">Alytus </v>
          </cell>
          <cell r="H265" t="str">
            <v>SRC</v>
          </cell>
          <cell r="I265" t="str">
            <v xml:space="preserve"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 xml:space="preserve"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 xml:space="preserve"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 xml:space="preserve"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 xml:space="preserve">Alytus </v>
          </cell>
          <cell r="H269" t="str">
            <v>SRC</v>
          </cell>
          <cell r="I269" t="str">
            <v xml:space="preserve"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 xml:space="preserve">Alytus </v>
          </cell>
          <cell r="H270" t="str">
            <v>SRC</v>
          </cell>
          <cell r="I270" t="str">
            <v xml:space="preserve"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 xml:space="preserve">Alytus </v>
          </cell>
          <cell r="H271" t="str">
            <v>SRC</v>
          </cell>
          <cell r="I271" t="str">
            <v xml:space="preserve"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 xml:space="preserve">Alytus </v>
          </cell>
          <cell r="H272" t="str">
            <v>SRC</v>
          </cell>
          <cell r="I272" t="str">
            <v xml:space="preserve"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 xml:space="preserve">Alytus </v>
          </cell>
          <cell r="H273" t="str">
            <v>SRC</v>
          </cell>
          <cell r="I273" t="str">
            <v xml:space="preserve"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 xml:space="preserve"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 xml:space="preserve">Alytus </v>
          </cell>
          <cell r="H275" t="str">
            <v>SRC</v>
          </cell>
          <cell r="I275" t="str">
            <v xml:space="preserve"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 xml:space="preserve"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 xml:space="preserve"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 xml:space="preserve">Alytus </v>
          </cell>
          <cell r="H278" t="str">
            <v>SRC</v>
          </cell>
          <cell r="I278" t="str">
            <v xml:space="preserve"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 xml:space="preserve"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 xml:space="preserve">Vilniaus R. </v>
          </cell>
          <cell r="H280" t="str">
            <v>SM</v>
          </cell>
          <cell r="I280" t="str">
            <v>SK Aitvaras</v>
          </cell>
          <cell r="J280" t="str">
            <v xml:space="preserve"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 xml:space="preserve">Vilniaus R. </v>
          </cell>
          <cell r="H281" t="str">
            <v>SM</v>
          </cell>
          <cell r="I281" t="str">
            <v>Juodšilių SK</v>
          </cell>
          <cell r="J281" t="str">
            <v xml:space="preserve"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 xml:space="preserve"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 xml:space="preserve">Pakruojis </v>
          </cell>
          <cell r="H283" t="str">
            <v>SC</v>
          </cell>
          <cell r="I283" t="str">
            <v xml:space="preserve"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 xml:space="preserve"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 xml:space="preserve"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 xml:space="preserve"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 xml:space="preserve"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 xml:space="preserve"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 xml:space="preserve">Klaipėda </v>
          </cell>
          <cell r="H289" t="str">
            <v>SC</v>
          </cell>
          <cell r="I289" t="str">
            <v xml:space="preserve"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 xml:space="preserve">Klaipėda </v>
          </cell>
          <cell r="H290" t="str">
            <v>SC</v>
          </cell>
          <cell r="I290" t="str">
            <v xml:space="preserve"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 xml:space="preserve">Klaipėda </v>
          </cell>
          <cell r="H291" t="str">
            <v>SC</v>
          </cell>
          <cell r="I291" t="str">
            <v xml:space="preserve"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 xml:space="preserve"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 xml:space="preserve">Klaipėda </v>
          </cell>
          <cell r="H293" t="str">
            <v>SC</v>
          </cell>
          <cell r="I293" t="str">
            <v xml:space="preserve"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 xml:space="preserve"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 xml:space="preserve"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 xml:space="preserve"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 xml:space="preserve"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 xml:space="preserve"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 xml:space="preserve"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 xml:space="preserve"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 xml:space="preserve"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 xml:space="preserve"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 xml:space="preserve"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 xml:space="preserve">Klaipėda </v>
          </cell>
          <cell r="H304" t="str">
            <v xml:space="preserve"> </v>
          </cell>
          <cell r="I304" t="str">
            <v xml:space="preserve"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 xml:space="preserve"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 xml:space="preserve"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 xml:space="preserve"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 xml:space="preserve"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 xml:space="preserve"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 xml:space="preserve"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 xml:space="preserve"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 xml:space="preserve"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 xml:space="preserve"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 xml:space="preserve">Klaipėda </v>
          </cell>
          <cell r="H314" t="str">
            <v>SC</v>
          </cell>
          <cell r="I314" t="str">
            <v xml:space="preserve"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 xml:space="preserve"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 xml:space="preserve"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 xml:space="preserve"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 xml:space="preserve">Utena </v>
          </cell>
          <cell r="H318" t="str">
            <v xml:space="preserve"> </v>
          </cell>
          <cell r="I318" t="str">
            <v xml:space="preserve"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 xml:space="preserve">Plungė </v>
          </cell>
          <cell r="H319" t="str">
            <v>SM</v>
          </cell>
          <cell r="I319" t="str">
            <v xml:space="preserve"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 xml:space="preserve">Plungė </v>
          </cell>
          <cell r="H320" t="str">
            <v>SM</v>
          </cell>
          <cell r="I320" t="str">
            <v xml:space="preserve"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 xml:space="preserve">Šiaulių Raj. </v>
          </cell>
          <cell r="H321" t="str">
            <v>Kuršėnų SM</v>
          </cell>
          <cell r="I321" t="str">
            <v xml:space="preserve"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 xml:space="preserve"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 xml:space="preserve"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 xml:space="preserve"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 xml:space="preserve"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 xml:space="preserve"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 xml:space="preserve"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 xml:space="preserve"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 xml:space="preserve">Vilnius - Alytus </v>
          </cell>
          <cell r="H329" t="str">
            <v xml:space="preserve"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 xml:space="preserve"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 xml:space="preserve"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 xml:space="preserve"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 xml:space="preserve">Ventspils </v>
          </cell>
          <cell r="H333" t="str">
            <v xml:space="preserve"> </v>
          </cell>
          <cell r="I333" t="str">
            <v xml:space="preserve"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 xml:space="preserve"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 xml:space="preserve">Kelmė </v>
          </cell>
          <cell r="H335" t="str">
            <v>VJSM</v>
          </cell>
          <cell r="I335" t="str">
            <v xml:space="preserve"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 xml:space="preserve">Kelmė </v>
          </cell>
          <cell r="H336" t="str">
            <v>VJSM</v>
          </cell>
          <cell r="I336" t="str">
            <v xml:space="preserve"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 xml:space="preserve">Kelmė </v>
          </cell>
          <cell r="H337" t="str">
            <v>VJSM</v>
          </cell>
          <cell r="I337" t="str">
            <v xml:space="preserve"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 xml:space="preserve"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 xml:space="preserve">Inga  Kalvaitytė </v>
          </cell>
          <cell r="F339">
            <v>33518</v>
          </cell>
          <cell r="G339" t="str">
            <v xml:space="preserve">Kelmė </v>
          </cell>
          <cell r="H339" t="str">
            <v>VJSM</v>
          </cell>
          <cell r="I339" t="str">
            <v xml:space="preserve"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 xml:space="preserve">Kelmė </v>
          </cell>
          <cell r="H340" t="str">
            <v>VJSM</v>
          </cell>
          <cell r="I340" t="str">
            <v xml:space="preserve"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 xml:space="preserve">Pasvalys </v>
          </cell>
          <cell r="H341" t="str">
            <v xml:space="preserve"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 xml:space="preserve"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 xml:space="preserve">Plungės Raj. </v>
          </cell>
          <cell r="H343" t="str">
            <v xml:space="preserve"> </v>
          </cell>
          <cell r="I343" t="str">
            <v xml:space="preserve"> </v>
          </cell>
          <cell r="J343" t="str">
            <v>Ž.Lukošius</v>
          </cell>
        </row>
        <row r="344">
          <cell r="D344" t="str">
            <v/>
          </cell>
          <cell r="E344" t="str">
            <v xml:space="preserve"> </v>
          </cell>
          <cell r="F344" t="str">
            <v xml:space="preserve"> </v>
          </cell>
          <cell r="G344" t="str">
            <v xml:space="preserve"> </v>
          </cell>
          <cell r="H344" t="str">
            <v xml:space="preserve"> </v>
          </cell>
          <cell r="I344" t="str">
            <v xml:space="preserve"> </v>
          </cell>
          <cell r="J344" t="str">
            <v xml:space="preserve"> </v>
          </cell>
        </row>
        <row r="345">
          <cell r="D345" t="str">
            <v/>
          </cell>
          <cell r="E345" t="str">
            <v xml:space="preserve"> </v>
          </cell>
          <cell r="F345" t="str">
            <v xml:space="preserve"> </v>
          </cell>
          <cell r="G345" t="str">
            <v xml:space="preserve"> </v>
          </cell>
          <cell r="H345" t="str">
            <v xml:space="preserve"> </v>
          </cell>
          <cell r="I345" t="str">
            <v xml:space="preserve"> </v>
          </cell>
          <cell r="J345" t="str">
            <v xml:space="preserve"> </v>
          </cell>
        </row>
        <row r="346">
          <cell r="D346" t="str">
            <v/>
          </cell>
          <cell r="E346" t="str">
            <v xml:space="preserve"> </v>
          </cell>
          <cell r="F346" t="str">
            <v xml:space="preserve"> </v>
          </cell>
          <cell r="G346" t="str">
            <v xml:space="preserve"> </v>
          </cell>
          <cell r="H346" t="str">
            <v xml:space="preserve"> </v>
          </cell>
          <cell r="I346" t="str">
            <v xml:space="preserve"> </v>
          </cell>
          <cell r="J346" t="str">
            <v xml:space="preserve"> </v>
          </cell>
        </row>
        <row r="347">
          <cell r="D347" t="str">
            <v/>
          </cell>
          <cell r="E347" t="str">
            <v xml:space="preserve"> </v>
          </cell>
          <cell r="F347" t="str">
            <v xml:space="preserve"> </v>
          </cell>
          <cell r="G347" t="str">
            <v xml:space="preserve"> </v>
          </cell>
          <cell r="H347" t="str">
            <v xml:space="preserve"> </v>
          </cell>
          <cell r="I347" t="str">
            <v xml:space="preserve"> </v>
          </cell>
          <cell r="J347" t="str">
            <v xml:space="preserve"> </v>
          </cell>
        </row>
        <row r="348">
          <cell r="D348" t="str">
            <v/>
          </cell>
          <cell r="E348" t="str">
            <v xml:space="preserve"> </v>
          </cell>
          <cell r="F348" t="str">
            <v xml:space="preserve"> </v>
          </cell>
          <cell r="G348" t="str">
            <v xml:space="preserve"> </v>
          </cell>
          <cell r="H348" t="str">
            <v xml:space="preserve"> </v>
          </cell>
          <cell r="I348" t="str">
            <v xml:space="preserve"> </v>
          </cell>
          <cell r="J348" t="str">
            <v xml:space="preserve"> </v>
          </cell>
        </row>
        <row r="349">
          <cell r="D349" t="str">
            <v/>
          </cell>
          <cell r="E349" t="str">
            <v xml:space="preserve"> </v>
          </cell>
          <cell r="F349" t="str">
            <v xml:space="preserve"> </v>
          </cell>
          <cell r="G349" t="str">
            <v xml:space="preserve"> </v>
          </cell>
          <cell r="H349" t="str">
            <v xml:space="preserve"> </v>
          </cell>
          <cell r="I349" t="str">
            <v xml:space="preserve"> </v>
          </cell>
          <cell r="J349" t="str">
            <v xml:space="preserve"> </v>
          </cell>
        </row>
        <row r="350">
          <cell r="D350" t="str">
            <v/>
          </cell>
          <cell r="E350" t="str">
            <v xml:space="preserve"> </v>
          </cell>
          <cell r="F350" t="str">
            <v xml:space="preserve"> </v>
          </cell>
          <cell r="G350" t="str">
            <v xml:space="preserve"> </v>
          </cell>
          <cell r="H350" t="str">
            <v xml:space="preserve"> </v>
          </cell>
          <cell r="I350" t="str">
            <v xml:space="preserve"> </v>
          </cell>
          <cell r="J350" t="str">
            <v xml:space="preserve"> </v>
          </cell>
        </row>
        <row r="351">
          <cell r="D351" t="str">
            <v/>
          </cell>
          <cell r="E351" t="str">
            <v xml:space="preserve"> </v>
          </cell>
          <cell r="F351" t="str">
            <v xml:space="preserve"> </v>
          </cell>
          <cell r="G351" t="str">
            <v xml:space="preserve"> </v>
          </cell>
          <cell r="H351" t="str">
            <v xml:space="preserve"> </v>
          </cell>
          <cell r="I351" t="str">
            <v xml:space="preserve"> </v>
          </cell>
          <cell r="J351" t="str">
            <v xml:space="preserve"> </v>
          </cell>
        </row>
        <row r="352">
          <cell r="D352" t="str">
            <v/>
          </cell>
          <cell r="E352" t="str">
            <v xml:space="preserve"> </v>
          </cell>
          <cell r="F352" t="str">
            <v xml:space="preserve"> </v>
          </cell>
          <cell r="G352" t="str">
            <v xml:space="preserve"> </v>
          </cell>
          <cell r="H352" t="str">
            <v xml:space="preserve"> </v>
          </cell>
          <cell r="I352" t="str">
            <v xml:space="preserve"> </v>
          </cell>
          <cell r="J352" t="str">
            <v xml:space="preserve"> </v>
          </cell>
        </row>
        <row r="353">
          <cell r="D353" t="str">
            <v/>
          </cell>
          <cell r="E353" t="str">
            <v xml:space="preserve"> </v>
          </cell>
          <cell r="F353" t="str">
            <v xml:space="preserve"> </v>
          </cell>
          <cell r="G353" t="str">
            <v xml:space="preserve"> </v>
          </cell>
          <cell r="H353" t="str">
            <v xml:space="preserve"> </v>
          </cell>
          <cell r="I353" t="str">
            <v xml:space="preserve"> </v>
          </cell>
          <cell r="J353" t="str">
            <v xml:space="preserve"> </v>
          </cell>
        </row>
        <row r="354">
          <cell r="D354" t="str">
            <v/>
          </cell>
          <cell r="E354" t="str">
            <v xml:space="preserve"> </v>
          </cell>
          <cell r="F354" t="str">
            <v xml:space="preserve"> </v>
          </cell>
          <cell r="G354" t="str">
            <v xml:space="preserve"> </v>
          </cell>
          <cell r="H354" t="str">
            <v xml:space="preserve"> </v>
          </cell>
          <cell r="I354" t="str">
            <v xml:space="preserve"> </v>
          </cell>
          <cell r="J354" t="str">
            <v xml:space="preserve"> </v>
          </cell>
        </row>
        <row r="355">
          <cell r="D355" t="str">
            <v/>
          </cell>
          <cell r="E355" t="str">
            <v xml:space="preserve"> </v>
          </cell>
          <cell r="F355" t="str">
            <v xml:space="preserve"> </v>
          </cell>
          <cell r="G355" t="str">
            <v xml:space="preserve"> </v>
          </cell>
          <cell r="H355" t="str">
            <v xml:space="preserve"> </v>
          </cell>
          <cell r="I355" t="str">
            <v xml:space="preserve"> </v>
          </cell>
          <cell r="J355" t="str">
            <v xml:space="preserve"> </v>
          </cell>
        </row>
        <row r="356">
          <cell r="D356" t="str">
            <v/>
          </cell>
          <cell r="E356" t="str">
            <v xml:space="preserve"> </v>
          </cell>
          <cell r="F356" t="str">
            <v xml:space="preserve"> </v>
          </cell>
          <cell r="G356" t="str">
            <v xml:space="preserve"> </v>
          </cell>
          <cell r="H356" t="str">
            <v xml:space="preserve"> </v>
          </cell>
          <cell r="I356" t="str">
            <v xml:space="preserve"> </v>
          </cell>
          <cell r="J356" t="str">
            <v xml:space="preserve"> </v>
          </cell>
        </row>
        <row r="357">
          <cell r="D357" t="str">
            <v/>
          </cell>
          <cell r="E357" t="str">
            <v xml:space="preserve"> </v>
          </cell>
          <cell r="F357" t="str">
            <v xml:space="preserve"> </v>
          </cell>
          <cell r="G357" t="str">
            <v xml:space="preserve"> </v>
          </cell>
          <cell r="H357" t="str">
            <v xml:space="preserve"> </v>
          </cell>
          <cell r="I357" t="str">
            <v xml:space="preserve"> </v>
          </cell>
          <cell r="J357" t="str">
            <v xml:space="preserve"> </v>
          </cell>
        </row>
        <row r="358">
          <cell r="D358" t="str">
            <v/>
          </cell>
          <cell r="E358" t="str">
            <v xml:space="preserve"> </v>
          </cell>
          <cell r="F358" t="str">
            <v xml:space="preserve"> </v>
          </cell>
          <cell r="G358" t="str">
            <v xml:space="preserve"> </v>
          </cell>
          <cell r="H358" t="str">
            <v xml:space="preserve"> </v>
          </cell>
          <cell r="I358" t="str">
            <v xml:space="preserve"> </v>
          </cell>
          <cell r="J358" t="str">
            <v xml:space="preserve"> </v>
          </cell>
        </row>
        <row r="359">
          <cell r="D359" t="str">
            <v/>
          </cell>
          <cell r="E359" t="str">
            <v xml:space="preserve"> </v>
          </cell>
          <cell r="F359" t="str">
            <v xml:space="preserve"> </v>
          </cell>
          <cell r="G359" t="str">
            <v xml:space="preserve"> </v>
          </cell>
          <cell r="H359" t="str">
            <v xml:space="preserve"> </v>
          </cell>
          <cell r="I359" t="str">
            <v xml:space="preserve"> </v>
          </cell>
          <cell r="J359" t="str">
            <v xml:space="preserve"> </v>
          </cell>
        </row>
        <row r="360">
          <cell r="D360" t="str">
            <v/>
          </cell>
          <cell r="E360" t="str">
            <v xml:space="preserve"> </v>
          </cell>
          <cell r="F360" t="str">
            <v xml:space="preserve"> </v>
          </cell>
          <cell r="G360" t="str">
            <v xml:space="preserve"> </v>
          </cell>
          <cell r="H360" t="str">
            <v xml:space="preserve"> </v>
          </cell>
          <cell r="I360" t="str">
            <v xml:space="preserve"> </v>
          </cell>
          <cell r="J360" t="str">
            <v xml:space="preserve"> </v>
          </cell>
        </row>
        <row r="361">
          <cell r="D361" t="str">
            <v/>
          </cell>
          <cell r="E361" t="str">
            <v xml:space="preserve"> </v>
          </cell>
          <cell r="F361" t="str">
            <v xml:space="preserve"> </v>
          </cell>
          <cell r="G361" t="str">
            <v xml:space="preserve"> </v>
          </cell>
          <cell r="H361" t="str">
            <v xml:space="preserve"> </v>
          </cell>
          <cell r="I361" t="str">
            <v xml:space="preserve"> </v>
          </cell>
          <cell r="J361" t="str">
            <v xml:space="preserve"> </v>
          </cell>
        </row>
        <row r="362">
          <cell r="D362" t="str">
            <v/>
          </cell>
          <cell r="E362" t="str">
            <v xml:space="preserve"> </v>
          </cell>
          <cell r="F362" t="str">
            <v xml:space="preserve"> </v>
          </cell>
          <cell r="G362" t="str">
            <v xml:space="preserve"> </v>
          </cell>
          <cell r="H362" t="str">
            <v xml:space="preserve"> </v>
          </cell>
          <cell r="I362" t="str">
            <v xml:space="preserve"> </v>
          </cell>
          <cell r="J362" t="str">
            <v xml:space="preserve"> </v>
          </cell>
        </row>
        <row r="363">
          <cell r="D363" t="str">
            <v/>
          </cell>
          <cell r="E363" t="str">
            <v xml:space="preserve"> </v>
          </cell>
          <cell r="F363" t="str">
            <v xml:space="preserve"> </v>
          </cell>
          <cell r="G363" t="str">
            <v xml:space="preserve"> </v>
          </cell>
          <cell r="H363" t="str">
            <v xml:space="preserve"> </v>
          </cell>
          <cell r="I363" t="str">
            <v xml:space="preserve"> </v>
          </cell>
          <cell r="J363" t="str">
            <v xml:space="preserve"> </v>
          </cell>
        </row>
        <row r="364">
          <cell r="D364" t="str">
            <v/>
          </cell>
          <cell r="E364" t="str">
            <v xml:space="preserve"> </v>
          </cell>
          <cell r="F364" t="str">
            <v xml:space="preserve"> </v>
          </cell>
          <cell r="G364" t="str">
            <v xml:space="preserve"> </v>
          </cell>
          <cell r="H364" t="str">
            <v xml:space="preserve"> </v>
          </cell>
          <cell r="I364" t="str">
            <v xml:space="preserve"> </v>
          </cell>
          <cell r="J364" t="str">
            <v xml:space="preserve"> </v>
          </cell>
        </row>
        <row r="365">
          <cell r="D365" t="str">
            <v/>
          </cell>
          <cell r="E365" t="str">
            <v xml:space="preserve"> </v>
          </cell>
          <cell r="F365" t="str">
            <v xml:space="preserve"> </v>
          </cell>
          <cell r="G365" t="str">
            <v xml:space="preserve"> </v>
          </cell>
          <cell r="H365" t="str">
            <v xml:space="preserve"> </v>
          </cell>
          <cell r="I365" t="str">
            <v xml:space="preserve"> </v>
          </cell>
          <cell r="J365" t="str">
            <v xml:space="preserve"> </v>
          </cell>
        </row>
        <row r="366">
          <cell r="D366" t="str">
            <v/>
          </cell>
          <cell r="E366" t="str">
            <v xml:space="preserve"> </v>
          </cell>
          <cell r="F366" t="str">
            <v xml:space="preserve"> </v>
          </cell>
          <cell r="G366" t="str">
            <v xml:space="preserve"> </v>
          </cell>
          <cell r="H366" t="str">
            <v xml:space="preserve"> </v>
          </cell>
          <cell r="I366" t="str">
            <v xml:space="preserve"> </v>
          </cell>
          <cell r="J366" t="str">
            <v xml:space="preserve"> </v>
          </cell>
        </row>
        <row r="367">
          <cell r="D367" t="str">
            <v/>
          </cell>
          <cell r="E367" t="str">
            <v xml:space="preserve"> </v>
          </cell>
          <cell r="F367" t="str">
            <v xml:space="preserve"> </v>
          </cell>
          <cell r="G367" t="str">
            <v xml:space="preserve"> </v>
          </cell>
          <cell r="H367" t="str">
            <v xml:space="preserve"> </v>
          </cell>
          <cell r="I367" t="str">
            <v xml:space="preserve"> </v>
          </cell>
          <cell r="J367" t="str">
            <v xml:space="preserve"> </v>
          </cell>
        </row>
        <row r="368">
          <cell r="D368" t="str">
            <v/>
          </cell>
          <cell r="E368" t="str">
            <v xml:space="preserve"> </v>
          </cell>
          <cell r="F368" t="str">
            <v xml:space="preserve"> </v>
          </cell>
          <cell r="G368" t="str">
            <v xml:space="preserve"> </v>
          </cell>
          <cell r="H368" t="str">
            <v xml:space="preserve"> </v>
          </cell>
          <cell r="I368" t="str">
            <v xml:space="preserve"> </v>
          </cell>
          <cell r="J368" t="str">
            <v xml:space="preserve"> </v>
          </cell>
        </row>
        <row r="369">
          <cell r="D369" t="str">
            <v/>
          </cell>
          <cell r="E369" t="str">
            <v xml:space="preserve"> </v>
          </cell>
          <cell r="F369" t="str">
            <v xml:space="preserve"> </v>
          </cell>
          <cell r="G369" t="str">
            <v xml:space="preserve"> </v>
          </cell>
          <cell r="H369" t="str">
            <v xml:space="preserve"> </v>
          </cell>
          <cell r="I369" t="str">
            <v xml:space="preserve"> </v>
          </cell>
          <cell r="J369" t="str">
            <v xml:space="preserve"> </v>
          </cell>
        </row>
        <row r="370">
          <cell r="D370" t="str">
            <v/>
          </cell>
          <cell r="E370" t="str">
            <v xml:space="preserve"> </v>
          </cell>
          <cell r="F370" t="str">
            <v xml:space="preserve"> </v>
          </cell>
          <cell r="G370" t="str">
            <v xml:space="preserve"> </v>
          </cell>
          <cell r="H370" t="str">
            <v xml:space="preserve"> </v>
          </cell>
          <cell r="I370" t="str">
            <v xml:space="preserve"> </v>
          </cell>
          <cell r="J370" t="str">
            <v xml:space="preserve"> </v>
          </cell>
        </row>
        <row r="371">
          <cell r="D371" t="str">
            <v/>
          </cell>
          <cell r="E371" t="str">
            <v xml:space="preserve"> </v>
          </cell>
          <cell r="F371" t="str">
            <v xml:space="preserve"> </v>
          </cell>
          <cell r="G371" t="str">
            <v xml:space="preserve"> </v>
          </cell>
          <cell r="H371" t="str">
            <v xml:space="preserve"> </v>
          </cell>
          <cell r="I371" t="str">
            <v xml:space="preserve"> </v>
          </cell>
          <cell r="J371" t="str">
            <v xml:space="preserve"> </v>
          </cell>
        </row>
        <row r="372">
          <cell r="D372" t="str">
            <v/>
          </cell>
          <cell r="E372" t="str">
            <v xml:space="preserve"> </v>
          </cell>
          <cell r="F372" t="str">
            <v xml:space="preserve"> </v>
          </cell>
          <cell r="G372" t="str">
            <v xml:space="preserve"> </v>
          </cell>
          <cell r="H372" t="str">
            <v xml:space="preserve"> </v>
          </cell>
          <cell r="I372" t="str">
            <v xml:space="preserve"> </v>
          </cell>
          <cell r="J372" t="str">
            <v xml:space="preserve"> </v>
          </cell>
        </row>
        <row r="373">
          <cell r="D373" t="str">
            <v/>
          </cell>
          <cell r="E373" t="str">
            <v xml:space="preserve"> </v>
          </cell>
          <cell r="F373" t="str">
            <v xml:space="preserve"> </v>
          </cell>
          <cell r="G373" t="str">
            <v xml:space="preserve"> </v>
          </cell>
          <cell r="H373" t="str">
            <v xml:space="preserve"> </v>
          </cell>
          <cell r="I373" t="str">
            <v xml:space="preserve"> </v>
          </cell>
          <cell r="J373" t="str">
            <v xml:space="preserve"> </v>
          </cell>
        </row>
        <row r="374">
          <cell r="D374" t="str">
            <v/>
          </cell>
          <cell r="E374" t="str">
            <v xml:space="preserve"> </v>
          </cell>
          <cell r="F374" t="str">
            <v xml:space="preserve"> </v>
          </cell>
          <cell r="G374" t="str">
            <v xml:space="preserve"> </v>
          </cell>
          <cell r="H374" t="str">
            <v xml:space="preserve"> </v>
          </cell>
          <cell r="I374" t="str">
            <v xml:space="preserve"> </v>
          </cell>
          <cell r="J374" t="str">
            <v xml:space="preserve"> </v>
          </cell>
        </row>
        <row r="375">
          <cell r="D375" t="str">
            <v/>
          </cell>
          <cell r="E375" t="str">
            <v xml:space="preserve"> </v>
          </cell>
          <cell r="F375" t="str">
            <v xml:space="preserve"> </v>
          </cell>
          <cell r="G375" t="str">
            <v xml:space="preserve"> </v>
          </cell>
          <cell r="H375" t="str">
            <v xml:space="preserve"> </v>
          </cell>
          <cell r="I375" t="str">
            <v xml:space="preserve"> </v>
          </cell>
          <cell r="J375" t="str">
            <v xml:space="preserve"> </v>
          </cell>
        </row>
        <row r="376">
          <cell r="D376" t="str">
            <v/>
          </cell>
          <cell r="E376" t="str">
            <v xml:space="preserve"> </v>
          </cell>
          <cell r="F376" t="str">
            <v xml:space="preserve"> </v>
          </cell>
          <cell r="G376" t="str">
            <v xml:space="preserve"> </v>
          </cell>
          <cell r="H376" t="str">
            <v xml:space="preserve"> </v>
          </cell>
          <cell r="I376" t="str">
            <v xml:space="preserve"> </v>
          </cell>
          <cell r="J376" t="str">
            <v xml:space="preserve"> </v>
          </cell>
        </row>
        <row r="377">
          <cell r="D377" t="str">
            <v/>
          </cell>
          <cell r="E377" t="str">
            <v xml:space="preserve"> </v>
          </cell>
          <cell r="F377" t="str">
            <v xml:space="preserve"> </v>
          </cell>
          <cell r="G377" t="str">
            <v xml:space="preserve"> </v>
          </cell>
          <cell r="H377" t="str">
            <v xml:space="preserve"> </v>
          </cell>
          <cell r="I377" t="str">
            <v xml:space="preserve"> </v>
          </cell>
          <cell r="J377" t="str">
            <v xml:space="preserve"> </v>
          </cell>
        </row>
        <row r="378">
          <cell r="D378" t="str">
            <v/>
          </cell>
          <cell r="E378" t="str">
            <v xml:space="preserve"> </v>
          </cell>
          <cell r="F378" t="str">
            <v xml:space="preserve"> </v>
          </cell>
          <cell r="G378" t="str">
            <v xml:space="preserve"> </v>
          </cell>
          <cell r="H378" t="str">
            <v xml:space="preserve"> </v>
          </cell>
          <cell r="I378" t="str">
            <v xml:space="preserve"> </v>
          </cell>
          <cell r="J378" t="str">
            <v xml:space="preserve"> </v>
          </cell>
        </row>
        <row r="379">
          <cell r="D379" t="str">
            <v/>
          </cell>
          <cell r="E379" t="str">
            <v xml:space="preserve"> </v>
          </cell>
          <cell r="F379" t="str">
            <v xml:space="preserve"> </v>
          </cell>
          <cell r="G379" t="str">
            <v xml:space="preserve"> </v>
          </cell>
          <cell r="H379" t="str">
            <v xml:space="preserve"> </v>
          </cell>
          <cell r="I379" t="str">
            <v xml:space="preserve"> </v>
          </cell>
          <cell r="J379" t="str">
            <v xml:space="preserve"> </v>
          </cell>
        </row>
        <row r="380">
          <cell r="D380" t="str">
            <v/>
          </cell>
          <cell r="E380" t="str">
            <v xml:space="preserve"> </v>
          </cell>
          <cell r="F380" t="str">
            <v xml:space="preserve"> </v>
          </cell>
          <cell r="G380" t="str">
            <v xml:space="preserve"> </v>
          </cell>
          <cell r="H380" t="str">
            <v xml:space="preserve"> </v>
          </cell>
          <cell r="I380" t="str">
            <v xml:space="preserve"> </v>
          </cell>
          <cell r="J380" t="str">
            <v xml:space="preserve"> </v>
          </cell>
        </row>
        <row r="381">
          <cell r="D381" t="str">
            <v/>
          </cell>
          <cell r="E381" t="str">
            <v xml:space="preserve"> </v>
          </cell>
          <cell r="F381" t="str">
            <v xml:space="preserve"> </v>
          </cell>
          <cell r="G381" t="str">
            <v xml:space="preserve"> </v>
          </cell>
          <cell r="H381" t="str">
            <v xml:space="preserve"> </v>
          </cell>
          <cell r="I381" t="str">
            <v xml:space="preserve"> </v>
          </cell>
          <cell r="J381" t="str">
            <v xml:space="preserve"> </v>
          </cell>
        </row>
        <row r="382">
          <cell r="D382" t="str">
            <v/>
          </cell>
          <cell r="E382" t="str">
            <v xml:space="preserve"> </v>
          </cell>
          <cell r="F382" t="str">
            <v xml:space="preserve"> </v>
          </cell>
          <cell r="G382" t="str">
            <v xml:space="preserve"> </v>
          </cell>
          <cell r="H382" t="str">
            <v xml:space="preserve"> </v>
          </cell>
          <cell r="I382" t="str">
            <v xml:space="preserve"> </v>
          </cell>
          <cell r="J382" t="str">
            <v xml:space="preserve"> </v>
          </cell>
        </row>
        <row r="383">
          <cell r="D383" t="str">
            <v/>
          </cell>
          <cell r="E383" t="str">
            <v xml:space="preserve"> </v>
          </cell>
          <cell r="F383" t="str">
            <v xml:space="preserve"> </v>
          </cell>
          <cell r="G383" t="str">
            <v xml:space="preserve"> </v>
          </cell>
          <cell r="H383" t="str">
            <v xml:space="preserve"> </v>
          </cell>
          <cell r="I383" t="str">
            <v xml:space="preserve"> </v>
          </cell>
          <cell r="J383" t="str">
            <v xml:space="preserve"> </v>
          </cell>
        </row>
        <row r="384">
          <cell r="D384" t="str">
            <v/>
          </cell>
          <cell r="E384" t="str">
            <v xml:space="preserve"> </v>
          </cell>
          <cell r="F384" t="str">
            <v xml:space="preserve"> </v>
          </cell>
          <cell r="G384" t="str">
            <v xml:space="preserve"> </v>
          </cell>
          <cell r="H384" t="str">
            <v xml:space="preserve"> </v>
          </cell>
          <cell r="I384" t="str">
            <v xml:space="preserve"> </v>
          </cell>
          <cell r="J384" t="str">
            <v xml:space="preserve"> </v>
          </cell>
        </row>
        <row r="385">
          <cell r="D385" t="str">
            <v/>
          </cell>
          <cell r="E385" t="str">
            <v xml:space="preserve"> </v>
          </cell>
          <cell r="F385" t="str">
            <v xml:space="preserve"> </v>
          </cell>
          <cell r="G385" t="str">
            <v xml:space="preserve"> </v>
          </cell>
          <cell r="H385" t="str">
            <v xml:space="preserve"> </v>
          </cell>
          <cell r="I385" t="str">
            <v xml:space="preserve"> </v>
          </cell>
          <cell r="J385" t="str">
            <v xml:space="preserve"> </v>
          </cell>
        </row>
        <row r="386">
          <cell r="D386" t="str">
            <v/>
          </cell>
          <cell r="E386" t="str">
            <v xml:space="preserve"> </v>
          </cell>
          <cell r="F386" t="str">
            <v xml:space="preserve"> </v>
          </cell>
          <cell r="G386" t="str">
            <v xml:space="preserve"> </v>
          </cell>
          <cell r="H386" t="str">
            <v xml:space="preserve"> </v>
          </cell>
          <cell r="I386" t="str">
            <v xml:space="preserve"> </v>
          </cell>
          <cell r="J386" t="str">
            <v xml:space="preserve"> </v>
          </cell>
        </row>
        <row r="387">
          <cell r="D387" t="str">
            <v/>
          </cell>
          <cell r="E387" t="str">
            <v xml:space="preserve"> </v>
          </cell>
          <cell r="F387" t="str">
            <v xml:space="preserve"> </v>
          </cell>
          <cell r="G387" t="str">
            <v xml:space="preserve"> </v>
          </cell>
          <cell r="H387" t="str">
            <v xml:space="preserve"> </v>
          </cell>
          <cell r="I387" t="str">
            <v xml:space="preserve"> </v>
          </cell>
          <cell r="J387" t="str">
            <v xml:space="preserve"> </v>
          </cell>
        </row>
        <row r="388">
          <cell r="D388" t="str">
            <v/>
          </cell>
          <cell r="E388" t="str">
            <v xml:space="preserve"> </v>
          </cell>
          <cell r="F388" t="str">
            <v xml:space="preserve"> </v>
          </cell>
          <cell r="G388" t="str">
            <v xml:space="preserve"> </v>
          </cell>
          <cell r="H388" t="str">
            <v xml:space="preserve"> </v>
          </cell>
          <cell r="I388" t="str">
            <v xml:space="preserve"> </v>
          </cell>
          <cell r="J388" t="str">
            <v xml:space="preserve"> </v>
          </cell>
        </row>
        <row r="389">
          <cell r="D389" t="str">
            <v/>
          </cell>
          <cell r="E389" t="str">
            <v xml:space="preserve"> </v>
          </cell>
          <cell r="F389" t="str">
            <v xml:space="preserve"> </v>
          </cell>
          <cell r="G389" t="str">
            <v xml:space="preserve"> </v>
          </cell>
          <cell r="H389" t="str">
            <v xml:space="preserve"> </v>
          </cell>
          <cell r="I389" t="str">
            <v xml:space="preserve"> </v>
          </cell>
          <cell r="J389" t="str">
            <v xml:space="preserve"> </v>
          </cell>
        </row>
        <row r="390">
          <cell r="D390" t="str">
            <v/>
          </cell>
          <cell r="E390" t="str">
            <v xml:space="preserve"> </v>
          </cell>
          <cell r="F390" t="str">
            <v xml:space="preserve"> </v>
          </cell>
          <cell r="G390" t="str">
            <v xml:space="preserve"> </v>
          </cell>
          <cell r="H390" t="str">
            <v xml:space="preserve"> </v>
          </cell>
          <cell r="I390" t="str">
            <v xml:space="preserve"> </v>
          </cell>
          <cell r="J390" t="str">
            <v xml:space="preserve"> </v>
          </cell>
        </row>
        <row r="391">
          <cell r="D391" t="str">
            <v/>
          </cell>
          <cell r="E391" t="str">
            <v xml:space="preserve"> </v>
          </cell>
          <cell r="F391" t="str">
            <v xml:space="preserve"> </v>
          </cell>
          <cell r="G391" t="str">
            <v xml:space="preserve"> </v>
          </cell>
          <cell r="H391" t="str">
            <v xml:space="preserve"> </v>
          </cell>
          <cell r="I391" t="str">
            <v xml:space="preserve"> </v>
          </cell>
          <cell r="J391" t="str">
            <v xml:space="preserve"> </v>
          </cell>
        </row>
        <row r="392">
          <cell r="D392" t="str">
            <v/>
          </cell>
          <cell r="E392" t="str">
            <v xml:space="preserve"> </v>
          </cell>
          <cell r="F392" t="str">
            <v xml:space="preserve"> </v>
          </cell>
          <cell r="G392" t="str">
            <v xml:space="preserve"> </v>
          </cell>
          <cell r="H392" t="str">
            <v xml:space="preserve"> </v>
          </cell>
          <cell r="I392" t="str">
            <v xml:space="preserve"> </v>
          </cell>
          <cell r="J392" t="str">
            <v xml:space="preserve"> </v>
          </cell>
        </row>
        <row r="393">
          <cell r="D393" t="str">
            <v/>
          </cell>
          <cell r="E393" t="str">
            <v xml:space="preserve"> </v>
          </cell>
          <cell r="F393" t="str">
            <v xml:space="preserve"> </v>
          </cell>
          <cell r="G393" t="str">
            <v xml:space="preserve"> </v>
          </cell>
          <cell r="H393" t="str">
            <v xml:space="preserve"> </v>
          </cell>
          <cell r="I393" t="str">
            <v xml:space="preserve"> </v>
          </cell>
          <cell r="J393" t="str">
            <v xml:space="preserve"> </v>
          </cell>
        </row>
        <row r="394">
          <cell r="D394" t="str">
            <v/>
          </cell>
          <cell r="E394" t="str">
            <v xml:space="preserve"> </v>
          </cell>
          <cell r="F394" t="str">
            <v xml:space="preserve"> 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  <cell r="J394" t="str">
            <v xml:space="preserve"> </v>
          </cell>
        </row>
        <row r="395">
          <cell r="D395" t="str">
            <v/>
          </cell>
          <cell r="E395" t="str">
            <v xml:space="preserve"> </v>
          </cell>
          <cell r="F395" t="str">
            <v xml:space="preserve"> 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  <cell r="J395" t="str">
            <v xml:space="preserve"> </v>
          </cell>
        </row>
        <row r="396">
          <cell r="D396" t="str">
            <v/>
          </cell>
          <cell r="E396" t="str">
            <v xml:space="preserve"> </v>
          </cell>
          <cell r="F396" t="str">
            <v xml:space="preserve"> 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  <cell r="J396" t="str">
            <v xml:space="preserve"> </v>
          </cell>
        </row>
        <row r="397">
          <cell r="D397" t="str">
            <v/>
          </cell>
          <cell r="E397" t="str">
            <v xml:space="preserve"> </v>
          </cell>
          <cell r="F397" t="str">
            <v xml:space="preserve"> 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  <cell r="J397" t="str">
            <v xml:space="preserve"> </v>
          </cell>
        </row>
        <row r="398">
          <cell r="D398" t="str">
            <v/>
          </cell>
          <cell r="E398" t="str">
            <v xml:space="preserve"> </v>
          </cell>
          <cell r="F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</row>
        <row r="399">
          <cell r="D399" t="str">
            <v/>
          </cell>
          <cell r="E399" t="str">
            <v xml:space="preserve"> </v>
          </cell>
          <cell r="F399" t="str">
            <v xml:space="preserve"> 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  <cell r="J399" t="str">
            <v xml:space="preserve"> </v>
          </cell>
        </row>
        <row r="400">
          <cell r="D400" t="str">
            <v/>
          </cell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  <cell r="J400" t="str">
            <v xml:space="preserve"> </v>
          </cell>
        </row>
        <row r="401">
          <cell r="D401" t="str">
            <v/>
          </cell>
          <cell r="E401" t="str">
            <v xml:space="preserve"> </v>
          </cell>
          <cell r="F401" t="str">
            <v xml:space="preserve"> </v>
          </cell>
          <cell r="G401" t="str">
            <v xml:space="preserve"> </v>
          </cell>
          <cell r="H401" t="str">
            <v xml:space="preserve"> </v>
          </cell>
          <cell r="I401" t="str">
            <v xml:space="preserve"> </v>
          </cell>
          <cell r="J401" t="str">
            <v xml:space="preserve"> </v>
          </cell>
        </row>
        <row r="402">
          <cell r="D402" t="str">
            <v/>
          </cell>
          <cell r="E402" t="str">
            <v xml:space="preserve"> </v>
          </cell>
          <cell r="F402" t="str">
            <v xml:space="preserve"> </v>
          </cell>
          <cell r="G402" t="str">
            <v xml:space="preserve"> </v>
          </cell>
          <cell r="H402" t="str">
            <v xml:space="preserve"> </v>
          </cell>
          <cell r="I402" t="str">
            <v xml:space="preserve"> </v>
          </cell>
          <cell r="J402" t="str">
            <v xml:space="preserve"> </v>
          </cell>
        </row>
        <row r="403">
          <cell r="D403" t="str">
            <v/>
          </cell>
          <cell r="E403" t="str">
            <v xml:space="preserve"> </v>
          </cell>
          <cell r="F403" t="str">
            <v xml:space="preserve"> </v>
          </cell>
          <cell r="G403" t="str">
            <v xml:space="preserve"> </v>
          </cell>
          <cell r="H403" t="str">
            <v xml:space="preserve"> </v>
          </cell>
          <cell r="I403" t="str">
            <v xml:space="preserve"> </v>
          </cell>
          <cell r="J403" t="str">
            <v xml:space="preserve"> </v>
          </cell>
        </row>
        <row r="404">
          <cell r="D404" t="str">
            <v/>
          </cell>
          <cell r="E404" t="str">
            <v xml:space="preserve"> </v>
          </cell>
          <cell r="F404" t="str">
            <v xml:space="preserve"> </v>
          </cell>
          <cell r="G404" t="str">
            <v xml:space="preserve"> </v>
          </cell>
          <cell r="H404" t="str">
            <v xml:space="preserve"> </v>
          </cell>
          <cell r="I404" t="str">
            <v xml:space="preserve"> </v>
          </cell>
          <cell r="J404" t="str">
            <v xml:space="preserve"> </v>
          </cell>
        </row>
        <row r="405">
          <cell r="D405" t="str">
            <v/>
          </cell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  <cell r="J405" t="str">
            <v xml:space="preserve"> </v>
          </cell>
        </row>
        <row r="406">
          <cell r="D406" t="str">
            <v/>
          </cell>
          <cell r="E406" t="str">
            <v xml:space="preserve"> </v>
          </cell>
          <cell r="F406" t="str">
            <v xml:space="preserve"> </v>
          </cell>
          <cell r="G406" t="str">
            <v xml:space="preserve"> </v>
          </cell>
          <cell r="H406" t="str">
            <v xml:space="preserve"> </v>
          </cell>
          <cell r="I406" t="str">
            <v xml:space="preserve"> </v>
          </cell>
          <cell r="J406" t="str">
            <v xml:space="preserve"> </v>
          </cell>
        </row>
        <row r="407">
          <cell r="D407" t="str">
            <v/>
          </cell>
          <cell r="E407" t="str">
            <v xml:space="preserve"> </v>
          </cell>
          <cell r="F407" t="str">
            <v xml:space="preserve"> </v>
          </cell>
          <cell r="G407" t="str">
            <v xml:space="preserve"> </v>
          </cell>
          <cell r="H407" t="str">
            <v xml:space="preserve"> </v>
          </cell>
          <cell r="I407" t="str">
            <v xml:space="preserve"> </v>
          </cell>
          <cell r="J407" t="str">
            <v xml:space="preserve"> </v>
          </cell>
        </row>
        <row r="408">
          <cell r="D408" t="str">
            <v/>
          </cell>
          <cell r="E408" t="str">
            <v xml:space="preserve"> </v>
          </cell>
          <cell r="F408" t="str">
            <v xml:space="preserve"> </v>
          </cell>
          <cell r="G408" t="str">
            <v xml:space="preserve"> </v>
          </cell>
          <cell r="H408" t="str">
            <v xml:space="preserve"> </v>
          </cell>
          <cell r="I408" t="str">
            <v xml:space="preserve"> </v>
          </cell>
          <cell r="J408" t="str">
            <v xml:space="preserve"> </v>
          </cell>
        </row>
        <row r="409">
          <cell r="D409" t="str">
            <v/>
          </cell>
          <cell r="E409" t="str">
            <v xml:space="preserve"> </v>
          </cell>
          <cell r="F409" t="str">
            <v xml:space="preserve"> </v>
          </cell>
          <cell r="G409" t="str">
            <v xml:space="preserve"> </v>
          </cell>
          <cell r="H409" t="str">
            <v xml:space="preserve"> </v>
          </cell>
          <cell r="I409" t="str">
            <v xml:space="preserve"> </v>
          </cell>
          <cell r="J409" t="str">
            <v xml:space="preserve"> </v>
          </cell>
        </row>
        <row r="410">
          <cell r="D410" t="str">
            <v/>
          </cell>
          <cell r="E410" t="str">
            <v xml:space="preserve"> </v>
          </cell>
          <cell r="F410" t="str">
            <v xml:space="preserve"> </v>
          </cell>
          <cell r="G410" t="str">
            <v xml:space="preserve"> </v>
          </cell>
          <cell r="H410" t="str">
            <v xml:space="preserve"> </v>
          </cell>
          <cell r="I410" t="str">
            <v xml:space="preserve"> </v>
          </cell>
          <cell r="J410" t="str">
            <v xml:space="preserve"> </v>
          </cell>
        </row>
        <row r="411">
          <cell r="D411" t="str">
            <v/>
          </cell>
          <cell r="E411" t="str">
            <v xml:space="preserve"> </v>
          </cell>
          <cell r="F411" t="str">
            <v xml:space="preserve"> </v>
          </cell>
          <cell r="G411" t="str">
            <v xml:space="preserve"> </v>
          </cell>
          <cell r="H411" t="str">
            <v xml:space="preserve"> </v>
          </cell>
          <cell r="I411" t="str">
            <v xml:space="preserve"> </v>
          </cell>
          <cell r="J411" t="str">
            <v xml:space="preserve"> </v>
          </cell>
        </row>
        <row r="412">
          <cell r="D412" t="str">
            <v/>
          </cell>
          <cell r="E412" t="str">
            <v xml:space="preserve"> </v>
          </cell>
          <cell r="F412" t="str">
            <v xml:space="preserve"> </v>
          </cell>
          <cell r="G412" t="str">
            <v xml:space="preserve"> </v>
          </cell>
          <cell r="H412" t="str">
            <v xml:space="preserve"> </v>
          </cell>
          <cell r="I412" t="str">
            <v xml:space="preserve"> </v>
          </cell>
          <cell r="J412" t="str">
            <v xml:space="preserve"> </v>
          </cell>
        </row>
        <row r="413">
          <cell r="D413" t="str">
            <v/>
          </cell>
          <cell r="E413" t="str">
            <v xml:space="preserve"> </v>
          </cell>
          <cell r="F413" t="str">
            <v xml:space="preserve"> </v>
          </cell>
          <cell r="G413" t="str">
            <v xml:space="preserve"> </v>
          </cell>
          <cell r="H413" t="str">
            <v xml:space="preserve"> </v>
          </cell>
          <cell r="I413" t="str">
            <v xml:space="preserve"> </v>
          </cell>
          <cell r="J413" t="str">
            <v xml:space="preserve"> </v>
          </cell>
        </row>
        <row r="414">
          <cell r="D414" t="str">
            <v/>
          </cell>
          <cell r="E414" t="str">
            <v xml:space="preserve"> </v>
          </cell>
          <cell r="F414" t="str">
            <v xml:space="preserve"> 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  <cell r="J414" t="str">
            <v xml:space="preserve"> </v>
          </cell>
        </row>
        <row r="415">
          <cell r="D415" t="str">
            <v/>
          </cell>
          <cell r="E415" t="str">
            <v xml:space="preserve"> </v>
          </cell>
          <cell r="F415" t="str">
            <v xml:space="preserve"> </v>
          </cell>
          <cell r="G415" t="str">
            <v xml:space="preserve"> </v>
          </cell>
          <cell r="H415" t="str">
            <v xml:space="preserve"> </v>
          </cell>
          <cell r="I415" t="str">
            <v xml:space="preserve"> </v>
          </cell>
          <cell r="J415" t="str">
            <v xml:space="preserve"> </v>
          </cell>
        </row>
        <row r="416">
          <cell r="D416" t="str">
            <v/>
          </cell>
          <cell r="E416" t="str">
            <v xml:space="preserve"> </v>
          </cell>
          <cell r="F416" t="str">
            <v xml:space="preserve"> </v>
          </cell>
          <cell r="G416" t="str">
            <v xml:space="preserve"> </v>
          </cell>
          <cell r="H416" t="str">
            <v xml:space="preserve"> </v>
          </cell>
          <cell r="I416" t="str">
            <v xml:space="preserve"> </v>
          </cell>
          <cell r="J416" t="str">
            <v xml:space="preserve"> </v>
          </cell>
        </row>
        <row r="417">
          <cell r="D417" t="str">
            <v/>
          </cell>
          <cell r="E417" t="str">
            <v xml:space="preserve"> </v>
          </cell>
          <cell r="F417" t="str">
            <v xml:space="preserve"> </v>
          </cell>
          <cell r="G417" t="str">
            <v xml:space="preserve"> </v>
          </cell>
          <cell r="H417" t="str">
            <v xml:space="preserve"> </v>
          </cell>
          <cell r="I417" t="str">
            <v xml:space="preserve"> </v>
          </cell>
          <cell r="J417" t="str">
            <v xml:space="preserve"> </v>
          </cell>
        </row>
        <row r="418">
          <cell r="D418" t="str">
            <v/>
          </cell>
          <cell r="E418" t="str">
            <v xml:space="preserve"> </v>
          </cell>
          <cell r="F418" t="str">
            <v xml:space="preserve"> </v>
          </cell>
          <cell r="G418" t="str">
            <v xml:space="preserve"> </v>
          </cell>
          <cell r="H418" t="str">
            <v xml:space="preserve"> </v>
          </cell>
          <cell r="I418" t="str">
            <v xml:space="preserve"> </v>
          </cell>
          <cell r="J418" t="str">
            <v xml:space="preserve"> </v>
          </cell>
        </row>
        <row r="419">
          <cell r="D419" t="str">
            <v/>
          </cell>
          <cell r="E419" t="str">
            <v xml:space="preserve"> </v>
          </cell>
          <cell r="F419" t="str">
            <v xml:space="preserve"> </v>
          </cell>
          <cell r="G419" t="str">
            <v xml:space="preserve"> </v>
          </cell>
          <cell r="H419" t="str">
            <v xml:space="preserve"> </v>
          </cell>
          <cell r="I419" t="str">
            <v xml:space="preserve"> </v>
          </cell>
          <cell r="J419" t="str">
            <v xml:space="preserve"> </v>
          </cell>
        </row>
        <row r="420">
          <cell r="D420" t="str">
            <v/>
          </cell>
          <cell r="E420" t="str">
            <v xml:space="preserve"> </v>
          </cell>
          <cell r="F420" t="str">
            <v xml:space="preserve"> </v>
          </cell>
          <cell r="G420" t="str">
            <v xml:space="preserve"> </v>
          </cell>
          <cell r="H420" t="str">
            <v xml:space="preserve"> </v>
          </cell>
          <cell r="I420" t="str">
            <v xml:space="preserve"> </v>
          </cell>
          <cell r="J420" t="str">
            <v xml:space="preserve"> </v>
          </cell>
        </row>
        <row r="421">
          <cell r="D421" t="str">
            <v/>
          </cell>
          <cell r="E421" t="str">
            <v xml:space="preserve"> </v>
          </cell>
          <cell r="F421" t="str">
            <v xml:space="preserve"> </v>
          </cell>
          <cell r="G421" t="str">
            <v xml:space="preserve"> </v>
          </cell>
          <cell r="H421" t="str">
            <v xml:space="preserve"> </v>
          </cell>
          <cell r="I421" t="str">
            <v xml:space="preserve"> </v>
          </cell>
          <cell r="J421" t="str">
            <v xml:space="preserve"> </v>
          </cell>
        </row>
        <row r="422">
          <cell r="D422" t="str">
            <v/>
          </cell>
          <cell r="E422" t="str">
            <v xml:space="preserve"> </v>
          </cell>
          <cell r="F422" t="str">
            <v xml:space="preserve"> 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  <cell r="J422" t="str">
            <v xml:space="preserve"> </v>
          </cell>
        </row>
        <row r="423">
          <cell r="D423" t="str">
            <v/>
          </cell>
          <cell r="E423" t="str">
            <v xml:space="preserve"> </v>
          </cell>
          <cell r="F423" t="str">
            <v xml:space="preserve"> </v>
          </cell>
          <cell r="G423" t="str">
            <v xml:space="preserve"> </v>
          </cell>
          <cell r="H423" t="str">
            <v xml:space="preserve"> </v>
          </cell>
          <cell r="I423" t="str">
            <v xml:space="preserve"> </v>
          </cell>
          <cell r="J423" t="str">
            <v xml:space="preserve"> </v>
          </cell>
        </row>
        <row r="424">
          <cell r="D424" t="str">
            <v/>
          </cell>
          <cell r="E424" t="str">
            <v xml:space="preserve"> </v>
          </cell>
          <cell r="F424" t="str">
            <v xml:space="preserve"> </v>
          </cell>
          <cell r="G424" t="str">
            <v xml:space="preserve"> </v>
          </cell>
          <cell r="H424" t="str">
            <v xml:space="preserve"> </v>
          </cell>
          <cell r="I424" t="str">
            <v xml:space="preserve"> </v>
          </cell>
          <cell r="J424" t="str">
            <v xml:space="preserve"> </v>
          </cell>
        </row>
        <row r="425">
          <cell r="D425" t="str">
            <v/>
          </cell>
          <cell r="E425" t="str">
            <v xml:space="preserve"> </v>
          </cell>
          <cell r="F425" t="str">
            <v xml:space="preserve"> </v>
          </cell>
          <cell r="G425" t="str">
            <v xml:space="preserve"> </v>
          </cell>
          <cell r="H425" t="str">
            <v xml:space="preserve"> </v>
          </cell>
          <cell r="I425" t="str">
            <v xml:space="preserve"> </v>
          </cell>
          <cell r="J425" t="str">
            <v xml:space="preserve"> </v>
          </cell>
        </row>
        <row r="426">
          <cell r="D426" t="str">
            <v/>
          </cell>
          <cell r="E426" t="str">
            <v xml:space="preserve"> </v>
          </cell>
          <cell r="F426" t="str">
            <v xml:space="preserve"> 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</row>
        <row r="427">
          <cell r="D427" t="str">
            <v/>
          </cell>
          <cell r="E427" t="str">
            <v xml:space="preserve"> </v>
          </cell>
          <cell r="F427" t="str">
            <v xml:space="preserve"> </v>
          </cell>
          <cell r="G427" t="str">
            <v xml:space="preserve"> </v>
          </cell>
          <cell r="H427" t="str">
            <v xml:space="preserve"> </v>
          </cell>
          <cell r="I427" t="str">
            <v xml:space="preserve"> </v>
          </cell>
          <cell r="J427" t="str">
            <v xml:space="preserve"> </v>
          </cell>
        </row>
        <row r="428">
          <cell r="D428" t="str">
            <v/>
          </cell>
          <cell r="E428" t="str">
            <v xml:space="preserve"> </v>
          </cell>
          <cell r="F428" t="str">
            <v xml:space="preserve"> </v>
          </cell>
          <cell r="G428" t="str">
            <v xml:space="preserve"> </v>
          </cell>
          <cell r="H428" t="str">
            <v xml:space="preserve"> </v>
          </cell>
          <cell r="I428" t="str">
            <v xml:space="preserve"> </v>
          </cell>
          <cell r="J428" t="str">
            <v xml:space="preserve"> </v>
          </cell>
        </row>
        <row r="429">
          <cell r="D429" t="str">
            <v/>
          </cell>
          <cell r="E429" t="str">
            <v xml:space="preserve"> </v>
          </cell>
          <cell r="F429" t="str">
            <v xml:space="preserve"> </v>
          </cell>
          <cell r="G429" t="str">
            <v xml:space="preserve"> </v>
          </cell>
          <cell r="H429" t="str">
            <v xml:space="preserve"> </v>
          </cell>
          <cell r="I429" t="str">
            <v xml:space="preserve"> </v>
          </cell>
          <cell r="J429" t="str">
            <v xml:space="preserve"> </v>
          </cell>
        </row>
        <row r="430">
          <cell r="D430" t="str">
            <v/>
          </cell>
          <cell r="E430" t="str">
            <v xml:space="preserve"> </v>
          </cell>
          <cell r="F430" t="str">
            <v xml:space="preserve"> 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</row>
        <row r="431">
          <cell r="D431" t="str">
            <v/>
          </cell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  <cell r="J431" t="str">
            <v xml:space="preserve"> </v>
          </cell>
        </row>
        <row r="432">
          <cell r="D432" t="str">
            <v/>
          </cell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  <cell r="J432" t="str">
            <v xml:space="preserve"> </v>
          </cell>
        </row>
        <row r="433">
          <cell r="D433" t="str">
            <v/>
          </cell>
          <cell r="E433" t="str">
            <v xml:space="preserve"> </v>
          </cell>
          <cell r="F433" t="str">
            <v xml:space="preserve"> </v>
          </cell>
          <cell r="G433" t="str">
            <v xml:space="preserve"> </v>
          </cell>
          <cell r="H433" t="str">
            <v xml:space="preserve"> </v>
          </cell>
          <cell r="I433" t="str">
            <v xml:space="preserve"> </v>
          </cell>
          <cell r="J433" t="str">
            <v xml:space="preserve"> </v>
          </cell>
        </row>
        <row r="434">
          <cell r="D434" t="str">
            <v/>
          </cell>
          <cell r="E434" t="str">
            <v xml:space="preserve"> </v>
          </cell>
          <cell r="F434" t="str">
            <v xml:space="preserve"> 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</row>
        <row r="435">
          <cell r="D435" t="str">
            <v/>
          </cell>
          <cell r="E435" t="str">
            <v xml:space="preserve"> </v>
          </cell>
          <cell r="F435" t="str">
            <v xml:space="preserve"> </v>
          </cell>
          <cell r="G435" t="str">
            <v xml:space="preserve"> </v>
          </cell>
          <cell r="H435" t="str">
            <v xml:space="preserve"> </v>
          </cell>
          <cell r="I435" t="str">
            <v xml:space="preserve"> </v>
          </cell>
          <cell r="J435" t="str">
            <v xml:space="preserve"> </v>
          </cell>
        </row>
        <row r="436">
          <cell r="D436" t="str">
            <v/>
          </cell>
          <cell r="E436" t="str">
            <v xml:space="preserve"> </v>
          </cell>
          <cell r="F436" t="str">
            <v xml:space="preserve"> </v>
          </cell>
          <cell r="G436" t="str">
            <v xml:space="preserve"> </v>
          </cell>
          <cell r="H436" t="str">
            <v xml:space="preserve"> </v>
          </cell>
          <cell r="I436" t="str">
            <v xml:space="preserve"> </v>
          </cell>
          <cell r="J436" t="str">
            <v xml:space="preserve"> </v>
          </cell>
        </row>
        <row r="437">
          <cell r="D437" t="str">
            <v/>
          </cell>
          <cell r="E437" t="str">
            <v xml:space="preserve"> </v>
          </cell>
          <cell r="F437" t="str">
            <v xml:space="preserve"> </v>
          </cell>
          <cell r="G437" t="str">
            <v xml:space="preserve"> </v>
          </cell>
          <cell r="H437" t="str">
            <v xml:space="preserve"> </v>
          </cell>
          <cell r="I437" t="str">
            <v xml:space="preserve"> </v>
          </cell>
          <cell r="J437" t="str">
            <v xml:space="preserve"> </v>
          </cell>
        </row>
        <row r="438">
          <cell r="D438" t="str">
            <v/>
          </cell>
          <cell r="E438" t="str">
            <v xml:space="preserve"> </v>
          </cell>
          <cell r="F438" t="str">
            <v xml:space="preserve"> 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</row>
        <row r="439">
          <cell r="D439" t="str">
            <v/>
          </cell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  <cell r="J439" t="str">
            <v xml:space="preserve"> </v>
          </cell>
        </row>
        <row r="440">
          <cell r="D440" t="str">
            <v/>
          </cell>
          <cell r="E440" t="str">
            <v xml:space="preserve"> </v>
          </cell>
          <cell r="F440" t="str">
            <v xml:space="preserve"> </v>
          </cell>
          <cell r="G440" t="str">
            <v xml:space="preserve"> </v>
          </cell>
          <cell r="H440" t="str">
            <v xml:space="preserve"> </v>
          </cell>
          <cell r="I440" t="str">
            <v xml:space="preserve"> </v>
          </cell>
          <cell r="J440" t="str">
            <v xml:space="preserve"> </v>
          </cell>
        </row>
        <row r="441">
          <cell r="D441" t="str">
            <v/>
          </cell>
          <cell r="E441" t="str">
            <v xml:space="preserve"> </v>
          </cell>
          <cell r="F441" t="str">
            <v xml:space="preserve"> </v>
          </cell>
          <cell r="G441" t="str">
            <v xml:space="preserve"> </v>
          </cell>
          <cell r="H441" t="str">
            <v xml:space="preserve"> </v>
          </cell>
          <cell r="I441" t="str">
            <v xml:space="preserve"> </v>
          </cell>
          <cell r="J441" t="str">
            <v xml:space="preserve"> </v>
          </cell>
        </row>
        <row r="442">
          <cell r="D442" t="str">
            <v/>
          </cell>
          <cell r="E442" t="str">
            <v xml:space="preserve"> </v>
          </cell>
          <cell r="F442" t="str">
            <v xml:space="preserve"> </v>
          </cell>
          <cell r="G442" t="str">
            <v xml:space="preserve"> </v>
          </cell>
          <cell r="H442" t="str">
            <v xml:space="preserve"> </v>
          </cell>
          <cell r="I442" t="str">
            <v xml:space="preserve"> </v>
          </cell>
          <cell r="J442" t="str">
            <v xml:space="preserve"> </v>
          </cell>
        </row>
        <row r="443">
          <cell r="D443" t="str">
            <v/>
          </cell>
          <cell r="E443" t="str">
            <v xml:space="preserve"> </v>
          </cell>
          <cell r="F443" t="str">
            <v xml:space="preserve"> </v>
          </cell>
          <cell r="G443" t="str">
            <v xml:space="preserve"> </v>
          </cell>
          <cell r="H443" t="str">
            <v xml:space="preserve"> </v>
          </cell>
          <cell r="I443" t="str">
            <v xml:space="preserve"> </v>
          </cell>
          <cell r="J443" t="str">
            <v xml:space="preserve"> </v>
          </cell>
        </row>
        <row r="444">
          <cell r="D444" t="str">
            <v/>
          </cell>
          <cell r="E444" t="str">
            <v xml:space="preserve"> </v>
          </cell>
          <cell r="F444" t="str">
            <v xml:space="preserve"> </v>
          </cell>
          <cell r="G444" t="str">
            <v xml:space="preserve"> </v>
          </cell>
          <cell r="H444" t="str">
            <v xml:space="preserve"> </v>
          </cell>
          <cell r="I444" t="str">
            <v xml:space="preserve"> </v>
          </cell>
          <cell r="J444" t="str">
            <v xml:space="preserve"> </v>
          </cell>
        </row>
        <row r="445">
          <cell r="D445" t="str">
            <v/>
          </cell>
          <cell r="E445" t="str">
            <v xml:space="preserve"> </v>
          </cell>
          <cell r="F445" t="str">
            <v xml:space="preserve"> </v>
          </cell>
          <cell r="G445" t="str">
            <v xml:space="preserve"> </v>
          </cell>
          <cell r="H445" t="str">
            <v xml:space="preserve"> </v>
          </cell>
          <cell r="I445" t="str">
            <v xml:space="preserve"> </v>
          </cell>
          <cell r="J445" t="str">
            <v xml:space="preserve"> </v>
          </cell>
        </row>
        <row r="446">
          <cell r="D446" t="str">
            <v/>
          </cell>
          <cell r="E446" t="str">
            <v xml:space="preserve"> </v>
          </cell>
          <cell r="F446" t="str">
            <v xml:space="preserve"> </v>
          </cell>
          <cell r="G446" t="str">
            <v xml:space="preserve"> </v>
          </cell>
          <cell r="H446" t="str">
            <v xml:space="preserve"> </v>
          </cell>
          <cell r="I446" t="str">
            <v xml:space="preserve"> </v>
          </cell>
          <cell r="J446" t="str">
            <v xml:space="preserve"> </v>
          </cell>
        </row>
        <row r="447">
          <cell r="D447" t="str">
            <v/>
          </cell>
          <cell r="E447" t="str">
            <v xml:space="preserve"> </v>
          </cell>
          <cell r="F447" t="str">
            <v xml:space="preserve"> </v>
          </cell>
          <cell r="G447" t="str">
            <v xml:space="preserve"> </v>
          </cell>
          <cell r="H447" t="str">
            <v xml:space="preserve"> </v>
          </cell>
          <cell r="I447" t="str">
            <v xml:space="preserve"> </v>
          </cell>
          <cell r="J447" t="str">
            <v xml:space="preserve"> </v>
          </cell>
        </row>
        <row r="448">
          <cell r="D448" t="str">
            <v/>
          </cell>
          <cell r="E448" t="str">
            <v xml:space="preserve"> </v>
          </cell>
          <cell r="F448" t="str">
            <v xml:space="preserve"> </v>
          </cell>
          <cell r="G448" t="str">
            <v xml:space="preserve"> </v>
          </cell>
          <cell r="H448" t="str">
            <v xml:space="preserve"> </v>
          </cell>
          <cell r="I448" t="str">
            <v xml:space="preserve"> </v>
          </cell>
          <cell r="J448" t="str">
            <v xml:space="preserve"> </v>
          </cell>
        </row>
        <row r="449">
          <cell r="D449" t="str">
            <v/>
          </cell>
          <cell r="E449" t="str">
            <v xml:space="preserve"> </v>
          </cell>
          <cell r="F449" t="str">
            <v xml:space="preserve"> </v>
          </cell>
          <cell r="G449" t="str">
            <v xml:space="preserve"> </v>
          </cell>
          <cell r="H449" t="str">
            <v xml:space="preserve"> </v>
          </cell>
          <cell r="I449" t="str">
            <v xml:space="preserve"> </v>
          </cell>
          <cell r="J449" t="str">
            <v xml:space="preserve"> </v>
          </cell>
        </row>
        <row r="450">
          <cell r="D450" t="str">
            <v/>
          </cell>
          <cell r="E450" t="str">
            <v xml:space="preserve"> </v>
          </cell>
          <cell r="F450" t="str">
            <v xml:space="preserve"> 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  <cell r="J450" t="str">
            <v xml:space="preserve"> </v>
          </cell>
        </row>
        <row r="451">
          <cell r="D451" t="str">
            <v/>
          </cell>
          <cell r="E451" t="str">
            <v xml:space="preserve"> </v>
          </cell>
          <cell r="F451" t="str">
            <v xml:space="preserve"> </v>
          </cell>
          <cell r="G451" t="str">
            <v xml:space="preserve"> </v>
          </cell>
          <cell r="H451" t="str">
            <v xml:space="preserve"> </v>
          </cell>
          <cell r="I451" t="str">
            <v xml:space="preserve"> </v>
          </cell>
          <cell r="J451" t="str">
            <v xml:space="preserve"> </v>
          </cell>
        </row>
        <row r="452">
          <cell r="D452" t="str">
            <v>m</v>
          </cell>
          <cell r="E452" t="str">
            <v xml:space="preserve"> </v>
          </cell>
          <cell r="F452" t="str">
            <v xml:space="preserve"> </v>
          </cell>
          <cell r="G452" t="str">
            <v xml:space="preserve"> </v>
          </cell>
          <cell r="H452" t="str">
            <v xml:space="preserve"> </v>
          </cell>
          <cell r="I452" t="str">
            <v xml:space="preserve"> </v>
          </cell>
          <cell r="J452" t="str">
            <v xml:space="preserve"> </v>
          </cell>
        </row>
        <row r="453">
          <cell r="D453" t="str">
            <v/>
          </cell>
          <cell r="E453" t="str">
            <v xml:space="preserve"> </v>
          </cell>
          <cell r="F453" t="str">
            <v xml:space="preserve"> </v>
          </cell>
          <cell r="G453" t="str">
            <v xml:space="preserve"> </v>
          </cell>
          <cell r="H453" t="str">
            <v xml:space="preserve"> </v>
          </cell>
          <cell r="I453" t="str">
            <v xml:space="preserve"> </v>
          </cell>
          <cell r="J453" t="str">
            <v xml:space="preserve"> </v>
          </cell>
        </row>
        <row r="474">
          <cell r="D474" t="str">
            <v/>
          </cell>
          <cell r="E474" t="str">
            <v xml:space="preserve"> </v>
          </cell>
          <cell r="F474" t="str">
            <v xml:space="preserve"> </v>
          </cell>
          <cell r="G474" t="str">
            <v xml:space="preserve"> </v>
          </cell>
          <cell r="H474" t="str">
            <v xml:space="preserve"> </v>
          </cell>
          <cell r="I474" t="str">
            <v xml:space="preserve"> </v>
          </cell>
          <cell r="J474" t="str">
            <v xml:space="preserve"> </v>
          </cell>
        </row>
        <row r="475">
          <cell r="D475" t="str">
            <v/>
          </cell>
          <cell r="E475" t="str">
            <v xml:space="preserve"> </v>
          </cell>
          <cell r="F475" t="str">
            <v xml:space="preserve"> </v>
          </cell>
          <cell r="G475" t="str">
            <v xml:space="preserve"> </v>
          </cell>
          <cell r="H475" t="str">
            <v xml:space="preserve"> </v>
          </cell>
          <cell r="I475" t="str">
            <v xml:space="preserve"> </v>
          </cell>
          <cell r="J475" t="str">
            <v xml:space="preserve"> </v>
          </cell>
        </row>
        <row r="476">
          <cell r="D476" t="str">
            <v/>
          </cell>
          <cell r="E476" t="str">
            <v xml:space="preserve"> </v>
          </cell>
          <cell r="F476" t="str">
            <v xml:space="preserve"> </v>
          </cell>
          <cell r="G476" t="str">
            <v xml:space="preserve"> </v>
          </cell>
          <cell r="H476" t="str">
            <v xml:space="preserve"> </v>
          </cell>
          <cell r="I476" t="str">
            <v xml:space="preserve"> </v>
          </cell>
          <cell r="J476" t="str">
            <v xml:space="preserve"> </v>
          </cell>
        </row>
        <row r="477">
          <cell r="D477" t="str">
            <v/>
          </cell>
          <cell r="E477" t="str">
            <v xml:space="preserve"> </v>
          </cell>
          <cell r="F477" t="str">
            <v xml:space="preserve"> </v>
          </cell>
          <cell r="G477" t="str">
            <v xml:space="preserve"> </v>
          </cell>
          <cell r="H477" t="str">
            <v xml:space="preserve"> </v>
          </cell>
          <cell r="I477" t="str">
            <v xml:space="preserve"> </v>
          </cell>
          <cell r="J477" t="str">
            <v xml:space="preserve"> </v>
          </cell>
        </row>
        <row r="478">
          <cell r="D478" t="str">
            <v/>
          </cell>
          <cell r="E478" t="str">
            <v xml:space="preserve"> </v>
          </cell>
          <cell r="F478" t="str">
            <v xml:space="preserve"> 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  <cell r="J478" t="str">
            <v xml:space="preserve"> </v>
          </cell>
        </row>
        <row r="479">
          <cell r="D479" t="str">
            <v/>
          </cell>
          <cell r="E479" t="str">
            <v xml:space="preserve"> </v>
          </cell>
          <cell r="F479" t="str">
            <v xml:space="preserve"> </v>
          </cell>
          <cell r="G479" t="str">
            <v xml:space="preserve"> </v>
          </cell>
          <cell r="H479" t="str">
            <v xml:space="preserve"> </v>
          </cell>
          <cell r="I479" t="str">
            <v xml:space="preserve"> </v>
          </cell>
          <cell r="J479" t="str">
            <v xml:space="preserve"> </v>
          </cell>
        </row>
        <row r="480">
          <cell r="D480" t="str">
            <v/>
          </cell>
          <cell r="E480" t="str">
            <v xml:space="preserve"> </v>
          </cell>
          <cell r="F480" t="str">
            <v xml:space="preserve"> </v>
          </cell>
          <cell r="G480" t="str">
            <v xml:space="preserve"> </v>
          </cell>
          <cell r="H480" t="str">
            <v xml:space="preserve"> </v>
          </cell>
          <cell r="I480" t="str">
            <v xml:space="preserve"> </v>
          </cell>
          <cell r="J480" t="str">
            <v xml:space="preserve"> </v>
          </cell>
        </row>
        <row r="481">
          <cell r="D481" t="str">
            <v/>
          </cell>
          <cell r="E481" t="str">
            <v xml:space="preserve"> </v>
          </cell>
          <cell r="F481" t="str">
            <v xml:space="preserve"> </v>
          </cell>
          <cell r="G481" t="str">
            <v xml:space="preserve"> </v>
          </cell>
          <cell r="H481" t="str">
            <v xml:space="preserve"> </v>
          </cell>
          <cell r="I481" t="str">
            <v xml:space="preserve"> </v>
          </cell>
          <cell r="J481" t="str">
            <v xml:space="preserve"> </v>
          </cell>
        </row>
        <row r="482">
          <cell r="D482" t="str">
            <v/>
          </cell>
          <cell r="E482" t="str">
            <v xml:space="preserve"> </v>
          </cell>
          <cell r="F482" t="str">
            <v xml:space="preserve"> 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  <cell r="J482" t="str">
            <v xml:space="preserve"> </v>
          </cell>
        </row>
        <row r="483">
          <cell r="D483" t="str">
            <v/>
          </cell>
          <cell r="E483" t="str">
            <v xml:space="preserve"> </v>
          </cell>
          <cell r="F483" t="str">
            <v xml:space="preserve"> </v>
          </cell>
          <cell r="G483" t="str">
            <v xml:space="preserve"> </v>
          </cell>
          <cell r="H483" t="str">
            <v xml:space="preserve"> </v>
          </cell>
          <cell r="I483" t="str">
            <v xml:space="preserve"> </v>
          </cell>
          <cell r="J483" t="str">
            <v xml:space="preserve"> </v>
          </cell>
        </row>
        <row r="484">
          <cell r="D484" t="str">
            <v/>
          </cell>
          <cell r="E484" t="str">
            <v xml:space="preserve"> </v>
          </cell>
          <cell r="F484" t="str">
            <v xml:space="preserve"> </v>
          </cell>
          <cell r="G484" t="str">
            <v xml:space="preserve"> </v>
          </cell>
          <cell r="H484" t="str">
            <v xml:space="preserve"> </v>
          </cell>
          <cell r="I484" t="str">
            <v xml:space="preserve"> </v>
          </cell>
          <cell r="J484" t="str">
            <v xml:space="preserve"> </v>
          </cell>
        </row>
        <row r="485">
          <cell r="D485" t="str">
            <v/>
          </cell>
          <cell r="E485" t="str">
            <v xml:space="preserve"> </v>
          </cell>
          <cell r="F485" t="str">
            <v xml:space="preserve"> </v>
          </cell>
          <cell r="G485" t="str">
            <v xml:space="preserve"> </v>
          </cell>
          <cell r="H485" t="str">
            <v xml:space="preserve"> </v>
          </cell>
          <cell r="I485" t="str">
            <v xml:space="preserve"> </v>
          </cell>
          <cell r="J485" t="str">
            <v xml:space="preserve"> </v>
          </cell>
        </row>
        <row r="486">
          <cell r="D486" t="str">
            <v/>
          </cell>
          <cell r="E486" t="str">
            <v xml:space="preserve"> </v>
          </cell>
          <cell r="F486" t="str">
            <v xml:space="preserve"> 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  <cell r="J486" t="str">
            <v xml:space="preserve"> </v>
          </cell>
        </row>
        <row r="487">
          <cell r="D487" t="str">
            <v/>
          </cell>
          <cell r="E487" t="str">
            <v xml:space="preserve"> </v>
          </cell>
          <cell r="F487" t="str">
            <v xml:space="preserve"> </v>
          </cell>
          <cell r="G487" t="str">
            <v xml:space="preserve"> </v>
          </cell>
          <cell r="H487" t="str">
            <v xml:space="preserve"> </v>
          </cell>
          <cell r="I487" t="str">
            <v xml:space="preserve"> </v>
          </cell>
          <cell r="J487" t="str">
            <v xml:space="preserve"> </v>
          </cell>
        </row>
        <row r="488">
          <cell r="D488" t="str">
            <v/>
          </cell>
          <cell r="E488" t="str">
            <v xml:space="preserve"> </v>
          </cell>
          <cell r="F488" t="str">
            <v xml:space="preserve"> </v>
          </cell>
          <cell r="G488" t="str">
            <v xml:space="preserve"> </v>
          </cell>
          <cell r="H488" t="str">
            <v xml:space="preserve"> </v>
          </cell>
          <cell r="I488" t="str">
            <v xml:space="preserve"> </v>
          </cell>
          <cell r="J488" t="str">
            <v xml:space="preserve"> </v>
          </cell>
        </row>
        <row r="489">
          <cell r="D489" t="str">
            <v/>
          </cell>
          <cell r="E489" t="str">
            <v xml:space="preserve"> </v>
          </cell>
          <cell r="F489" t="str">
            <v xml:space="preserve"> </v>
          </cell>
          <cell r="G489" t="str">
            <v xml:space="preserve"> </v>
          </cell>
          <cell r="H489" t="str">
            <v xml:space="preserve"> </v>
          </cell>
          <cell r="I489" t="str">
            <v xml:space="preserve"> </v>
          </cell>
          <cell r="J489" t="str">
            <v xml:space="preserve"> </v>
          </cell>
        </row>
        <row r="490">
          <cell r="D490" t="str">
            <v/>
          </cell>
          <cell r="E490" t="str">
            <v xml:space="preserve"> </v>
          </cell>
          <cell r="F490" t="str">
            <v xml:space="preserve"> </v>
          </cell>
          <cell r="G490" t="str">
            <v xml:space="preserve"> </v>
          </cell>
          <cell r="H490" t="str">
            <v xml:space="preserve"> </v>
          </cell>
          <cell r="I490" t="str">
            <v xml:space="preserve"> </v>
          </cell>
          <cell r="J490" t="str">
            <v xml:space="preserve"> </v>
          </cell>
        </row>
        <row r="491">
          <cell r="D491" t="str">
            <v/>
          </cell>
          <cell r="E491" t="str">
            <v xml:space="preserve"> </v>
          </cell>
          <cell r="F491" t="str">
            <v xml:space="preserve"> </v>
          </cell>
          <cell r="G491" t="str">
            <v xml:space="preserve"> </v>
          </cell>
          <cell r="H491" t="str">
            <v xml:space="preserve"> </v>
          </cell>
          <cell r="I491" t="str">
            <v xml:space="preserve"> </v>
          </cell>
          <cell r="J491" t="str">
            <v xml:space="preserve"> </v>
          </cell>
        </row>
        <row r="492">
          <cell r="D492" t="str">
            <v/>
          </cell>
          <cell r="E492" t="str">
            <v xml:space="preserve"> </v>
          </cell>
          <cell r="F492" t="str">
            <v xml:space="preserve"> </v>
          </cell>
          <cell r="G492" t="str">
            <v xml:space="preserve"> </v>
          </cell>
          <cell r="H492" t="str">
            <v xml:space="preserve"> </v>
          </cell>
          <cell r="I492" t="str">
            <v xml:space="preserve"> </v>
          </cell>
          <cell r="J492" t="str">
            <v xml:space="preserve"> </v>
          </cell>
        </row>
        <row r="493">
          <cell r="D493" t="str">
            <v/>
          </cell>
          <cell r="E493" t="str">
            <v xml:space="preserve"> </v>
          </cell>
          <cell r="F493" t="str">
            <v xml:space="preserve"> </v>
          </cell>
          <cell r="G493" t="str">
            <v xml:space="preserve"> </v>
          </cell>
          <cell r="H493" t="str">
            <v xml:space="preserve"> </v>
          </cell>
          <cell r="I493" t="str">
            <v xml:space="preserve"> </v>
          </cell>
          <cell r="J493" t="str">
            <v xml:space="preserve"> </v>
          </cell>
        </row>
        <row r="494">
          <cell r="D494" t="str">
            <v/>
          </cell>
          <cell r="E494" t="str">
            <v xml:space="preserve"> </v>
          </cell>
          <cell r="F494" t="str">
            <v xml:space="preserve"> </v>
          </cell>
          <cell r="G494" t="str">
            <v xml:space="preserve"> </v>
          </cell>
          <cell r="H494" t="str">
            <v xml:space="preserve"> </v>
          </cell>
          <cell r="I494" t="str">
            <v xml:space="preserve"> </v>
          </cell>
          <cell r="J494" t="str">
            <v xml:space="preserve"> </v>
          </cell>
        </row>
        <row r="495">
          <cell r="D495" t="str">
            <v/>
          </cell>
          <cell r="E495" t="str">
            <v xml:space="preserve"> </v>
          </cell>
          <cell r="F495" t="str">
            <v xml:space="preserve"> </v>
          </cell>
          <cell r="G495" t="str">
            <v xml:space="preserve"> </v>
          </cell>
          <cell r="H495" t="str">
            <v xml:space="preserve"> </v>
          </cell>
          <cell r="I495" t="str">
            <v xml:space="preserve"> </v>
          </cell>
          <cell r="J495" t="str">
            <v xml:space="preserve"> </v>
          </cell>
        </row>
        <row r="496">
          <cell r="D496" t="str">
            <v/>
          </cell>
          <cell r="E496" t="str">
            <v xml:space="preserve"> </v>
          </cell>
          <cell r="F496" t="str">
            <v xml:space="preserve"> </v>
          </cell>
          <cell r="G496" t="str">
            <v xml:space="preserve"> </v>
          </cell>
          <cell r="H496" t="str">
            <v xml:space="preserve"> </v>
          </cell>
          <cell r="I496" t="str">
            <v xml:space="preserve"> </v>
          </cell>
          <cell r="J496" t="str">
            <v xml:space="preserve"> </v>
          </cell>
        </row>
        <row r="497">
          <cell r="D497" t="str">
            <v/>
          </cell>
          <cell r="E497" t="str">
            <v xml:space="preserve"> </v>
          </cell>
          <cell r="F497" t="str">
            <v xml:space="preserve"> </v>
          </cell>
          <cell r="G497" t="str">
            <v xml:space="preserve"> </v>
          </cell>
          <cell r="H497" t="str">
            <v xml:space="preserve"> </v>
          </cell>
          <cell r="I497" t="str">
            <v xml:space="preserve"> </v>
          </cell>
          <cell r="J497" t="str">
            <v xml:space="preserve"> </v>
          </cell>
        </row>
        <row r="498">
          <cell r="D498" t="str">
            <v/>
          </cell>
          <cell r="E498" t="str">
            <v xml:space="preserve"> </v>
          </cell>
          <cell r="F498" t="str">
            <v xml:space="preserve"> </v>
          </cell>
          <cell r="G498" t="str">
            <v xml:space="preserve"> </v>
          </cell>
          <cell r="H498" t="str">
            <v xml:space="preserve"> </v>
          </cell>
          <cell r="I498" t="str">
            <v xml:space="preserve"> </v>
          </cell>
          <cell r="J498" t="str">
            <v xml:space="preserve"> </v>
          </cell>
        </row>
        <row r="499">
          <cell r="D499" t="str">
            <v/>
          </cell>
          <cell r="E499" t="str">
            <v xml:space="preserve"> </v>
          </cell>
          <cell r="F499" t="str">
            <v xml:space="preserve"> </v>
          </cell>
          <cell r="G499" t="str">
            <v xml:space="preserve"> </v>
          </cell>
          <cell r="H499" t="str">
            <v xml:space="preserve"> </v>
          </cell>
          <cell r="I499" t="str">
            <v xml:space="preserve"> </v>
          </cell>
          <cell r="J499" t="str">
            <v xml:space="preserve"> </v>
          </cell>
        </row>
        <row r="500">
          <cell r="D500" t="str">
            <v/>
          </cell>
          <cell r="E500" t="str">
            <v xml:space="preserve"> </v>
          </cell>
          <cell r="F500" t="str">
            <v xml:space="preserve"> </v>
          </cell>
          <cell r="G500" t="str">
            <v xml:space="preserve"> </v>
          </cell>
          <cell r="H500" t="str">
            <v xml:space="preserve"> </v>
          </cell>
          <cell r="I500" t="str">
            <v xml:space="preserve"> </v>
          </cell>
          <cell r="J500" t="str">
            <v xml:space="preserve"> </v>
          </cell>
        </row>
        <row r="501">
          <cell r="D501" t="str">
            <v/>
          </cell>
          <cell r="E501" t="str">
            <v xml:space="preserve"> </v>
          </cell>
          <cell r="F501" t="str">
            <v xml:space="preserve"> </v>
          </cell>
          <cell r="G501" t="str">
            <v xml:space="preserve"> </v>
          </cell>
          <cell r="H501" t="str">
            <v xml:space="preserve"> </v>
          </cell>
          <cell r="I501" t="str">
            <v xml:space="preserve"> </v>
          </cell>
          <cell r="J501" t="str">
            <v xml:space="preserve"> </v>
          </cell>
        </row>
        <row r="502">
          <cell r="D502" t="str">
            <v/>
          </cell>
          <cell r="E502" t="str">
            <v xml:space="preserve"> </v>
          </cell>
          <cell r="F502" t="str">
            <v xml:space="preserve"> </v>
          </cell>
          <cell r="G502" t="str">
            <v xml:space="preserve"> </v>
          </cell>
          <cell r="H502" t="str">
            <v xml:space="preserve"> </v>
          </cell>
          <cell r="I502" t="str">
            <v xml:space="preserve"> </v>
          </cell>
          <cell r="J502" t="str">
            <v xml:space="preserve"> </v>
          </cell>
        </row>
        <row r="503">
          <cell r="D503" t="str">
            <v/>
          </cell>
          <cell r="E503" t="str">
            <v xml:space="preserve"> </v>
          </cell>
          <cell r="F503" t="str">
            <v xml:space="preserve"> </v>
          </cell>
          <cell r="G503" t="str">
            <v xml:space="preserve"> </v>
          </cell>
          <cell r="H503" t="str">
            <v xml:space="preserve"> </v>
          </cell>
          <cell r="I503" t="str">
            <v xml:space="preserve"> </v>
          </cell>
          <cell r="J503" t="str">
            <v xml:space="preserve"> </v>
          </cell>
        </row>
        <row r="504">
          <cell r="D504" t="str">
            <v/>
          </cell>
          <cell r="E504" t="str">
            <v xml:space="preserve"> </v>
          </cell>
          <cell r="F504" t="str">
            <v xml:space="preserve"> </v>
          </cell>
          <cell r="G504" t="str">
            <v xml:space="preserve"> </v>
          </cell>
          <cell r="H504" t="str">
            <v xml:space="preserve"> </v>
          </cell>
          <cell r="I504" t="str">
            <v xml:space="preserve"> </v>
          </cell>
          <cell r="J504" t="str">
            <v xml:space="preserve"> </v>
          </cell>
        </row>
        <row r="505">
          <cell r="D505" t="str">
            <v/>
          </cell>
          <cell r="E505" t="str">
            <v xml:space="preserve"> </v>
          </cell>
          <cell r="F505" t="str">
            <v xml:space="preserve"> </v>
          </cell>
          <cell r="G505" t="str">
            <v xml:space="preserve"> </v>
          </cell>
          <cell r="H505" t="str">
            <v xml:space="preserve"> </v>
          </cell>
          <cell r="I505" t="str">
            <v xml:space="preserve"> </v>
          </cell>
          <cell r="J505" t="str">
            <v xml:space="preserve"> </v>
          </cell>
        </row>
        <row r="506">
          <cell r="D506" t="str">
            <v/>
          </cell>
          <cell r="E506" t="str">
            <v xml:space="preserve"> </v>
          </cell>
          <cell r="F506" t="str">
            <v xml:space="preserve"> </v>
          </cell>
          <cell r="G506" t="str">
            <v xml:space="preserve"> </v>
          </cell>
          <cell r="H506" t="str">
            <v xml:space="preserve"> </v>
          </cell>
          <cell r="I506" t="str">
            <v xml:space="preserve"> </v>
          </cell>
          <cell r="J506" t="str">
            <v xml:space="preserve"> </v>
          </cell>
        </row>
        <row r="507">
          <cell r="D507" t="str">
            <v/>
          </cell>
          <cell r="E507" t="str">
            <v xml:space="preserve"> </v>
          </cell>
          <cell r="F507" t="str">
            <v xml:space="preserve"> </v>
          </cell>
          <cell r="G507" t="str">
            <v xml:space="preserve"> </v>
          </cell>
          <cell r="H507" t="str">
            <v xml:space="preserve"> </v>
          </cell>
          <cell r="I507" t="str">
            <v xml:space="preserve"> </v>
          </cell>
          <cell r="J507" t="str">
            <v xml:space="preserve"> </v>
          </cell>
        </row>
        <row r="508">
          <cell r="D508" t="str">
            <v/>
          </cell>
          <cell r="E508" t="str">
            <v xml:space="preserve"> </v>
          </cell>
          <cell r="F508" t="str">
            <v xml:space="preserve"> </v>
          </cell>
          <cell r="G508" t="str">
            <v xml:space="preserve"> </v>
          </cell>
          <cell r="H508" t="str">
            <v xml:space="preserve"> </v>
          </cell>
          <cell r="I508" t="str">
            <v xml:space="preserve"> </v>
          </cell>
          <cell r="J508" t="str">
            <v xml:space="preserve"> </v>
          </cell>
        </row>
        <row r="509">
          <cell r="D509" t="str">
            <v/>
          </cell>
          <cell r="E509" t="str">
            <v xml:space="preserve"> </v>
          </cell>
          <cell r="F509" t="str">
            <v xml:space="preserve"> </v>
          </cell>
          <cell r="G509" t="str">
            <v xml:space="preserve"> </v>
          </cell>
          <cell r="H509" t="str">
            <v xml:space="preserve"> </v>
          </cell>
          <cell r="I509" t="str">
            <v xml:space="preserve"> </v>
          </cell>
          <cell r="J509" t="str">
            <v xml:space="preserve"> </v>
          </cell>
        </row>
        <row r="510">
          <cell r="D510" t="str">
            <v/>
          </cell>
          <cell r="E510" t="str">
            <v xml:space="preserve"> </v>
          </cell>
          <cell r="F510" t="str">
            <v xml:space="preserve"> 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  <cell r="J510" t="str">
            <v xml:space="preserve"> </v>
          </cell>
        </row>
        <row r="511">
          <cell r="D511" t="str">
            <v/>
          </cell>
          <cell r="E511" t="str">
            <v xml:space="preserve"> </v>
          </cell>
          <cell r="F511" t="str">
            <v xml:space="preserve"> </v>
          </cell>
          <cell r="G511" t="str">
            <v xml:space="preserve"> </v>
          </cell>
          <cell r="H511" t="str">
            <v xml:space="preserve"> </v>
          </cell>
          <cell r="I511" t="str">
            <v xml:space="preserve"> </v>
          </cell>
          <cell r="J511" t="str">
            <v xml:space="preserve"> </v>
          </cell>
        </row>
        <row r="512">
          <cell r="D512" t="str">
            <v/>
          </cell>
          <cell r="E512" t="str">
            <v xml:space="preserve"> </v>
          </cell>
          <cell r="F512" t="str">
            <v xml:space="preserve"> </v>
          </cell>
          <cell r="G512" t="str">
            <v xml:space="preserve"> </v>
          </cell>
          <cell r="H512" t="str">
            <v xml:space="preserve"> </v>
          </cell>
          <cell r="I512" t="str">
            <v xml:space="preserve"> </v>
          </cell>
          <cell r="J512" t="str">
            <v xml:space="preserve"> </v>
          </cell>
        </row>
        <row r="513">
          <cell r="D513" t="str">
            <v/>
          </cell>
          <cell r="E513" t="str">
            <v xml:space="preserve"> </v>
          </cell>
          <cell r="F513" t="str">
            <v xml:space="preserve"> </v>
          </cell>
          <cell r="G513" t="str">
            <v xml:space="preserve"> </v>
          </cell>
          <cell r="H513" t="str">
            <v xml:space="preserve"> </v>
          </cell>
          <cell r="I513" t="str">
            <v xml:space="preserve"> </v>
          </cell>
          <cell r="J513" t="str">
            <v xml:space="preserve"> </v>
          </cell>
        </row>
        <row r="514">
          <cell r="D514" t="str">
            <v/>
          </cell>
          <cell r="E514" t="str">
            <v xml:space="preserve"> </v>
          </cell>
          <cell r="F514" t="str">
            <v xml:space="preserve"> </v>
          </cell>
          <cell r="G514" t="str">
            <v xml:space="preserve"> </v>
          </cell>
          <cell r="H514" t="str">
            <v xml:space="preserve"> </v>
          </cell>
          <cell r="I514" t="str">
            <v xml:space="preserve"> </v>
          </cell>
          <cell r="J514" t="str">
            <v xml:space="preserve"> </v>
          </cell>
        </row>
        <row r="515">
          <cell r="D515" t="str">
            <v/>
          </cell>
          <cell r="E515" t="str">
            <v xml:space="preserve"> </v>
          </cell>
          <cell r="F515" t="str">
            <v xml:space="preserve"> </v>
          </cell>
          <cell r="G515" t="str">
            <v xml:space="preserve"> </v>
          </cell>
          <cell r="H515" t="str">
            <v xml:space="preserve"> </v>
          </cell>
          <cell r="I515" t="str">
            <v xml:space="preserve"> </v>
          </cell>
          <cell r="J515" t="str">
            <v xml:space="preserve"> </v>
          </cell>
        </row>
        <row r="516">
          <cell r="D516" t="str">
            <v/>
          </cell>
          <cell r="E516" t="str">
            <v xml:space="preserve"> </v>
          </cell>
          <cell r="F516" t="str">
            <v xml:space="preserve"> </v>
          </cell>
          <cell r="G516" t="str">
            <v xml:space="preserve"> </v>
          </cell>
          <cell r="H516" t="str">
            <v xml:space="preserve"> </v>
          </cell>
          <cell r="I516" t="str">
            <v xml:space="preserve"> </v>
          </cell>
          <cell r="J516" t="str">
            <v xml:space="preserve"> </v>
          </cell>
        </row>
        <row r="517">
          <cell r="D517" t="str">
            <v/>
          </cell>
          <cell r="E517" t="str">
            <v xml:space="preserve"> </v>
          </cell>
          <cell r="F517" t="str">
            <v xml:space="preserve"> </v>
          </cell>
          <cell r="G517" t="str">
            <v xml:space="preserve"> </v>
          </cell>
          <cell r="H517" t="str">
            <v xml:space="preserve"> </v>
          </cell>
          <cell r="I517" t="str">
            <v xml:space="preserve"> </v>
          </cell>
          <cell r="J517" t="str">
            <v xml:space="preserve"> </v>
          </cell>
        </row>
        <row r="518">
          <cell r="D518" t="str">
            <v/>
          </cell>
          <cell r="E518" t="str">
            <v xml:space="preserve"> </v>
          </cell>
          <cell r="F518" t="str">
            <v xml:space="preserve"> 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  <cell r="J518" t="str">
            <v xml:space="preserve"> </v>
          </cell>
        </row>
        <row r="519">
          <cell r="D519" t="str">
            <v/>
          </cell>
          <cell r="E519" t="str">
            <v xml:space="preserve"> </v>
          </cell>
          <cell r="F519" t="str">
            <v xml:space="preserve"> </v>
          </cell>
          <cell r="G519" t="str">
            <v xml:space="preserve"> </v>
          </cell>
          <cell r="H519" t="str">
            <v xml:space="preserve"> </v>
          </cell>
          <cell r="I519" t="str">
            <v xml:space="preserve"> </v>
          </cell>
          <cell r="J519" t="str">
            <v xml:space="preserve"> </v>
          </cell>
        </row>
        <row r="520">
          <cell r="D520" t="str">
            <v/>
          </cell>
          <cell r="E520" t="str">
            <v xml:space="preserve"> </v>
          </cell>
          <cell r="F520" t="str">
            <v xml:space="preserve"> </v>
          </cell>
          <cell r="G520" t="str">
            <v xml:space="preserve"> </v>
          </cell>
          <cell r="H520" t="str">
            <v xml:space="preserve"> </v>
          </cell>
          <cell r="I520" t="str">
            <v xml:space="preserve"> </v>
          </cell>
          <cell r="J520" t="str">
            <v xml:space="preserve"> </v>
          </cell>
        </row>
        <row r="521">
          <cell r="D521" t="str">
            <v/>
          </cell>
          <cell r="E521" t="str">
            <v xml:space="preserve"> </v>
          </cell>
          <cell r="F521" t="str">
            <v xml:space="preserve"> </v>
          </cell>
          <cell r="G521" t="str">
            <v xml:space="preserve"> </v>
          </cell>
          <cell r="H521" t="str">
            <v xml:space="preserve"> </v>
          </cell>
          <cell r="I521" t="str">
            <v xml:space="preserve"> </v>
          </cell>
          <cell r="J521" t="str">
            <v xml:space="preserve"> </v>
          </cell>
        </row>
        <row r="522">
          <cell r="D522" t="str">
            <v/>
          </cell>
          <cell r="E522" t="str">
            <v xml:space="preserve"> </v>
          </cell>
          <cell r="F522" t="str">
            <v xml:space="preserve"> </v>
          </cell>
          <cell r="G522" t="str">
            <v xml:space="preserve"> </v>
          </cell>
          <cell r="H522" t="str">
            <v xml:space="preserve"> </v>
          </cell>
          <cell r="I522" t="str">
            <v xml:space="preserve"> </v>
          </cell>
          <cell r="J522" t="str">
            <v xml:space="preserve"> </v>
          </cell>
        </row>
        <row r="523">
          <cell r="D523" t="str">
            <v/>
          </cell>
          <cell r="E523" t="str">
            <v xml:space="preserve"> </v>
          </cell>
          <cell r="F523" t="str">
            <v xml:space="preserve"> </v>
          </cell>
          <cell r="G523" t="str">
            <v xml:space="preserve"> </v>
          </cell>
          <cell r="H523" t="str">
            <v xml:space="preserve"> </v>
          </cell>
          <cell r="I523" t="str">
            <v xml:space="preserve"> </v>
          </cell>
          <cell r="J523" t="str">
            <v xml:space="preserve"> </v>
          </cell>
        </row>
        <row r="524">
          <cell r="D524" t="str">
            <v/>
          </cell>
          <cell r="E524" t="str">
            <v xml:space="preserve"> </v>
          </cell>
          <cell r="F524" t="str">
            <v xml:space="preserve"> </v>
          </cell>
          <cell r="G524" t="str">
            <v xml:space="preserve"> </v>
          </cell>
          <cell r="H524" t="str">
            <v xml:space="preserve"> </v>
          </cell>
          <cell r="I524" t="str">
            <v xml:space="preserve"> </v>
          </cell>
          <cell r="J524" t="str">
            <v xml:space="preserve"> </v>
          </cell>
        </row>
        <row r="525">
          <cell r="D525" t="str">
            <v/>
          </cell>
          <cell r="E525" t="str">
            <v xml:space="preserve"> </v>
          </cell>
          <cell r="F525" t="str">
            <v xml:space="preserve"> </v>
          </cell>
          <cell r="G525" t="str">
            <v xml:space="preserve"> </v>
          </cell>
          <cell r="H525" t="str">
            <v xml:space="preserve"> </v>
          </cell>
          <cell r="I525" t="str">
            <v xml:space="preserve"> </v>
          </cell>
          <cell r="J525" t="str">
            <v xml:space="preserve"> </v>
          </cell>
        </row>
        <row r="526">
          <cell r="D526" t="str">
            <v/>
          </cell>
          <cell r="E526" t="str">
            <v xml:space="preserve"> </v>
          </cell>
          <cell r="F526" t="str">
            <v xml:space="preserve"> 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  <cell r="J526" t="str">
            <v xml:space="preserve"> </v>
          </cell>
        </row>
        <row r="527">
          <cell r="D527" t="str">
            <v/>
          </cell>
          <cell r="E527" t="str">
            <v xml:space="preserve"> </v>
          </cell>
          <cell r="F527" t="str">
            <v xml:space="preserve"> </v>
          </cell>
          <cell r="G527" t="str">
            <v xml:space="preserve"> </v>
          </cell>
          <cell r="H527" t="str">
            <v xml:space="preserve"> </v>
          </cell>
          <cell r="I527" t="str">
            <v xml:space="preserve"> </v>
          </cell>
          <cell r="J527" t="str">
            <v xml:space="preserve"> </v>
          </cell>
        </row>
        <row r="528">
          <cell r="D528" t="str">
            <v/>
          </cell>
          <cell r="E528" t="str">
            <v xml:space="preserve"> </v>
          </cell>
          <cell r="F528" t="str">
            <v xml:space="preserve"> </v>
          </cell>
          <cell r="G528" t="str">
            <v xml:space="preserve"> </v>
          </cell>
          <cell r="H528" t="str">
            <v xml:space="preserve"> </v>
          </cell>
          <cell r="I528" t="str">
            <v xml:space="preserve"> </v>
          </cell>
          <cell r="J528" t="str">
            <v xml:space="preserve"> </v>
          </cell>
        </row>
        <row r="529">
          <cell r="D529" t="str">
            <v/>
          </cell>
          <cell r="E529" t="str">
            <v xml:space="preserve"> </v>
          </cell>
          <cell r="F529" t="str">
            <v xml:space="preserve"> </v>
          </cell>
          <cell r="G529" t="str">
            <v xml:space="preserve"> </v>
          </cell>
          <cell r="H529" t="str">
            <v xml:space="preserve"> </v>
          </cell>
          <cell r="I529" t="str">
            <v xml:space="preserve"> </v>
          </cell>
          <cell r="J529" t="str">
            <v xml:space="preserve"> </v>
          </cell>
        </row>
        <row r="530">
          <cell r="D530" t="str">
            <v/>
          </cell>
          <cell r="E530" t="str">
            <v xml:space="preserve"> </v>
          </cell>
          <cell r="F530" t="str">
            <v xml:space="preserve"> </v>
          </cell>
          <cell r="G530" t="str">
            <v xml:space="preserve"> </v>
          </cell>
          <cell r="H530" t="str">
            <v xml:space="preserve"> </v>
          </cell>
          <cell r="I530" t="str">
            <v xml:space="preserve"> </v>
          </cell>
          <cell r="J530" t="str">
            <v xml:space="preserve"> </v>
          </cell>
        </row>
        <row r="531">
          <cell r="D531" t="str">
            <v/>
          </cell>
          <cell r="E531" t="str">
            <v xml:space="preserve"> </v>
          </cell>
          <cell r="F531" t="str">
            <v xml:space="preserve"> </v>
          </cell>
          <cell r="G531" t="str">
            <v xml:space="preserve"> </v>
          </cell>
          <cell r="H531" t="str">
            <v xml:space="preserve"> </v>
          </cell>
          <cell r="I531" t="str">
            <v xml:space="preserve"> </v>
          </cell>
          <cell r="J531" t="str">
            <v xml:space="preserve"> </v>
          </cell>
        </row>
        <row r="532">
          <cell r="D532" t="str">
            <v/>
          </cell>
          <cell r="E532" t="str">
            <v xml:space="preserve"> </v>
          </cell>
          <cell r="F532" t="str">
            <v xml:space="preserve"> </v>
          </cell>
          <cell r="G532" t="str">
            <v xml:space="preserve"> </v>
          </cell>
          <cell r="H532" t="str">
            <v xml:space="preserve"> </v>
          </cell>
          <cell r="I532" t="str">
            <v xml:space="preserve"> </v>
          </cell>
          <cell r="J532" t="str">
            <v xml:space="preserve"> </v>
          </cell>
        </row>
        <row r="533">
          <cell r="D533" t="str">
            <v/>
          </cell>
          <cell r="E533" t="str">
            <v xml:space="preserve"> </v>
          </cell>
          <cell r="F533" t="str">
            <v xml:space="preserve"> </v>
          </cell>
          <cell r="G533" t="str">
            <v xml:space="preserve"> </v>
          </cell>
          <cell r="H533" t="str">
            <v xml:space="preserve"> </v>
          </cell>
          <cell r="I533" t="str">
            <v xml:space="preserve"> </v>
          </cell>
          <cell r="J533" t="str">
            <v xml:space="preserve"> </v>
          </cell>
        </row>
        <row r="534">
          <cell r="D534" t="str">
            <v/>
          </cell>
          <cell r="E534" t="str">
            <v xml:space="preserve"> </v>
          </cell>
          <cell r="F534" t="str">
            <v xml:space="preserve"> </v>
          </cell>
          <cell r="G534" t="str">
            <v xml:space="preserve"> </v>
          </cell>
          <cell r="H534" t="str">
            <v xml:space="preserve"> </v>
          </cell>
          <cell r="I534" t="str">
            <v xml:space="preserve"> </v>
          </cell>
          <cell r="J534" t="str">
            <v xml:space="preserve"> </v>
          </cell>
        </row>
        <row r="535">
          <cell r="D535" t="str">
            <v/>
          </cell>
          <cell r="E535" t="str">
            <v xml:space="preserve"> </v>
          </cell>
          <cell r="F535" t="str">
            <v xml:space="preserve"> </v>
          </cell>
          <cell r="G535" t="str">
            <v xml:space="preserve"> </v>
          </cell>
          <cell r="H535" t="str">
            <v xml:space="preserve"> </v>
          </cell>
          <cell r="I535" t="str">
            <v xml:space="preserve"> </v>
          </cell>
          <cell r="J535" t="str">
            <v xml:space="preserve"> </v>
          </cell>
        </row>
        <row r="536">
          <cell r="D536" t="str">
            <v/>
          </cell>
          <cell r="E536" t="str">
            <v xml:space="preserve"> </v>
          </cell>
          <cell r="F536" t="str">
            <v xml:space="preserve"> </v>
          </cell>
          <cell r="G536" t="str">
            <v xml:space="preserve"> </v>
          </cell>
          <cell r="H536" t="str">
            <v xml:space="preserve"> </v>
          </cell>
          <cell r="I536" t="str">
            <v xml:space="preserve"> </v>
          </cell>
          <cell r="J536" t="str">
            <v xml:space="preserve"> </v>
          </cell>
        </row>
        <row r="537">
          <cell r="D537" t="str">
            <v/>
          </cell>
          <cell r="E537" t="str">
            <v xml:space="preserve"> </v>
          </cell>
          <cell r="F537" t="str">
            <v xml:space="preserve"> </v>
          </cell>
          <cell r="G537" t="str">
            <v xml:space="preserve"> </v>
          </cell>
          <cell r="H537" t="str">
            <v xml:space="preserve"> </v>
          </cell>
          <cell r="I537" t="str">
            <v xml:space="preserve"> </v>
          </cell>
          <cell r="J537" t="str">
            <v xml:space="preserve"> </v>
          </cell>
        </row>
        <row r="538">
          <cell r="D538" t="str">
            <v/>
          </cell>
          <cell r="E538" t="str">
            <v xml:space="preserve"> </v>
          </cell>
          <cell r="F538" t="str">
            <v xml:space="preserve"> 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  <cell r="J538" t="str">
            <v xml:space="preserve"> </v>
          </cell>
        </row>
        <row r="539">
          <cell r="D539" t="str">
            <v/>
          </cell>
          <cell r="E539" t="str">
            <v xml:space="preserve"> </v>
          </cell>
          <cell r="F539" t="str">
            <v xml:space="preserve"> </v>
          </cell>
          <cell r="G539" t="str">
            <v xml:space="preserve"> </v>
          </cell>
          <cell r="H539" t="str">
            <v xml:space="preserve"> </v>
          </cell>
          <cell r="I539" t="str">
            <v xml:space="preserve"> </v>
          </cell>
          <cell r="J539" t="str">
            <v xml:space="preserve"> </v>
          </cell>
        </row>
        <row r="540">
          <cell r="D540" t="str">
            <v/>
          </cell>
          <cell r="E540" t="str">
            <v xml:space="preserve"> </v>
          </cell>
          <cell r="F540" t="str">
            <v xml:space="preserve"> </v>
          </cell>
          <cell r="G540" t="str">
            <v xml:space="preserve"> </v>
          </cell>
          <cell r="H540" t="str">
            <v xml:space="preserve"> </v>
          </cell>
          <cell r="I540" t="str">
            <v xml:space="preserve"> </v>
          </cell>
          <cell r="J540" t="str">
            <v xml:space="preserve"> </v>
          </cell>
        </row>
        <row r="541">
          <cell r="D541" t="str">
            <v/>
          </cell>
          <cell r="E541" t="str">
            <v xml:space="preserve"> </v>
          </cell>
          <cell r="F541" t="str">
            <v xml:space="preserve"> </v>
          </cell>
          <cell r="G541" t="str">
            <v xml:space="preserve"> </v>
          </cell>
          <cell r="H541" t="str">
            <v xml:space="preserve"> </v>
          </cell>
          <cell r="I541" t="str">
            <v xml:space="preserve"> </v>
          </cell>
          <cell r="J541" t="str">
            <v xml:space="preserve"> </v>
          </cell>
        </row>
        <row r="542">
          <cell r="D542" t="str">
            <v/>
          </cell>
          <cell r="E542" t="str">
            <v xml:space="preserve"> </v>
          </cell>
          <cell r="F542" t="str">
            <v xml:space="preserve"> </v>
          </cell>
          <cell r="G542" t="str">
            <v xml:space="preserve"> </v>
          </cell>
          <cell r="H542" t="str">
            <v xml:space="preserve"> </v>
          </cell>
          <cell r="I542" t="str">
            <v xml:space="preserve"> </v>
          </cell>
          <cell r="J542" t="str">
            <v xml:space="preserve"> </v>
          </cell>
        </row>
        <row r="543">
          <cell r="D543" t="str">
            <v/>
          </cell>
          <cell r="E543" t="str">
            <v xml:space="preserve"> </v>
          </cell>
          <cell r="F543" t="str">
            <v xml:space="preserve"> </v>
          </cell>
          <cell r="G543" t="str">
            <v xml:space="preserve"> </v>
          </cell>
          <cell r="H543" t="str">
            <v xml:space="preserve"> </v>
          </cell>
          <cell r="I543" t="str">
            <v xml:space="preserve"> </v>
          </cell>
          <cell r="J543" t="str">
            <v xml:space="preserve"> </v>
          </cell>
        </row>
        <row r="544">
          <cell r="D544" t="str">
            <v/>
          </cell>
          <cell r="E544" t="str">
            <v xml:space="preserve"> </v>
          </cell>
          <cell r="F544" t="str">
            <v xml:space="preserve"> </v>
          </cell>
          <cell r="G544" t="str">
            <v xml:space="preserve"> </v>
          </cell>
          <cell r="H544" t="str">
            <v xml:space="preserve"> </v>
          </cell>
          <cell r="I544" t="str">
            <v xml:space="preserve"> </v>
          </cell>
          <cell r="J544" t="str">
            <v xml:space="preserve"> </v>
          </cell>
        </row>
        <row r="545">
          <cell r="D545" t="str">
            <v/>
          </cell>
          <cell r="E545" t="str">
            <v xml:space="preserve"> </v>
          </cell>
          <cell r="F545" t="str">
            <v xml:space="preserve"> </v>
          </cell>
          <cell r="G545" t="str">
            <v xml:space="preserve"> </v>
          </cell>
          <cell r="H545" t="str">
            <v xml:space="preserve"> </v>
          </cell>
          <cell r="I545" t="str">
            <v xml:space="preserve"> </v>
          </cell>
          <cell r="J545" t="str">
            <v xml:space="preserve"> </v>
          </cell>
        </row>
        <row r="546">
          <cell r="D546" t="str">
            <v/>
          </cell>
          <cell r="E546" t="str">
            <v xml:space="preserve"> </v>
          </cell>
          <cell r="F546" t="str">
            <v xml:space="preserve"> </v>
          </cell>
          <cell r="G546" t="str">
            <v xml:space="preserve"> </v>
          </cell>
          <cell r="H546" t="str">
            <v xml:space="preserve"> </v>
          </cell>
          <cell r="I546" t="str">
            <v xml:space="preserve"> </v>
          </cell>
          <cell r="J546" t="str">
            <v xml:space="preserve"> </v>
          </cell>
        </row>
        <row r="547">
          <cell r="D547" t="str">
            <v/>
          </cell>
          <cell r="E547" t="str">
            <v xml:space="preserve"> </v>
          </cell>
          <cell r="F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 t="str">
            <v xml:space="preserve"> </v>
          </cell>
          <cell r="J547" t="str">
            <v xml:space="preserve"> </v>
          </cell>
        </row>
        <row r="548">
          <cell r="D548" t="str">
            <v/>
          </cell>
          <cell r="E548" t="str">
            <v xml:space="preserve"> </v>
          </cell>
          <cell r="F548" t="str">
            <v xml:space="preserve"> </v>
          </cell>
          <cell r="G548" t="str">
            <v xml:space="preserve"> </v>
          </cell>
          <cell r="H548" t="str">
            <v xml:space="preserve"> </v>
          </cell>
          <cell r="I548" t="str">
            <v xml:space="preserve"> </v>
          </cell>
          <cell r="J548" t="str">
            <v xml:space="preserve"> </v>
          </cell>
        </row>
        <row r="549">
          <cell r="D549" t="str">
            <v/>
          </cell>
          <cell r="E549" t="str">
            <v xml:space="preserve"> </v>
          </cell>
          <cell r="F549" t="str">
            <v xml:space="preserve"> </v>
          </cell>
          <cell r="G549" t="str">
            <v xml:space="preserve"> </v>
          </cell>
          <cell r="H549" t="str">
            <v xml:space="preserve"> </v>
          </cell>
          <cell r="I549" t="str">
            <v xml:space="preserve"> </v>
          </cell>
          <cell r="J549" t="str">
            <v xml:space="preserve"> </v>
          </cell>
        </row>
        <row r="550">
          <cell r="D550" t="str">
            <v/>
          </cell>
          <cell r="E550" t="str">
            <v xml:space="preserve"> </v>
          </cell>
          <cell r="F550" t="str">
            <v xml:space="preserve"> </v>
          </cell>
          <cell r="G550" t="str">
            <v xml:space="preserve"> </v>
          </cell>
          <cell r="H550" t="str">
            <v xml:space="preserve"> </v>
          </cell>
          <cell r="I550" t="str">
            <v xml:space="preserve"> </v>
          </cell>
          <cell r="J550" t="str">
            <v xml:space="preserve"> </v>
          </cell>
        </row>
        <row r="551">
          <cell r="D551" t="str">
            <v/>
          </cell>
          <cell r="E551" t="str">
            <v xml:space="preserve"> </v>
          </cell>
          <cell r="F551" t="str">
            <v xml:space="preserve"> </v>
          </cell>
          <cell r="G551" t="str">
            <v xml:space="preserve"> </v>
          </cell>
          <cell r="H551" t="str">
            <v xml:space="preserve"> </v>
          </cell>
          <cell r="I551" t="str">
            <v xml:space="preserve"> </v>
          </cell>
          <cell r="J551" t="str">
            <v xml:space="preserve"> </v>
          </cell>
        </row>
        <row r="552">
          <cell r="D552" t="str">
            <v/>
          </cell>
          <cell r="E552" t="str">
            <v xml:space="preserve"> </v>
          </cell>
          <cell r="F552" t="str">
            <v xml:space="preserve"> </v>
          </cell>
          <cell r="G552" t="str">
            <v xml:space="preserve"> </v>
          </cell>
          <cell r="H552" t="str">
            <v xml:space="preserve"> </v>
          </cell>
          <cell r="I552" t="str">
            <v xml:space="preserve"> </v>
          </cell>
          <cell r="J552" t="str">
            <v xml:space="preserve"> </v>
          </cell>
        </row>
        <row r="553">
          <cell r="D553" t="str">
            <v/>
          </cell>
          <cell r="E553" t="str">
            <v xml:space="preserve"> </v>
          </cell>
          <cell r="F553" t="str">
            <v xml:space="preserve"> </v>
          </cell>
          <cell r="G553" t="str">
            <v xml:space="preserve"> </v>
          </cell>
          <cell r="H553" t="str">
            <v xml:space="preserve"> </v>
          </cell>
          <cell r="I553" t="str">
            <v xml:space="preserve"> </v>
          </cell>
          <cell r="J553" t="str">
            <v xml:space="preserve"> </v>
          </cell>
        </row>
        <row r="554">
          <cell r="D554" t="str">
            <v/>
          </cell>
          <cell r="E554" t="str">
            <v xml:space="preserve"> </v>
          </cell>
          <cell r="F554" t="str">
            <v xml:space="preserve"> </v>
          </cell>
          <cell r="G554" t="str">
            <v xml:space="preserve"> </v>
          </cell>
          <cell r="H554" t="str">
            <v xml:space="preserve"> </v>
          </cell>
          <cell r="I554" t="str">
            <v xml:space="preserve"> </v>
          </cell>
          <cell r="J554" t="str">
            <v xml:space="preserve"> </v>
          </cell>
        </row>
        <row r="555">
          <cell r="D555" t="str">
            <v/>
          </cell>
          <cell r="E555" t="str">
            <v xml:space="preserve"> </v>
          </cell>
          <cell r="F555" t="str">
            <v xml:space="preserve"> </v>
          </cell>
          <cell r="G555" t="str">
            <v xml:space="preserve"> </v>
          </cell>
          <cell r="H555" t="str">
            <v xml:space="preserve"> </v>
          </cell>
          <cell r="I555" t="str">
            <v xml:space="preserve"> </v>
          </cell>
          <cell r="J555" t="str">
            <v xml:space="preserve"> </v>
          </cell>
        </row>
        <row r="556">
          <cell r="D556" t="str">
            <v/>
          </cell>
          <cell r="E556" t="str">
            <v xml:space="preserve"> </v>
          </cell>
          <cell r="F556" t="str">
            <v xml:space="preserve"> </v>
          </cell>
          <cell r="G556" t="str">
            <v xml:space="preserve"> </v>
          </cell>
          <cell r="H556" t="str">
            <v xml:space="preserve"> </v>
          </cell>
          <cell r="I556" t="str">
            <v xml:space="preserve"> </v>
          </cell>
          <cell r="J556" t="str">
            <v xml:space="preserve"> </v>
          </cell>
        </row>
        <row r="557">
          <cell r="D557" t="str">
            <v/>
          </cell>
          <cell r="E557" t="str">
            <v xml:space="preserve"> </v>
          </cell>
          <cell r="F557" t="str">
            <v xml:space="preserve"> </v>
          </cell>
          <cell r="G557" t="str">
            <v xml:space="preserve"> </v>
          </cell>
          <cell r="H557" t="str">
            <v xml:space="preserve"> </v>
          </cell>
          <cell r="I557" t="str">
            <v xml:space="preserve"> </v>
          </cell>
          <cell r="J557" t="str">
            <v xml:space="preserve"> </v>
          </cell>
        </row>
        <row r="558">
          <cell r="D558" t="str">
            <v/>
          </cell>
          <cell r="E558" t="str">
            <v xml:space="preserve"> </v>
          </cell>
          <cell r="F558" t="str">
            <v xml:space="preserve"> </v>
          </cell>
          <cell r="G558" t="str">
            <v xml:space="preserve"> </v>
          </cell>
          <cell r="H558" t="str">
            <v xml:space="preserve"> </v>
          </cell>
          <cell r="I558" t="str">
            <v xml:space="preserve"> </v>
          </cell>
          <cell r="J558" t="str">
            <v xml:space="preserve"> </v>
          </cell>
        </row>
        <row r="559">
          <cell r="D559" t="str">
            <v/>
          </cell>
          <cell r="E559" t="str">
            <v xml:space="preserve"> </v>
          </cell>
          <cell r="F559" t="str">
            <v xml:space="preserve"> </v>
          </cell>
          <cell r="G559" t="str">
            <v xml:space="preserve"> </v>
          </cell>
          <cell r="H559" t="str">
            <v xml:space="preserve"> </v>
          </cell>
          <cell r="I559" t="str">
            <v xml:space="preserve"> </v>
          </cell>
          <cell r="J559" t="str">
            <v xml:space="preserve"> </v>
          </cell>
        </row>
        <row r="560">
          <cell r="D560" t="str">
            <v/>
          </cell>
          <cell r="E560" t="str">
            <v xml:space="preserve"> </v>
          </cell>
          <cell r="F560" t="str">
            <v xml:space="preserve"> </v>
          </cell>
          <cell r="G560" t="str">
            <v xml:space="preserve"> </v>
          </cell>
          <cell r="H560" t="str">
            <v xml:space="preserve"> </v>
          </cell>
          <cell r="I560" t="str">
            <v xml:space="preserve"> </v>
          </cell>
          <cell r="J560" t="str">
            <v xml:space="preserve"> </v>
          </cell>
        </row>
        <row r="561">
          <cell r="D561" t="str">
            <v/>
          </cell>
          <cell r="E561" t="str">
            <v xml:space="preserve"> </v>
          </cell>
          <cell r="F561" t="str">
            <v xml:space="preserve"> </v>
          </cell>
          <cell r="G561" t="str">
            <v xml:space="preserve"> </v>
          </cell>
          <cell r="H561" t="str">
            <v xml:space="preserve"> </v>
          </cell>
          <cell r="I561" t="str">
            <v xml:space="preserve"> </v>
          </cell>
          <cell r="J561" t="str">
            <v xml:space="preserve"> </v>
          </cell>
        </row>
        <row r="562">
          <cell r="D562" t="str">
            <v/>
          </cell>
          <cell r="E562" t="str">
            <v xml:space="preserve"> </v>
          </cell>
          <cell r="F562" t="str">
            <v xml:space="preserve"> </v>
          </cell>
          <cell r="G562" t="str">
            <v xml:space="preserve"> </v>
          </cell>
          <cell r="H562" t="str">
            <v xml:space="preserve"> </v>
          </cell>
          <cell r="I562" t="str">
            <v xml:space="preserve"> </v>
          </cell>
          <cell r="J562" t="str">
            <v xml:space="preserve"> </v>
          </cell>
        </row>
        <row r="563">
          <cell r="D563" t="str">
            <v/>
          </cell>
          <cell r="E563" t="str">
            <v xml:space="preserve"> </v>
          </cell>
          <cell r="F563" t="str">
            <v xml:space="preserve"> </v>
          </cell>
          <cell r="G563" t="str">
            <v xml:space="preserve"> </v>
          </cell>
          <cell r="H563" t="str">
            <v xml:space="preserve"> </v>
          </cell>
          <cell r="I563" t="str">
            <v xml:space="preserve"> </v>
          </cell>
          <cell r="J563" t="str">
            <v xml:space="preserve"> </v>
          </cell>
        </row>
        <row r="564">
          <cell r="D564" t="str">
            <v/>
          </cell>
          <cell r="E564" t="str">
            <v xml:space="preserve"> </v>
          </cell>
          <cell r="F564" t="str">
            <v xml:space="preserve"> </v>
          </cell>
          <cell r="G564" t="str">
            <v xml:space="preserve"> </v>
          </cell>
          <cell r="H564" t="str">
            <v xml:space="preserve"> </v>
          </cell>
          <cell r="I564" t="str">
            <v xml:space="preserve"> </v>
          </cell>
          <cell r="J564" t="str">
            <v xml:space="preserve"> </v>
          </cell>
        </row>
        <row r="565">
          <cell r="D565" t="str">
            <v/>
          </cell>
          <cell r="E565" t="str">
            <v xml:space="preserve"> </v>
          </cell>
          <cell r="F565" t="str">
            <v xml:space="preserve"> </v>
          </cell>
          <cell r="G565" t="str">
            <v xml:space="preserve"> </v>
          </cell>
          <cell r="H565" t="str">
            <v xml:space="preserve"> </v>
          </cell>
          <cell r="I565" t="str">
            <v xml:space="preserve"> </v>
          </cell>
          <cell r="J565" t="str">
            <v xml:space="preserve"> </v>
          </cell>
        </row>
        <row r="566">
          <cell r="D566" t="str">
            <v/>
          </cell>
          <cell r="E566" t="str">
            <v xml:space="preserve"> </v>
          </cell>
          <cell r="F566" t="str">
            <v xml:space="preserve"> 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  <cell r="J566" t="str">
            <v xml:space="preserve"> </v>
          </cell>
        </row>
        <row r="567">
          <cell r="D567" t="str">
            <v/>
          </cell>
          <cell r="E567" t="str">
            <v xml:space="preserve"> </v>
          </cell>
          <cell r="F567" t="str">
            <v xml:space="preserve"> </v>
          </cell>
          <cell r="G567" t="str">
            <v xml:space="preserve"> </v>
          </cell>
          <cell r="H567" t="str">
            <v xml:space="preserve"> </v>
          </cell>
          <cell r="I567" t="str">
            <v xml:space="preserve"> </v>
          </cell>
          <cell r="J567" t="str">
            <v xml:space="preserve"> </v>
          </cell>
        </row>
        <row r="568">
          <cell r="D568" t="str">
            <v/>
          </cell>
          <cell r="E568" t="str">
            <v xml:space="preserve"> </v>
          </cell>
          <cell r="F568" t="str">
            <v xml:space="preserve"> </v>
          </cell>
          <cell r="G568" t="str">
            <v xml:space="preserve"> </v>
          </cell>
          <cell r="H568" t="str">
            <v xml:space="preserve"> </v>
          </cell>
          <cell r="I568" t="str">
            <v xml:space="preserve"> </v>
          </cell>
          <cell r="J568" t="str">
            <v xml:space="preserve"> </v>
          </cell>
        </row>
        <row r="569">
          <cell r="D569" t="str">
            <v/>
          </cell>
          <cell r="E569" t="str">
            <v xml:space="preserve"> </v>
          </cell>
          <cell r="F569" t="str">
            <v xml:space="preserve"> </v>
          </cell>
          <cell r="G569" t="str">
            <v xml:space="preserve"> </v>
          </cell>
          <cell r="H569" t="str">
            <v xml:space="preserve"> </v>
          </cell>
          <cell r="I569" t="str">
            <v xml:space="preserve"> </v>
          </cell>
          <cell r="J569" t="str">
            <v xml:space="preserve"> </v>
          </cell>
        </row>
        <row r="570">
          <cell r="D570" t="str">
            <v/>
          </cell>
          <cell r="E570" t="str">
            <v xml:space="preserve"> </v>
          </cell>
          <cell r="F570" t="str">
            <v xml:space="preserve"> </v>
          </cell>
          <cell r="G570" t="str">
            <v xml:space="preserve"> </v>
          </cell>
          <cell r="H570" t="str">
            <v xml:space="preserve"> </v>
          </cell>
          <cell r="I570" t="str">
            <v xml:space="preserve"> </v>
          </cell>
          <cell r="J570" t="str">
            <v xml:space="preserve"> </v>
          </cell>
        </row>
        <row r="571">
          <cell r="D571" t="str">
            <v/>
          </cell>
          <cell r="E571" t="str">
            <v xml:space="preserve"> </v>
          </cell>
          <cell r="F571" t="str">
            <v xml:space="preserve"> </v>
          </cell>
          <cell r="G571" t="str">
            <v xml:space="preserve"> </v>
          </cell>
          <cell r="H571" t="str">
            <v xml:space="preserve"> </v>
          </cell>
          <cell r="I571" t="str">
            <v xml:space="preserve"> </v>
          </cell>
          <cell r="J571" t="str">
            <v xml:space="preserve"> </v>
          </cell>
        </row>
        <row r="572">
          <cell r="D572" t="str">
            <v/>
          </cell>
          <cell r="E572" t="str">
            <v xml:space="preserve"> </v>
          </cell>
          <cell r="F572" t="str">
            <v xml:space="preserve"> </v>
          </cell>
          <cell r="G572" t="str">
            <v xml:space="preserve"> </v>
          </cell>
          <cell r="H572" t="str">
            <v xml:space="preserve"> </v>
          </cell>
          <cell r="I572" t="str">
            <v xml:space="preserve"> </v>
          </cell>
          <cell r="J572" t="str">
            <v xml:space="preserve"> </v>
          </cell>
        </row>
        <row r="573">
          <cell r="D573" t="str">
            <v/>
          </cell>
          <cell r="E573" t="str">
            <v xml:space="preserve"> </v>
          </cell>
          <cell r="F573" t="str">
            <v xml:space="preserve"> </v>
          </cell>
          <cell r="G573" t="str">
            <v xml:space="preserve"> </v>
          </cell>
          <cell r="H573" t="str">
            <v xml:space="preserve"> </v>
          </cell>
          <cell r="I573" t="str">
            <v xml:space="preserve"> </v>
          </cell>
          <cell r="J573" t="str">
            <v xml:space="preserve"> </v>
          </cell>
        </row>
        <row r="574">
          <cell r="D574" t="str">
            <v/>
          </cell>
          <cell r="E574" t="str">
            <v xml:space="preserve"> </v>
          </cell>
          <cell r="F574" t="str">
            <v xml:space="preserve"> </v>
          </cell>
          <cell r="G574" t="str">
            <v xml:space="preserve"> </v>
          </cell>
          <cell r="H574" t="str">
            <v xml:space="preserve"> </v>
          </cell>
          <cell r="I574" t="str">
            <v xml:space="preserve"> </v>
          </cell>
          <cell r="J574" t="str">
            <v xml:space="preserve"> </v>
          </cell>
        </row>
        <row r="575">
          <cell r="D575" t="str">
            <v/>
          </cell>
          <cell r="E575" t="str">
            <v xml:space="preserve"> </v>
          </cell>
          <cell r="F575" t="str">
            <v xml:space="preserve"> </v>
          </cell>
          <cell r="G575" t="str">
            <v xml:space="preserve"> </v>
          </cell>
          <cell r="H575" t="str">
            <v xml:space="preserve"> </v>
          </cell>
          <cell r="I575" t="str">
            <v xml:space="preserve"> </v>
          </cell>
          <cell r="J575" t="str">
            <v xml:space="preserve"> </v>
          </cell>
        </row>
        <row r="576">
          <cell r="D576" t="str">
            <v/>
          </cell>
          <cell r="E576" t="str">
            <v xml:space="preserve"> </v>
          </cell>
          <cell r="F576" t="str">
            <v xml:space="preserve"> </v>
          </cell>
          <cell r="G576" t="str">
            <v xml:space="preserve"> </v>
          </cell>
          <cell r="H576" t="str">
            <v xml:space="preserve"> </v>
          </cell>
          <cell r="I576" t="str">
            <v xml:space="preserve"> </v>
          </cell>
          <cell r="J576" t="str">
            <v xml:space="preserve"> </v>
          </cell>
        </row>
        <row r="577">
          <cell r="D577" t="str">
            <v/>
          </cell>
          <cell r="E577" t="str">
            <v xml:space="preserve"> </v>
          </cell>
          <cell r="F577" t="str">
            <v xml:space="preserve"> </v>
          </cell>
          <cell r="G577" t="str">
            <v xml:space="preserve"> </v>
          </cell>
          <cell r="H577" t="str">
            <v xml:space="preserve"> </v>
          </cell>
          <cell r="I577" t="str">
            <v xml:space="preserve"> </v>
          </cell>
          <cell r="J577" t="str">
            <v xml:space="preserve"> </v>
          </cell>
        </row>
        <row r="578">
          <cell r="D578" t="str">
            <v/>
          </cell>
          <cell r="E578" t="str">
            <v xml:space="preserve"> </v>
          </cell>
          <cell r="F578" t="str">
            <v xml:space="preserve"> </v>
          </cell>
          <cell r="G578" t="str">
            <v xml:space="preserve"> </v>
          </cell>
          <cell r="H578" t="str">
            <v xml:space="preserve"> </v>
          </cell>
          <cell r="I578" t="str">
            <v xml:space="preserve"> </v>
          </cell>
          <cell r="J578" t="str">
            <v xml:space="preserve"> </v>
          </cell>
        </row>
        <row r="579">
          <cell r="D579" t="str">
            <v/>
          </cell>
          <cell r="E579" t="str">
            <v xml:space="preserve"> </v>
          </cell>
          <cell r="F579" t="str">
            <v xml:space="preserve"> </v>
          </cell>
          <cell r="G579" t="str">
            <v xml:space="preserve"> </v>
          </cell>
          <cell r="H579" t="str">
            <v xml:space="preserve"> </v>
          </cell>
          <cell r="I579" t="str">
            <v xml:space="preserve"> </v>
          </cell>
          <cell r="J579" t="str">
            <v xml:space="preserve"> </v>
          </cell>
        </row>
        <row r="580">
          <cell r="D580" t="str">
            <v/>
          </cell>
          <cell r="E580" t="str">
            <v xml:space="preserve"> </v>
          </cell>
          <cell r="F580" t="str">
            <v xml:space="preserve"> </v>
          </cell>
          <cell r="G580" t="str">
            <v xml:space="preserve"> </v>
          </cell>
          <cell r="H580" t="str">
            <v xml:space="preserve"> </v>
          </cell>
          <cell r="I580" t="str">
            <v xml:space="preserve"> </v>
          </cell>
          <cell r="J580" t="str">
            <v xml:space="preserve"> </v>
          </cell>
        </row>
        <row r="581">
          <cell r="D581" t="str">
            <v/>
          </cell>
          <cell r="E581" t="str">
            <v xml:space="preserve"> </v>
          </cell>
          <cell r="F581" t="str">
            <v xml:space="preserve"> </v>
          </cell>
          <cell r="G581" t="str">
            <v xml:space="preserve"> </v>
          </cell>
          <cell r="H581" t="str">
            <v xml:space="preserve"> </v>
          </cell>
          <cell r="I581" t="str">
            <v xml:space="preserve"> </v>
          </cell>
          <cell r="J581" t="str">
            <v xml:space="preserve"> </v>
          </cell>
        </row>
        <row r="582">
          <cell r="D582" t="str">
            <v/>
          </cell>
          <cell r="E582" t="str">
            <v xml:space="preserve"> </v>
          </cell>
          <cell r="F582" t="str">
            <v xml:space="preserve"> </v>
          </cell>
          <cell r="G582" t="str">
            <v xml:space="preserve"> </v>
          </cell>
          <cell r="H582" t="str">
            <v xml:space="preserve"> </v>
          </cell>
          <cell r="I582" t="str">
            <v xml:space="preserve"> </v>
          </cell>
          <cell r="J582" t="str">
            <v xml:space="preserve"> </v>
          </cell>
        </row>
        <row r="583">
          <cell r="D583" t="str">
            <v/>
          </cell>
          <cell r="E583" t="str">
            <v xml:space="preserve"> </v>
          </cell>
          <cell r="F583" t="str">
            <v xml:space="preserve"> </v>
          </cell>
          <cell r="G583" t="str">
            <v xml:space="preserve"> </v>
          </cell>
          <cell r="H583" t="str">
            <v xml:space="preserve"> </v>
          </cell>
          <cell r="I583" t="str">
            <v xml:space="preserve"> </v>
          </cell>
          <cell r="J583" t="str">
            <v xml:space="preserve"> </v>
          </cell>
        </row>
        <row r="584">
          <cell r="D584" t="str">
            <v/>
          </cell>
          <cell r="E584" t="str">
            <v xml:space="preserve"> </v>
          </cell>
          <cell r="F584" t="str">
            <v xml:space="preserve"> </v>
          </cell>
          <cell r="G584" t="str">
            <v xml:space="preserve"> </v>
          </cell>
          <cell r="H584" t="str">
            <v xml:space="preserve"> </v>
          </cell>
          <cell r="I584" t="str">
            <v xml:space="preserve"> </v>
          </cell>
          <cell r="J584" t="str">
            <v xml:space="preserve"> </v>
          </cell>
        </row>
        <row r="585">
          <cell r="D585" t="str">
            <v/>
          </cell>
          <cell r="E585" t="str">
            <v xml:space="preserve"> </v>
          </cell>
          <cell r="F585" t="str">
            <v xml:space="preserve"> </v>
          </cell>
          <cell r="G585" t="str">
            <v xml:space="preserve"> </v>
          </cell>
          <cell r="H585" t="str">
            <v xml:space="preserve"> </v>
          </cell>
          <cell r="I585" t="str">
            <v xml:space="preserve"> </v>
          </cell>
          <cell r="J585" t="str">
            <v xml:space="preserve"> </v>
          </cell>
        </row>
        <row r="586">
          <cell r="D586" t="str">
            <v/>
          </cell>
          <cell r="E586" t="str">
            <v xml:space="preserve"> </v>
          </cell>
          <cell r="F586" t="str">
            <v xml:space="preserve"> </v>
          </cell>
          <cell r="G586" t="str">
            <v xml:space="preserve"> </v>
          </cell>
          <cell r="H586" t="str">
            <v xml:space="preserve"> </v>
          </cell>
          <cell r="I586" t="str">
            <v xml:space="preserve"> </v>
          </cell>
          <cell r="J586" t="str">
            <v xml:space="preserve"> </v>
          </cell>
        </row>
        <row r="587">
          <cell r="D587" t="str">
            <v/>
          </cell>
          <cell r="E587" t="str">
            <v xml:space="preserve"> </v>
          </cell>
          <cell r="F587" t="str">
            <v xml:space="preserve"> </v>
          </cell>
          <cell r="G587" t="str">
            <v xml:space="preserve"> </v>
          </cell>
          <cell r="H587" t="str">
            <v xml:space="preserve"> </v>
          </cell>
          <cell r="I587" t="str">
            <v xml:space="preserve"> </v>
          </cell>
          <cell r="J587" t="str">
            <v xml:space="preserve"> </v>
          </cell>
        </row>
        <row r="588">
          <cell r="D588" t="str">
            <v/>
          </cell>
          <cell r="E588" t="str">
            <v xml:space="preserve"> </v>
          </cell>
          <cell r="F588" t="str">
            <v xml:space="preserve"> </v>
          </cell>
          <cell r="G588" t="str">
            <v xml:space="preserve"> </v>
          </cell>
          <cell r="H588" t="str">
            <v xml:space="preserve"> </v>
          </cell>
          <cell r="I588" t="str">
            <v xml:space="preserve"> </v>
          </cell>
          <cell r="J588" t="str">
            <v xml:space="preserve"> </v>
          </cell>
        </row>
        <row r="589">
          <cell r="D589" t="str">
            <v/>
          </cell>
          <cell r="E589" t="str">
            <v xml:space="preserve"> </v>
          </cell>
          <cell r="F589" t="str">
            <v xml:space="preserve"> </v>
          </cell>
          <cell r="G589" t="str">
            <v xml:space="preserve"> </v>
          </cell>
          <cell r="H589" t="str">
            <v xml:space="preserve"> </v>
          </cell>
          <cell r="I589" t="str">
            <v xml:space="preserve"> </v>
          </cell>
          <cell r="J589" t="str">
            <v xml:space="preserve"> </v>
          </cell>
        </row>
        <row r="590">
          <cell r="D590" t="str">
            <v/>
          </cell>
          <cell r="E590" t="str">
            <v xml:space="preserve"> </v>
          </cell>
          <cell r="F590" t="str">
            <v xml:space="preserve"> </v>
          </cell>
          <cell r="G590" t="str">
            <v xml:space="preserve"> </v>
          </cell>
          <cell r="H590" t="str">
            <v xml:space="preserve"> </v>
          </cell>
          <cell r="I590" t="str">
            <v xml:space="preserve"> </v>
          </cell>
          <cell r="J590" t="str">
            <v xml:space="preserve"> </v>
          </cell>
        </row>
        <row r="591">
          <cell r="D591" t="str">
            <v/>
          </cell>
          <cell r="E591" t="str">
            <v xml:space="preserve"> </v>
          </cell>
          <cell r="F591" t="str">
            <v xml:space="preserve"> </v>
          </cell>
          <cell r="G591" t="str">
            <v xml:space="preserve"> </v>
          </cell>
          <cell r="H591" t="str">
            <v xml:space="preserve"> </v>
          </cell>
          <cell r="I591" t="str">
            <v xml:space="preserve"> </v>
          </cell>
          <cell r="J591" t="str">
            <v xml:space="preserve"> </v>
          </cell>
        </row>
        <row r="592">
          <cell r="D592" t="str">
            <v/>
          </cell>
          <cell r="E592" t="str">
            <v xml:space="preserve"> </v>
          </cell>
          <cell r="F592" t="str">
            <v xml:space="preserve"> </v>
          </cell>
          <cell r="G592" t="str">
            <v xml:space="preserve"> </v>
          </cell>
          <cell r="H592" t="str">
            <v xml:space="preserve"> </v>
          </cell>
          <cell r="I592" t="str">
            <v xml:space="preserve"> </v>
          </cell>
          <cell r="J592" t="str">
            <v xml:space="preserve"> </v>
          </cell>
        </row>
        <row r="593">
          <cell r="D593" t="str">
            <v/>
          </cell>
          <cell r="E593" t="str">
            <v xml:space="preserve"> </v>
          </cell>
          <cell r="F593" t="str">
            <v xml:space="preserve"> </v>
          </cell>
          <cell r="G593" t="str">
            <v xml:space="preserve"> </v>
          </cell>
          <cell r="H593" t="str">
            <v xml:space="preserve"> </v>
          </cell>
          <cell r="I593" t="str">
            <v xml:space="preserve"> </v>
          </cell>
          <cell r="J593" t="str">
            <v xml:space="preserve"> </v>
          </cell>
        </row>
        <row r="594">
          <cell r="D594" t="str">
            <v/>
          </cell>
          <cell r="E594" t="str">
            <v xml:space="preserve"> </v>
          </cell>
          <cell r="F594" t="str">
            <v xml:space="preserve"> </v>
          </cell>
          <cell r="G594" t="str">
            <v xml:space="preserve"> </v>
          </cell>
          <cell r="H594" t="str">
            <v xml:space="preserve"> </v>
          </cell>
          <cell r="I594" t="str">
            <v xml:space="preserve"> </v>
          </cell>
          <cell r="J594" t="str">
            <v xml:space="preserve"> </v>
          </cell>
        </row>
        <row r="595">
          <cell r="D595" t="str">
            <v/>
          </cell>
          <cell r="E595" t="str">
            <v xml:space="preserve"> </v>
          </cell>
          <cell r="F595" t="str">
            <v xml:space="preserve"> </v>
          </cell>
          <cell r="G595" t="str">
            <v xml:space="preserve"> </v>
          </cell>
          <cell r="H595" t="str">
            <v xml:space="preserve"> </v>
          </cell>
          <cell r="I595" t="str">
            <v xml:space="preserve"> </v>
          </cell>
          <cell r="J595" t="str">
            <v xml:space="preserve"> </v>
          </cell>
        </row>
        <row r="596">
          <cell r="D596" t="str">
            <v/>
          </cell>
          <cell r="E596" t="str">
            <v xml:space="preserve"> </v>
          </cell>
          <cell r="F596" t="str">
            <v xml:space="preserve"> </v>
          </cell>
          <cell r="G596" t="str">
            <v xml:space="preserve"> </v>
          </cell>
          <cell r="H596" t="str">
            <v xml:space="preserve"> </v>
          </cell>
          <cell r="I596" t="str">
            <v xml:space="preserve"> </v>
          </cell>
          <cell r="J596" t="str">
            <v xml:space="preserve"> </v>
          </cell>
        </row>
        <row r="597">
          <cell r="D597" t="str">
            <v/>
          </cell>
          <cell r="E597" t="str">
            <v xml:space="preserve"> </v>
          </cell>
          <cell r="F597" t="str">
            <v xml:space="preserve"> </v>
          </cell>
          <cell r="G597" t="str">
            <v xml:space="preserve"> </v>
          </cell>
          <cell r="H597" t="str">
            <v xml:space="preserve"> </v>
          </cell>
          <cell r="I597" t="str">
            <v xml:space="preserve"> </v>
          </cell>
          <cell r="J597" t="str">
            <v xml:space="preserve"> </v>
          </cell>
        </row>
        <row r="598">
          <cell r="D598" t="str">
            <v/>
          </cell>
          <cell r="E598" t="str">
            <v xml:space="preserve"> </v>
          </cell>
          <cell r="F598" t="str">
            <v xml:space="preserve"> </v>
          </cell>
          <cell r="G598" t="str">
            <v xml:space="preserve"> </v>
          </cell>
          <cell r="H598" t="str">
            <v xml:space="preserve"> </v>
          </cell>
          <cell r="I598" t="str">
            <v xml:space="preserve"> </v>
          </cell>
          <cell r="J598" t="str">
            <v xml:space="preserve"> </v>
          </cell>
        </row>
        <row r="599">
          <cell r="D599" t="str">
            <v/>
          </cell>
          <cell r="E599" t="str">
            <v xml:space="preserve"> </v>
          </cell>
          <cell r="F599" t="str">
            <v xml:space="preserve"> </v>
          </cell>
          <cell r="G599" t="str">
            <v xml:space="preserve"> </v>
          </cell>
          <cell r="H599" t="str">
            <v xml:space="preserve"> </v>
          </cell>
          <cell r="I599" t="str">
            <v xml:space="preserve"> </v>
          </cell>
          <cell r="J599" t="str">
            <v xml:space="preserve"> </v>
          </cell>
        </row>
        <row r="600">
          <cell r="D600" t="str">
            <v/>
          </cell>
          <cell r="E600" t="str">
            <v xml:space="preserve"> </v>
          </cell>
          <cell r="F600" t="str">
            <v xml:space="preserve"> </v>
          </cell>
          <cell r="G600" t="str">
            <v xml:space="preserve"> </v>
          </cell>
          <cell r="H600" t="str">
            <v xml:space="preserve"> </v>
          </cell>
          <cell r="I600" t="str">
            <v xml:space="preserve"> </v>
          </cell>
          <cell r="J600" t="str">
            <v xml:space="preserve"> </v>
          </cell>
        </row>
        <row r="601">
          <cell r="D601" t="str">
            <v/>
          </cell>
          <cell r="E601" t="str">
            <v xml:space="preserve"> </v>
          </cell>
          <cell r="F601" t="str">
            <v xml:space="preserve"> </v>
          </cell>
          <cell r="G601" t="str">
            <v xml:space="preserve"> </v>
          </cell>
          <cell r="H601" t="str">
            <v xml:space="preserve"> </v>
          </cell>
          <cell r="I601" t="str">
            <v xml:space="preserve"> </v>
          </cell>
          <cell r="J601" t="str">
            <v xml:space="preserve"> </v>
          </cell>
        </row>
        <row r="602">
          <cell r="D602" t="str">
            <v/>
          </cell>
          <cell r="E602" t="str">
            <v xml:space="preserve"> </v>
          </cell>
          <cell r="F602" t="str">
            <v xml:space="preserve"> </v>
          </cell>
          <cell r="G602" t="str">
            <v xml:space="preserve"> </v>
          </cell>
          <cell r="H602" t="str">
            <v xml:space="preserve"> </v>
          </cell>
          <cell r="I602" t="str">
            <v xml:space="preserve"> </v>
          </cell>
          <cell r="J602" t="str">
            <v xml:space="preserve"> </v>
          </cell>
        </row>
        <row r="603">
          <cell r="D603" t="str">
            <v/>
          </cell>
          <cell r="E603" t="str">
            <v xml:space="preserve"> </v>
          </cell>
          <cell r="F603" t="str">
            <v xml:space="preserve"> </v>
          </cell>
          <cell r="G603" t="str">
            <v xml:space="preserve"> </v>
          </cell>
          <cell r="H603" t="str">
            <v xml:space="preserve"> </v>
          </cell>
          <cell r="I603" t="str">
            <v xml:space="preserve"> </v>
          </cell>
          <cell r="J603" t="str">
            <v xml:space="preserve"> </v>
          </cell>
        </row>
        <row r="604">
          <cell r="D604" t="str">
            <v/>
          </cell>
          <cell r="E604" t="str">
            <v xml:space="preserve"> </v>
          </cell>
          <cell r="F604" t="str">
            <v xml:space="preserve"> </v>
          </cell>
          <cell r="G604" t="str">
            <v xml:space="preserve"> </v>
          </cell>
          <cell r="H604" t="str">
            <v xml:space="preserve"> </v>
          </cell>
          <cell r="I604" t="str">
            <v xml:space="preserve"> </v>
          </cell>
          <cell r="J604" t="str">
            <v xml:space="preserve"> </v>
          </cell>
        </row>
        <row r="605">
          <cell r="D605" t="str">
            <v/>
          </cell>
          <cell r="E605" t="str">
            <v xml:space="preserve"> </v>
          </cell>
          <cell r="F605" t="str">
            <v xml:space="preserve"> </v>
          </cell>
          <cell r="G605" t="str">
            <v xml:space="preserve"> </v>
          </cell>
          <cell r="H605" t="str">
            <v xml:space="preserve"> </v>
          </cell>
          <cell r="I605" t="str">
            <v xml:space="preserve"> </v>
          </cell>
          <cell r="J605" t="str">
            <v xml:space="preserve"> </v>
          </cell>
        </row>
        <row r="606">
          <cell r="D606" t="str">
            <v/>
          </cell>
          <cell r="E606" t="str">
            <v xml:space="preserve"> </v>
          </cell>
          <cell r="F606" t="str">
            <v xml:space="preserve"> </v>
          </cell>
          <cell r="G606" t="str">
            <v xml:space="preserve"> </v>
          </cell>
          <cell r="H606" t="str">
            <v xml:space="preserve"> </v>
          </cell>
          <cell r="I606" t="str">
            <v xml:space="preserve"> </v>
          </cell>
          <cell r="J606" t="str">
            <v xml:space="preserve"> </v>
          </cell>
        </row>
        <row r="607">
          <cell r="D607" t="str">
            <v/>
          </cell>
          <cell r="E607" t="str">
            <v xml:space="preserve"> </v>
          </cell>
          <cell r="F607" t="str">
            <v xml:space="preserve"> </v>
          </cell>
          <cell r="G607" t="str">
            <v xml:space="preserve"> </v>
          </cell>
          <cell r="H607" t="str">
            <v xml:space="preserve"> </v>
          </cell>
          <cell r="I607" t="str">
            <v xml:space="preserve"> </v>
          </cell>
          <cell r="J607" t="str">
            <v xml:space="preserve"> </v>
          </cell>
        </row>
        <row r="608">
          <cell r="D608" t="str">
            <v/>
          </cell>
          <cell r="E608" t="str">
            <v xml:space="preserve"> </v>
          </cell>
          <cell r="F608" t="str">
            <v xml:space="preserve"> </v>
          </cell>
          <cell r="G608" t="str">
            <v xml:space="preserve"> </v>
          </cell>
          <cell r="H608" t="str">
            <v xml:space="preserve"> </v>
          </cell>
          <cell r="I608" t="str">
            <v xml:space="preserve"> </v>
          </cell>
          <cell r="J608" t="str">
            <v xml:space="preserve"> </v>
          </cell>
        </row>
        <row r="609">
          <cell r="D609" t="str">
            <v/>
          </cell>
          <cell r="E609" t="str">
            <v xml:space="preserve"> </v>
          </cell>
          <cell r="F609" t="str">
            <v xml:space="preserve"> </v>
          </cell>
          <cell r="G609" t="str">
            <v xml:space="preserve"> </v>
          </cell>
          <cell r="H609" t="str">
            <v xml:space="preserve"> </v>
          </cell>
          <cell r="I609" t="str">
            <v xml:space="preserve"> </v>
          </cell>
          <cell r="J609" t="str">
            <v xml:space="preserve"> </v>
          </cell>
        </row>
        <row r="610">
          <cell r="D610" t="str">
            <v/>
          </cell>
          <cell r="E610" t="str">
            <v xml:space="preserve"> </v>
          </cell>
          <cell r="F610" t="str">
            <v xml:space="preserve"> </v>
          </cell>
          <cell r="G610" t="str">
            <v xml:space="preserve"> </v>
          </cell>
          <cell r="H610" t="str">
            <v xml:space="preserve"> </v>
          </cell>
          <cell r="I610" t="str">
            <v xml:space="preserve"> </v>
          </cell>
          <cell r="J610" t="str">
            <v xml:space="preserve"> </v>
          </cell>
        </row>
        <row r="611">
          <cell r="D611" t="str">
            <v/>
          </cell>
          <cell r="E611" t="str">
            <v xml:space="preserve"> </v>
          </cell>
          <cell r="F611" t="str">
            <v xml:space="preserve"> </v>
          </cell>
          <cell r="G611" t="str">
            <v xml:space="preserve"> </v>
          </cell>
          <cell r="H611" t="str">
            <v xml:space="preserve"> </v>
          </cell>
          <cell r="I611" t="str">
            <v xml:space="preserve"> </v>
          </cell>
          <cell r="J611" t="str">
            <v xml:space="preserve"> </v>
          </cell>
        </row>
        <row r="612">
          <cell r="D612" t="str">
            <v/>
          </cell>
          <cell r="E612" t="str">
            <v xml:space="preserve"> </v>
          </cell>
          <cell r="F612" t="str">
            <v xml:space="preserve"> </v>
          </cell>
          <cell r="G612" t="str">
            <v xml:space="preserve"> </v>
          </cell>
          <cell r="H612" t="str">
            <v xml:space="preserve"> </v>
          </cell>
          <cell r="I612" t="str">
            <v xml:space="preserve"> </v>
          </cell>
          <cell r="J612" t="str">
            <v xml:space="preserve"> </v>
          </cell>
        </row>
        <row r="613">
          <cell r="D613" t="str">
            <v/>
          </cell>
          <cell r="E613" t="str">
            <v xml:space="preserve"> </v>
          </cell>
          <cell r="F613" t="str">
            <v xml:space="preserve"> </v>
          </cell>
          <cell r="G613" t="str">
            <v xml:space="preserve"> </v>
          </cell>
          <cell r="H613" t="str">
            <v xml:space="preserve"> </v>
          </cell>
          <cell r="I613" t="str">
            <v xml:space="preserve"> </v>
          </cell>
          <cell r="J613" t="str">
            <v xml:space="preserve"> </v>
          </cell>
        </row>
        <row r="614">
          <cell r="D614" t="str">
            <v/>
          </cell>
          <cell r="E614" t="str">
            <v xml:space="preserve"> </v>
          </cell>
          <cell r="F614" t="str">
            <v xml:space="preserve"> </v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  <cell r="J614" t="str">
            <v xml:space="preserve"> </v>
          </cell>
        </row>
        <row r="615">
          <cell r="D615" t="str">
            <v/>
          </cell>
          <cell r="E615" t="str">
            <v xml:space="preserve"> </v>
          </cell>
          <cell r="F615" t="str">
            <v xml:space="preserve"> </v>
          </cell>
          <cell r="G615" t="str">
            <v xml:space="preserve"> </v>
          </cell>
          <cell r="H615" t="str">
            <v xml:space="preserve"> </v>
          </cell>
          <cell r="I615" t="str">
            <v xml:space="preserve"> </v>
          </cell>
          <cell r="J615" t="str">
            <v xml:space="preserve"> </v>
          </cell>
        </row>
        <row r="616">
          <cell r="D616" t="str">
            <v/>
          </cell>
          <cell r="E616" t="str">
            <v xml:space="preserve"> </v>
          </cell>
          <cell r="F616" t="str">
            <v xml:space="preserve"> </v>
          </cell>
          <cell r="G616" t="str">
            <v xml:space="preserve"> </v>
          </cell>
          <cell r="H616" t="str">
            <v xml:space="preserve"> </v>
          </cell>
          <cell r="I616" t="str">
            <v xml:space="preserve"> </v>
          </cell>
          <cell r="J616" t="str">
            <v xml:space="preserve"> </v>
          </cell>
        </row>
        <row r="617">
          <cell r="D617" t="str">
            <v/>
          </cell>
          <cell r="E617" t="str">
            <v xml:space="preserve"> </v>
          </cell>
          <cell r="F617" t="str">
            <v xml:space="preserve"> </v>
          </cell>
          <cell r="G617" t="str">
            <v xml:space="preserve"> </v>
          </cell>
          <cell r="H617" t="str">
            <v xml:space="preserve"> </v>
          </cell>
          <cell r="I617" t="str">
            <v xml:space="preserve"> </v>
          </cell>
          <cell r="J617" t="str">
            <v xml:space="preserve"> </v>
          </cell>
        </row>
        <row r="618">
          <cell r="D618" t="str">
            <v/>
          </cell>
          <cell r="E618" t="str">
            <v xml:space="preserve"> </v>
          </cell>
          <cell r="F618" t="str">
            <v xml:space="preserve"> </v>
          </cell>
          <cell r="G618" t="str">
            <v xml:space="preserve"> </v>
          </cell>
          <cell r="H618" t="str">
            <v xml:space="preserve"> </v>
          </cell>
          <cell r="I618" t="str">
            <v xml:space="preserve"> </v>
          </cell>
          <cell r="J618" t="str">
            <v xml:space="preserve"> </v>
          </cell>
        </row>
        <row r="619">
          <cell r="D619" t="str">
            <v/>
          </cell>
          <cell r="E619" t="str">
            <v xml:space="preserve"> </v>
          </cell>
          <cell r="F619" t="str">
            <v xml:space="preserve"> </v>
          </cell>
          <cell r="G619" t="str">
            <v xml:space="preserve"> </v>
          </cell>
          <cell r="H619" t="str">
            <v xml:space="preserve"> </v>
          </cell>
          <cell r="I619" t="str">
            <v xml:space="preserve"> </v>
          </cell>
          <cell r="J619" t="str">
            <v xml:space="preserve"> </v>
          </cell>
        </row>
        <row r="620">
          <cell r="D620" t="str">
            <v/>
          </cell>
          <cell r="E620" t="str">
            <v xml:space="preserve"> </v>
          </cell>
          <cell r="F620" t="str">
            <v xml:space="preserve"> </v>
          </cell>
          <cell r="G620" t="str">
            <v xml:space="preserve"> </v>
          </cell>
          <cell r="H620" t="str">
            <v xml:space="preserve"> </v>
          </cell>
          <cell r="I620" t="str">
            <v xml:space="preserve"> </v>
          </cell>
          <cell r="J620" t="str">
            <v xml:space="preserve"> </v>
          </cell>
        </row>
        <row r="621">
          <cell r="D621" t="str">
            <v/>
          </cell>
          <cell r="E621" t="str">
            <v xml:space="preserve"> </v>
          </cell>
          <cell r="F621" t="str">
            <v xml:space="preserve"> </v>
          </cell>
          <cell r="G621" t="str">
            <v xml:space="preserve"> </v>
          </cell>
          <cell r="H621" t="str">
            <v xml:space="preserve"> </v>
          </cell>
          <cell r="I621" t="str">
            <v xml:space="preserve"> </v>
          </cell>
          <cell r="J621" t="str">
            <v xml:space="preserve"> </v>
          </cell>
        </row>
        <row r="622">
          <cell r="D622" t="str">
            <v/>
          </cell>
          <cell r="E622" t="str">
            <v xml:space="preserve"> </v>
          </cell>
          <cell r="F622" t="str">
            <v xml:space="preserve"> </v>
          </cell>
          <cell r="G622" t="str">
            <v xml:space="preserve"> </v>
          </cell>
          <cell r="H622" t="str">
            <v xml:space="preserve"> </v>
          </cell>
          <cell r="I622" t="str">
            <v xml:space="preserve"> </v>
          </cell>
          <cell r="J622" t="str">
            <v xml:space="preserve"> </v>
          </cell>
        </row>
        <row r="623">
          <cell r="D623" t="str">
            <v/>
          </cell>
          <cell r="E623" t="str">
            <v xml:space="preserve"> </v>
          </cell>
          <cell r="F623" t="str">
            <v xml:space="preserve"> </v>
          </cell>
          <cell r="G623" t="str">
            <v xml:space="preserve"> </v>
          </cell>
          <cell r="H623" t="str">
            <v xml:space="preserve"> </v>
          </cell>
          <cell r="I623" t="str">
            <v xml:space="preserve"> </v>
          </cell>
          <cell r="J623" t="str">
            <v xml:space="preserve"> </v>
          </cell>
        </row>
        <row r="624">
          <cell r="D624" t="str">
            <v/>
          </cell>
          <cell r="E624" t="str">
            <v xml:space="preserve"> </v>
          </cell>
          <cell r="F624" t="str">
            <v xml:space="preserve"> </v>
          </cell>
          <cell r="G624" t="str">
            <v xml:space="preserve"> </v>
          </cell>
          <cell r="H624" t="str">
            <v xml:space="preserve"> </v>
          </cell>
          <cell r="I624" t="str">
            <v xml:space="preserve"> </v>
          </cell>
          <cell r="J624" t="str">
            <v xml:space="preserve"> </v>
          </cell>
        </row>
        <row r="625">
          <cell r="D625" t="str">
            <v/>
          </cell>
          <cell r="E625" t="str">
            <v xml:space="preserve"> </v>
          </cell>
          <cell r="F625" t="str">
            <v xml:space="preserve"> </v>
          </cell>
          <cell r="G625" t="str">
            <v xml:space="preserve"> </v>
          </cell>
          <cell r="H625" t="str">
            <v xml:space="preserve"> </v>
          </cell>
          <cell r="I625" t="str">
            <v xml:space="preserve"> </v>
          </cell>
          <cell r="J625" t="str">
            <v xml:space="preserve"> </v>
          </cell>
        </row>
        <row r="626">
          <cell r="D626" t="str">
            <v/>
          </cell>
          <cell r="E626" t="str">
            <v xml:space="preserve"> </v>
          </cell>
          <cell r="F626" t="str">
            <v xml:space="preserve"> </v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  <cell r="J626" t="str">
            <v xml:space="preserve"> </v>
          </cell>
        </row>
        <row r="627">
          <cell r="D627" t="str">
            <v/>
          </cell>
          <cell r="E627" t="str">
            <v xml:space="preserve"> </v>
          </cell>
          <cell r="F627" t="str">
            <v xml:space="preserve"> </v>
          </cell>
          <cell r="G627" t="str">
            <v xml:space="preserve"> </v>
          </cell>
          <cell r="H627" t="str">
            <v xml:space="preserve"> </v>
          </cell>
          <cell r="I627" t="str">
            <v xml:space="preserve"> </v>
          </cell>
          <cell r="J627" t="str">
            <v xml:space="preserve"> </v>
          </cell>
        </row>
        <row r="628">
          <cell r="D628" t="str">
            <v/>
          </cell>
          <cell r="E628" t="str">
            <v xml:space="preserve"> </v>
          </cell>
          <cell r="F628" t="str">
            <v xml:space="preserve"> </v>
          </cell>
          <cell r="G628" t="str">
            <v xml:space="preserve"> </v>
          </cell>
          <cell r="H628" t="str">
            <v xml:space="preserve"> </v>
          </cell>
          <cell r="I628" t="str">
            <v xml:space="preserve"> </v>
          </cell>
          <cell r="J628" t="str">
            <v xml:space="preserve"> </v>
          </cell>
        </row>
        <row r="629">
          <cell r="D629" t="str">
            <v/>
          </cell>
          <cell r="E629" t="str">
            <v xml:space="preserve"> </v>
          </cell>
          <cell r="F629" t="str">
            <v xml:space="preserve"> </v>
          </cell>
          <cell r="G629" t="str">
            <v xml:space="preserve"> </v>
          </cell>
          <cell r="H629" t="str">
            <v xml:space="preserve"> </v>
          </cell>
          <cell r="I629" t="str">
            <v xml:space="preserve"> </v>
          </cell>
          <cell r="J629" t="str">
            <v xml:space="preserve"> </v>
          </cell>
        </row>
        <row r="630">
          <cell r="D630" t="str">
            <v/>
          </cell>
          <cell r="E630" t="str">
            <v xml:space="preserve"> </v>
          </cell>
          <cell r="F630" t="str">
            <v xml:space="preserve"> </v>
          </cell>
          <cell r="G630" t="str">
            <v xml:space="preserve"> </v>
          </cell>
          <cell r="H630" t="str">
            <v xml:space="preserve"> </v>
          </cell>
          <cell r="I630" t="str">
            <v xml:space="preserve"> </v>
          </cell>
          <cell r="J630" t="str">
            <v xml:space="preserve"> </v>
          </cell>
        </row>
        <row r="631">
          <cell r="D631" t="str">
            <v/>
          </cell>
          <cell r="E631" t="str">
            <v xml:space="preserve"> </v>
          </cell>
          <cell r="F631" t="str">
            <v xml:space="preserve"> </v>
          </cell>
          <cell r="G631" t="str">
            <v xml:space="preserve"> </v>
          </cell>
          <cell r="H631" t="str">
            <v xml:space="preserve"> </v>
          </cell>
          <cell r="I631" t="str">
            <v xml:space="preserve"> </v>
          </cell>
          <cell r="J631" t="str">
            <v xml:space="preserve"> </v>
          </cell>
        </row>
        <row r="632">
          <cell r="D632" t="str">
            <v/>
          </cell>
          <cell r="E632" t="str">
            <v xml:space="preserve"> </v>
          </cell>
          <cell r="F632" t="str">
            <v xml:space="preserve"> </v>
          </cell>
          <cell r="G632" t="str">
            <v xml:space="preserve"> </v>
          </cell>
          <cell r="H632" t="str">
            <v xml:space="preserve"> </v>
          </cell>
          <cell r="I632" t="str">
            <v xml:space="preserve"> </v>
          </cell>
          <cell r="J632" t="str">
            <v xml:space="preserve"> </v>
          </cell>
        </row>
        <row r="633">
          <cell r="D633" t="str">
            <v/>
          </cell>
          <cell r="E633" t="str">
            <v xml:space="preserve"> </v>
          </cell>
          <cell r="F633" t="str">
            <v xml:space="preserve"> </v>
          </cell>
          <cell r="G633" t="str">
            <v xml:space="preserve"> </v>
          </cell>
          <cell r="H633" t="str">
            <v xml:space="preserve"> </v>
          </cell>
          <cell r="I633" t="str">
            <v xml:space="preserve"> </v>
          </cell>
          <cell r="J633" t="str">
            <v xml:space="preserve"> </v>
          </cell>
        </row>
        <row r="634">
          <cell r="D634" t="str">
            <v/>
          </cell>
          <cell r="E634" t="str">
            <v xml:space="preserve"> </v>
          </cell>
          <cell r="F634" t="str">
            <v xml:space="preserve"> </v>
          </cell>
          <cell r="G634" t="str">
            <v xml:space="preserve"> </v>
          </cell>
          <cell r="H634" t="str">
            <v xml:space="preserve"> </v>
          </cell>
          <cell r="I634" t="str">
            <v xml:space="preserve"> </v>
          </cell>
          <cell r="J634" t="str">
            <v xml:space="preserve"> </v>
          </cell>
        </row>
        <row r="635">
          <cell r="D635" t="str">
            <v/>
          </cell>
          <cell r="E635" t="str">
            <v xml:space="preserve"> </v>
          </cell>
          <cell r="F635" t="str">
            <v xml:space="preserve"> </v>
          </cell>
          <cell r="G635" t="str">
            <v xml:space="preserve"> </v>
          </cell>
          <cell r="H635" t="str">
            <v xml:space="preserve"> </v>
          </cell>
          <cell r="I635" t="str">
            <v xml:space="preserve"> </v>
          </cell>
          <cell r="J635" t="str">
            <v xml:space="preserve"> </v>
          </cell>
        </row>
        <row r="636">
          <cell r="D636" t="str">
            <v/>
          </cell>
          <cell r="E636" t="str">
            <v xml:space="preserve"> </v>
          </cell>
          <cell r="F636" t="str">
            <v xml:space="preserve"> </v>
          </cell>
          <cell r="G636" t="str">
            <v xml:space="preserve"> </v>
          </cell>
          <cell r="H636" t="str">
            <v xml:space="preserve"> </v>
          </cell>
          <cell r="I636" t="str">
            <v xml:space="preserve"> </v>
          </cell>
          <cell r="J636" t="str">
            <v xml:space="preserve"> </v>
          </cell>
        </row>
        <row r="637">
          <cell r="D637" t="str">
            <v/>
          </cell>
          <cell r="E637" t="str">
            <v xml:space="preserve"> </v>
          </cell>
          <cell r="F637" t="str">
            <v xml:space="preserve"> </v>
          </cell>
          <cell r="G637" t="str">
            <v xml:space="preserve"> </v>
          </cell>
          <cell r="H637" t="str">
            <v xml:space="preserve"> </v>
          </cell>
          <cell r="I637" t="str">
            <v xml:space="preserve"> </v>
          </cell>
          <cell r="J637" t="str">
            <v xml:space="preserve"> </v>
          </cell>
        </row>
        <row r="638">
          <cell r="D638" t="str">
            <v/>
          </cell>
          <cell r="E638" t="str">
            <v xml:space="preserve"> </v>
          </cell>
          <cell r="F638" t="str">
            <v xml:space="preserve"> </v>
          </cell>
          <cell r="G638" t="str">
            <v xml:space="preserve"> </v>
          </cell>
          <cell r="H638" t="str">
            <v xml:space="preserve"> </v>
          </cell>
          <cell r="I638" t="str">
            <v xml:space="preserve"> </v>
          </cell>
          <cell r="J638" t="str">
            <v xml:space="preserve"> </v>
          </cell>
        </row>
        <row r="639">
          <cell r="D639" t="str">
            <v/>
          </cell>
          <cell r="E639" t="str">
            <v xml:space="preserve"> </v>
          </cell>
          <cell r="F639" t="str">
            <v xml:space="preserve"> </v>
          </cell>
          <cell r="G639" t="str">
            <v xml:space="preserve"> </v>
          </cell>
          <cell r="H639" t="str">
            <v xml:space="preserve"> </v>
          </cell>
          <cell r="I639" t="str">
            <v xml:space="preserve"> </v>
          </cell>
          <cell r="J639" t="str">
            <v xml:space="preserve"> </v>
          </cell>
        </row>
        <row r="640">
          <cell r="D640" t="str">
            <v/>
          </cell>
          <cell r="E640" t="str">
            <v xml:space="preserve"> </v>
          </cell>
          <cell r="F640" t="str">
            <v xml:space="preserve"> </v>
          </cell>
          <cell r="G640" t="str">
            <v xml:space="preserve"> </v>
          </cell>
          <cell r="H640" t="str">
            <v xml:space="preserve"> </v>
          </cell>
          <cell r="I640" t="str">
            <v xml:space="preserve"> </v>
          </cell>
          <cell r="J640" t="str">
            <v xml:space="preserve"> </v>
          </cell>
        </row>
        <row r="641">
          <cell r="D641" t="str">
            <v/>
          </cell>
          <cell r="E641" t="str">
            <v xml:space="preserve"> </v>
          </cell>
          <cell r="F641" t="str">
            <v xml:space="preserve"> </v>
          </cell>
          <cell r="G641" t="str">
            <v xml:space="preserve"> </v>
          </cell>
          <cell r="H641" t="str">
            <v xml:space="preserve"> </v>
          </cell>
          <cell r="I641" t="str">
            <v xml:space="preserve"> </v>
          </cell>
          <cell r="J641" t="str">
            <v xml:space="preserve"> </v>
          </cell>
        </row>
        <row r="642">
          <cell r="D642" t="str">
            <v/>
          </cell>
          <cell r="E642" t="str">
            <v xml:space="preserve"> </v>
          </cell>
          <cell r="F642" t="str">
            <v xml:space="preserve"> </v>
          </cell>
          <cell r="G642" t="str">
            <v xml:space="preserve"> </v>
          </cell>
          <cell r="H642" t="str">
            <v xml:space="preserve"> </v>
          </cell>
          <cell r="I642" t="str">
            <v xml:space="preserve"> </v>
          </cell>
          <cell r="J642" t="str">
            <v xml:space="preserve"> </v>
          </cell>
        </row>
        <row r="643">
          <cell r="D643" t="str">
            <v/>
          </cell>
          <cell r="E643" t="str">
            <v xml:space="preserve"> </v>
          </cell>
          <cell r="F643" t="str">
            <v xml:space="preserve"> </v>
          </cell>
          <cell r="G643" t="str">
            <v xml:space="preserve"> </v>
          </cell>
          <cell r="H643" t="str">
            <v xml:space="preserve"> </v>
          </cell>
          <cell r="I643" t="str">
            <v xml:space="preserve"> </v>
          </cell>
          <cell r="J643" t="str">
            <v xml:space="preserve"> </v>
          </cell>
        </row>
        <row r="644">
          <cell r="D644" t="str">
            <v/>
          </cell>
          <cell r="E644" t="str">
            <v xml:space="preserve"> </v>
          </cell>
          <cell r="F644" t="str">
            <v xml:space="preserve"> </v>
          </cell>
          <cell r="G644" t="str">
            <v xml:space="preserve"> </v>
          </cell>
          <cell r="H644" t="str">
            <v xml:space="preserve"> </v>
          </cell>
          <cell r="I644" t="str">
            <v xml:space="preserve"> </v>
          </cell>
          <cell r="J644" t="str">
            <v xml:space="preserve"> </v>
          </cell>
        </row>
        <row r="645">
          <cell r="D645" t="str">
            <v/>
          </cell>
          <cell r="E645" t="str">
            <v xml:space="preserve"> </v>
          </cell>
          <cell r="F645" t="str">
            <v xml:space="preserve"> </v>
          </cell>
          <cell r="G645" t="str">
            <v xml:space="preserve"> </v>
          </cell>
          <cell r="H645" t="str">
            <v xml:space="preserve"> </v>
          </cell>
          <cell r="I645" t="str">
            <v xml:space="preserve"> </v>
          </cell>
          <cell r="J645" t="str">
            <v xml:space="preserve"> </v>
          </cell>
        </row>
        <row r="646">
          <cell r="D646" t="str">
            <v/>
          </cell>
          <cell r="E646" t="str">
            <v xml:space="preserve"> </v>
          </cell>
          <cell r="F646" t="str">
            <v xml:space="preserve"> </v>
          </cell>
          <cell r="G646" t="str">
            <v xml:space="preserve"> </v>
          </cell>
          <cell r="H646" t="str">
            <v xml:space="preserve"> </v>
          </cell>
          <cell r="I646" t="str">
            <v xml:space="preserve"> </v>
          </cell>
          <cell r="J646" t="str">
            <v xml:space="preserve"> </v>
          </cell>
        </row>
        <row r="647">
          <cell r="D647" t="str">
            <v/>
          </cell>
          <cell r="E647" t="str">
            <v xml:space="preserve"> </v>
          </cell>
          <cell r="F647" t="str">
            <v xml:space="preserve"> </v>
          </cell>
          <cell r="G647" t="str">
            <v xml:space="preserve"> </v>
          </cell>
          <cell r="H647" t="str">
            <v xml:space="preserve"> </v>
          </cell>
          <cell r="I647" t="str">
            <v xml:space="preserve"> </v>
          </cell>
          <cell r="J647" t="str">
            <v xml:space="preserve"> </v>
          </cell>
        </row>
        <row r="648">
          <cell r="D648" t="str">
            <v/>
          </cell>
          <cell r="E648" t="str">
            <v xml:space="preserve"> </v>
          </cell>
          <cell r="F648" t="str">
            <v xml:space="preserve"> </v>
          </cell>
          <cell r="G648" t="str">
            <v xml:space="preserve"> </v>
          </cell>
          <cell r="H648" t="str">
            <v xml:space="preserve"> </v>
          </cell>
          <cell r="I648" t="str">
            <v xml:space="preserve"> </v>
          </cell>
          <cell r="J648" t="str">
            <v xml:space="preserve"> </v>
          </cell>
        </row>
        <row r="649">
          <cell r="D649" t="str">
            <v/>
          </cell>
          <cell r="E649" t="str">
            <v xml:space="preserve"> </v>
          </cell>
          <cell r="F649" t="str">
            <v xml:space="preserve"> </v>
          </cell>
          <cell r="G649" t="str">
            <v xml:space="preserve"> </v>
          </cell>
          <cell r="H649" t="str">
            <v xml:space="preserve"> </v>
          </cell>
          <cell r="I649" t="str">
            <v xml:space="preserve"> </v>
          </cell>
          <cell r="J649" t="str">
            <v xml:space="preserve"> </v>
          </cell>
        </row>
        <row r="650">
          <cell r="D650" t="str">
            <v/>
          </cell>
          <cell r="E650" t="str">
            <v xml:space="preserve"> </v>
          </cell>
          <cell r="F650" t="str">
            <v xml:space="preserve"> </v>
          </cell>
          <cell r="G650" t="str">
            <v xml:space="preserve"> </v>
          </cell>
          <cell r="H650" t="str">
            <v xml:space="preserve"> </v>
          </cell>
          <cell r="I650" t="str">
            <v xml:space="preserve"> </v>
          </cell>
          <cell r="J650" t="str">
            <v xml:space="preserve"> </v>
          </cell>
        </row>
        <row r="651">
          <cell r="D651" t="str">
            <v/>
          </cell>
          <cell r="E651" t="str">
            <v xml:space="preserve"> </v>
          </cell>
          <cell r="F651" t="str">
            <v xml:space="preserve"> </v>
          </cell>
          <cell r="G651" t="str">
            <v xml:space="preserve"> </v>
          </cell>
          <cell r="H651" t="str">
            <v xml:space="preserve"> </v>
          </cell>
          <cell r="I651" t="str">
            <v xml:space="preserve"> </v>
          </cell>
          <cell r="J651" t="str">
            <v xml:space="preserve"> </v>
          </cell>
        </row>
        <row r="652">
          <cell r="D652" t="str">
            <v/>
          </cell>
          <cell r="E652" t="str">
            <v xml:space="preserve"> </v>
          </cell>
          <cell r="F652" t="str">
            <v xml:space="preserve"> </v>
          </cell>
          <cell r="G652" t="str">
            <v xml:space="preserve"> </v>
          </cell>
          <cell r="H652" t="str">
            <v xml:space="preserve"> </v>
          </cell>
          <cell r="I652" t="str">
            <v xml:space="preserve"> </v>
          </cell>
          <cell r="J652" t="str">
            <v xml:space="preserve"> </v>
          </cell>
        </row>
        <row r="653">
          <cell r="D653" t="str">
            <v/>
          </cell>
          <cell r="E653" t="str">
            <v xml:space="preserve"> </v>
          </cell>
          <cell r="F653" t="str">
            <v xml:space="preserve"> </v>
          </cell>
          <cell r="G653" t="str">
            <v xml:space="preserve"> </v>
          </cell>
          <cell r="H653" t="str">
            <v xml:space="preserve"> </v>
          </cell>
          <cell r="I653" t="str">
            <v xml:space="preserve"> </v>
          </cell>
          <cell r="J653" t="str">
            <v xml:space="preserve"> </v>
          </cell>
        </row>
        <row r="654">
          <cell r="D654" t="str">
            <v/>
          </cell>
          <cell r="E654" t="str">
            <v xml:space="preserve"> </v>
          </cell>
          <cell r="F654" t="str">
            <v xml:space="preserve"> </v>
          </cell>
          <cell r="G654" t="str">
            <v xml:space="preserve"> </v>
          </cell>
          <cell r="H654" t="str">
            <v xml:space="preserve"> </v>
          </cell>
          <cell r="I654" t="str">
            <v xml:space="preserve"> </v>
          </cell>
          <cell r="J654" t="str">
            <v xml:space="preserve"> </v>
          </cell>
        </row>
        <row r="655">
          <cell r="D655" t="str">
            <v/>
          </cell>
          <cell r="E655" t="str">
            <v xml:space="preserve"> </v>
          </cell>
          <cell r="F655" t="str">
            <v xml:space="preserve"> </v>
          </cell>
          <cell r="G655" t="str">
            <v xml:space="preserve"> </v>
          </cell>
          <cell r="H655" t="str">
            <v xml:space="preserve"> </v>
          </cell>
          <cell r="I655" t="str">
            <v xml:space="preserve"> </v>
          </cell>
          <cell r="J655" t="str">
            <v xml:space="preserve"> </v>
          </cell>
        </row>
        <row r="656">
          <cell r="D656" t="str">
            <v/>
          </cell>
          <cell r="E656" t="str">
            <v xml:space="preserve"> </v>
          </cell>
          <cell r="F656" t="str">
            <v xml:space="preserve"> </v>
          </cell>
          <cell r="G656" t="str">
            <v xml:space="preserve"> </v>
          </cell>
          <cell r="H656" t="str">
            <v xml:space="preserve"> </v>
          </cell>
          <cell r="I656" t="str">
            <v xml:space="preserve"> </v>
          </cell>
          <cell r="J656" t="str">
            <v xml:space="preserve"> </v>
          </cell>
        </row>
        <row r="657">
          <cell r="D657" t="str">
            <v/>
          </cell>
          <cell r="E657" t="str">
            <v xml:space="preserve"> </v>
          </cell>
          <cell r="F657" t="str">
            <v xml:space="preserve"> </v>
          </cell>
          <cell r="G657" t="str">
            <v xml:space="preserve"> </v>
          </cell>
          <cell r="H657" t="str">
            <v xml:space="preserve"> </v>
          </cell>
          <cell r="I657" t="str">
            <v xml:space="preserve"> </v>
          </cell>
          <cell r="J657" t="str">
            <v xml:space="preserve"> </v>
          </cell>
        </row>
        <row r="658">
          <cell r="D658" t="str">
            <v/>
          </cell>
          <cell r="E658" t="str">
            <v xml:space="preserve"> </v>
          </cell>
          <cell r="F658" t="str">
            <v xml:space="preserve"> </v>
          </cell>
          <cell r="G658" t="str">
            <v xml:space="preserve"> </v>
          </cell>
          <cell r="H658" t="str">
            <v xml:space="preserve"> </v>
          </cell>
          <cell r="I658" t="str">
            <v xml:space="preserve"> </v>
          </cell>
          <cell r="J658" t="str">
            <v xml:space="preserve"> </v>
          </cell>
        </row>
        <row r="659">
          <cell r="D659" t="str">
            <v/>
          </cell>
          <cell r="E659" t="str">
            <v xml:space="preserve"> </v>
          </cell>
          <cell r="F659" t="str">
            <v xml:space="preserve"> </v>
          </cell>
          <cell r="G659" t="str">
            <v xml:space="preserve"> </v>
          </cell>
          <cell r="H659" t="str">
            <v xml:space="preserve"> </v>
          </cell>
          <cell r="I659" t="str">
            <v xml:space="preserve"> </v>
          </cell>
          <cell r="J659" t="str">
            <v xml:space="preserve"> </v>
          </cell>
        </row>
        <row r="660">
          <cell r="D660" t="str">
            <v/>
          </cell>
          <cell r="E660" t="str">
            <v xml:space="preserve"> </v>
          </cell>
          <cell r="F660" t="str">
            <v xml:space="preserve"> </v>
          </cell>
          <cell r="G660" t="str">
            <v xml:space="preserve"> </v>
          </cell>
          <cell r="H660" t="str">
            <v xml:space="preserve"> </v>
          </cell>
          <cell r="I660" t="str">
            <v xml:space="preserve"> </v>
          </cell>
          <cell r="J660" t="str">
            <v xml:space="preserve"> </v>
          </cell>
        </row>
        <row r="661">
          <cell r="D661" t="str">
            <v/>
          </cell>
          <cell r="E661" t="str">
            <v xml:space="preserve"> </v>
          </cell>
          <cell r="F661" t="str">
            <v xml:space="preserve"> </v>
          </cell>
          <cell r="G661" t="str">
            <v xml:space="preserve"> </v>
          </cell>
          <cell r="H661" t="str">
            <v xml:space="preserve"> </v>
          </cell>
          <cell r="I661" t="str">
            <v xml:space="preserve"> </v>
          </cell>
          <cell r="J661" t="str">
            <v xml:space="preserve"> </v>
          </cell>
        </row>
        <row r="662">
          <cell r="D662" t="str">
            <v/>
          </cell>
          <cell r="E662" t="str">
            <v xml:space="preserve"> </v>
          </cell>
          <cell r="F662" t="str">
            <v xml:space="preserve"> </v>
          </cell>
          <cell r="G662" t="str">
            <v xml:space="preserve"> </v>
          </cell>
          <cell r="H662" t="str">
            <v xml:space="preserve"> </v>
          </cell>
          <cell r="I662" t="str">
            <v xml:space="preserve"> </v>
          </cell>
          <cell r="J662" t="str">
            <v xml:space="preserve"> </v>
          </cell>
        </row>
        <row r="663">
          <cell r="D663" t="str">
            <v/>
          </cell>
          <cell r="E663" t="str">
            <v xml:space="preserve"> </v>
          </cell>
          <cell r="F663" t="str">
            <v xml:space="preserve"> </v>
          </cell>
          <cell r="G663" t="str">
            <v xml:space="preserve"> </v>
          </cell>
          <cell r="H663" t="str">
            <v xml:space="preserve"> </v>
          </cell>
          <cell r="I663" t="str">
            <v xml:space="preserve"> </v>
          </cell>
          <cell r="J663" t="str">
            <v xml:space="preserve"> </v>
          </cell>
        </row>
        <row r="664">
          <cell r="D664" t="str">
            <v/>
          </cell>
          <cell r="E664" t="str">
            <v xml:space="preserve"> </v>
          </cell>
          <cell r="F664" t="str">
            <v xml:space="preserve"> </v>
          </cell>
          <cell r="G664" t="str">
            <v xml:space="preserve"> </v>
          </cell>
          <cell r="H664" t="str">
            <v xml:space="preserve"> </v>
          </cell>
          <cell r="I664" t="str">
            <v xml:space="preserve"> </v>
          </cell>
          <cell r="J664" t="str">
            <v xml:space="preserve"> </v>
          </cell>
        </row>
        <row r="665">
          <cell r="D665" t="str">
            <v/>
          </cell>
          <cell r="E665" t="str">
            <v xml:space="preserve"> </v>
          </cell>
          <cell r="F665" t="str">
            <v xml:space="preserve"> </v>
          </cell>
          <cell r="G665" t="str">
            <v xml:space="preserve"> </v>
          </cell>
          <cell r="H665" t="str">
            <v xml:space="preserve"> </v>
          </cell>
          <cell r="I665" t="str">
            <v xml:space="preserve"> </v>
          </cell>
          <cell r="J665" t="str">
            <v xml:space="preserve"> </v>
          </cell>
        </row>
        <row r="666">
          <cell r="D666" t="str">
            <v/>
          </cell>
          <cell r="E666" t="str">
            <v xml:space="preserve"> </v>
          </cell>
          <cell r="F666" t="str">
            <v xml:space="preserve"> </v>
          </cell>
          <cell r="G666" t="str">
            <v xml:space="preserve"> </v>
          </cell>
          <cell r="H666" t="str">
            <v xml:space="preserve"> </v>
          </cell>
          <cell r="I666" t="str">
            <v xml:space="preserve"> </v>
          </cell>
          <cell r="J666" t="str">
            <v xml:space="preserve"> </v>
          </cell>
        </row>
        <row r="667">
          <cell r="D667" t="str">
            <v/>
          </cell>
          <cell r="E667" t="str">
            <v xml:space="preserve"> </v>
          </cell>
          <cell r="F667" t="str">
            <v xml:space="preserve"> </v>
          </cell>
          <cell r="G667" t="str">
            <v xml:space="preserve"> </v>
          </cell>
          <cell r="H667" t="str">
            <v xml:space="preserve"> </v>
          </cell>
          <cell r="I667" t="str">
            <v xml:space="preserve"> </v>
          </cell>
          <cell r="J667" t="str">
            <v xml:space="preserve"> </v>
          </cell>
        </row>
        <row r="668">
          <cell r="D668" t="str">
            <v/>
          </cell>
          <cell r="E668" t="str">
            <v xml:space="preserve"> </v>
          </cell>
          <cell r="F668" t="str">
            <v xml:space="preserve"> </v>
          </cell>
          <cell r="G668" t="str">
            <v xml:space="preserve"> </v>
          </cell>
          <cell r="H668" t="str">
            <v xml:space="preserve"> </v>
          </cell>
          <cell r="I668" t="str">
            <v xml:space="preserve"> </v>
          </cell>
          <cell r="J668" t="str">
            <v xml:space="preserve"> </v>
          </cell>
        </row>
        <row r="669">
          <cell r="D669" t="str">
            <v/>
          </cell>
          <cell r="E669" t="str">
            <v xml:space="preserve"> </v>
          </cell>
          <cell r="F669" t="str">
            <v xml:space="preserve"> </v>
          </cell>
          <cell r="G669" t="str">
            <v xml:space="preserve"> </v>
          </cell>
          <cell r="H669" t="str">
            <v xml:space="preserve"> </v>
          </cell>
          <cell r="I669" t="str">
            <v xml:space="preserve"> </v>
          </cell>
          <cell r="J669" t="str">
            <v xml:space="preserve"> </v>
          </cell>
        </row>
        <row r="670">
          <cell r="D670" t="str">
            <v/>
          </cell>
          <cell r="E670" t="str">
            <v xml:space="preserve"> </v>
          </cell>
          <cell r="F670" t="str">
            <v xml:space="preserve"> </v>
          </cell>
          <cell r="G670" t="str">
            <v xml:space="preserve"> </v>
          </cell>
          <cell r="H670" t="str">
            <v xml:space="preserve"> </v>
          </cell>
          <cell r="I670" t="str">
            <v xml:space="preserve"> </v>
          </cell>
          <cell r="J670" t="str">
            <v xml:space="preserve"> </v>
          </cell>
        </row>
        <row r="671">
          <cell r="D671" t="str">
            <v/>
          </cell>
          <cell r="E671" t="str">
            <v xml:space="preserve"> </v>
          </cell>
          <cell r="F671" t="str">
            <v xml:space="preserve"> </v>
          </cell>
          <cell r="G671" t="str">
            <v xml:space="preserve"> </v>
          </cell>
          <cell r="H671" t="str">
            <v xml:space="preserve"> </v>
          </cell>
          <cell r="I671" t="str">
            <v xml:space="preserve"> </v>
          </cell>
          <cell r="J671" t="str">
            <v xml:space="preserve"> </v>
          </cell>
        </row>
        <row r="672">
          <cell r="D672" t="str">
            <v/>
          </cell>
          <cell r="E672" t="str">
            <v xml:space="preserve"> </v>
          </cell>
          <cell r="F672" t="str">
            <v xml:space="preserve"> </v>
          </cell>
          <cell r="G672" t="str">
            <v xml:space="preserve"> </v>
          </cell>
          <cell r="H672" t="str">
            <v xml:space="preserve"> </v>
          </cell>
          <cell r="I672" t="str">
            <v xml:space="preserve"> </v>
          </cell>
          <cell r="J672" t="str">
            <v xml:space="preserve"> </v>
          </cell>
        </row>
        <row r="673">
          <cell r="D673" t="str">
            <v/>
          </cell>
          <cell r="E673" t="str">
            <v xml:space="preserve"> </v>
          </cell>
          <cell r="F673" t="str">
            <v xml:space="preserve"> </v>
          </cell>
          <cell r="G673" t="str">
            <v xml:space="preserve"> </v>
          </cell>
          <cell r="H673" t="str">
            <v xml:space="preserve"> </v>
          </cell>
          <cell r="I673" t="str">
            <v xml:space="preserve"> </v>
          </cell>
          <cell r="J673" t="str">
            <v xml:space="preserve"> </v>
          </cell>
        </row>
        <row r="674">
          <cell r="D674" t="str">
            <v/>
          </cell>
          <cell r="E674" t="str">
            <v xml:space="preserve"> </v>
          </cell>
          <cell r="F674" t="str">
            <v xml:space="preserve"> </v>
          </cell>
          <cell r="G674" t="str">
            <v xml:space="preserve"> </v>
          </cell>
          <cell r="H674" t="str">
            <v xml:space="preserve"> </v>
          </cell>
          <cell r="I674" t="str">
            <v xml:space="preserve"> </v>
          </cell>
          <cell r="J674" t="str">
            <v xml:space="preserve"> </v>
          </cell>
        </row>
        <row r="675">
          <cell r="D675" t="str">
            <v/>
          </cell>
          <cell r="E675" t="str">
            <v xml:space="preserve"> </v>
          </cell>
          <cell r="F675" t="str">
            <v xml:space="preserve"> </v>
          </cell>
          <cell r="G675" t="str">
            <v xml:space="preserve"> </v>
          </cell>
          <cell r="H675" t="str">
            <v xml:space="preserve"> </v>
          </cell>
          <cell r="I675" t="str">
            <v xml:space="preserve"> </v>
          </cell>
          <cell r="J675" t="str">
            <v xml:space="preserve"> </v>
          </cell>
        </row>
        <row r="676">
          <cell r="D676" t="str">
            <v/>
          </cell>
          <cell r="E676" t="str">
            <v xml:space="preserve"> </v>
          </cell>
          <cell r="F676" t="str">
            <v xml:space="preserve"> </v>
          </cell>
          <cell r="G676" t="str">
            <v xml:space="preserve"> </v>
          </cell>
          <cell r="H676" t="str">
            <v xml:space="preserve"> </v>
          </cell>
          <cell r="I676" t="str">
            <v xml:space="preserve"> </v>
          </cell>
          <cell r="J676" t="str">
            <v xml:space="preserve"> </v>
          </cell>
        </row>
        <row r="677">
          <cell r="D677" t="str">
            <v/>
          </cell>
          <cell r="E677" t="str">
            <v xml:space="preserve"> </v>
          </cell>
          <cell r="F677" t="str">
            <v xml:space="preserve"> </v>
          </cell>
          <cell r="G677" t="str">
            <v xml:space="preserve"> </v>
          </cell>
          <cell r="H677" t="str">
            <v xml:space="preserve"> </v>
          </cell>
          <cell r="I677" t="str">
            <v xml:space="preserve"> </v>
          </cell>
          <cell r="J677" t="str">
            <v xml:space="preserve"> </v>
          </cell>
        </row>
        <row r="678">
          <cell r="D678" t="str">
            <v/>
          </cell>
          <cell r="E678" t="str">
            <v xml:space="preserve"> </v>
          </cell>
          <cell r="F678" t="str">
            <v xml:space="preserve"> </v>
          </cell>
          <cell r="G678" t="str">
            <v xml:space="preserve"> </v>
          </cell>
          <cell r="H678" t="str">
            <v xml:space="preserve"> </v>
          </cell>
          <cell r="I678" t="str">
            <v xml:space="preserve"> </v>
          </cell>
          <cell r="J678" t="str">
            <v xml:space="preserve"> </v>
          </cell>
        </row>
        <row r="679">
          <cell r="D679" t="str">
            <v/>
          </cell>
          <cell r="E679" t="str">
            <v xml:space="preserve"> </v>
          </cell>
          <cell r="F679" t="str">
            <v xml:space="preserve"> </v>
          </cell>
          <cell r="G679" t="str">
            <v xml:space="preserve"> </v>
          </cell>
          <cell r="H679" t="str">
            <v xml:space="preserve"> </v>
          </cell>
          <cell r="I679" t="str">
            <v xml:space="preserve"> </v>
          </cell>
          <cell r="J679" t="str">
            <v xml:space="preserve"> </v>
          </cell>
        </row>
        <row r="680">
          <cell r="D680" t="str">
            <v/>
          </cell>
          <cell r="E680" t="str">
            <v xml:space="preserve"> </v>
          </cell>
          <cell r="F680" t="str">
            <v xml:space="preserve"> </v>
          </cell>
          <cell r="G680" t="str">
            <v xml:space="preserve"> </v>
          </cell>
          <cell r="H680" t="str">
            <v xml:space="preserve"> </v>
          </cell>
          <cell r="I680" t="str">
            <v xml:space="preserve"> </v>
          </cell>
          <cell r="J680" t="str">
            <v xml:space="preserve"> </v>
          </cell>
        </row>
        <row r="681">
          <cell r="D681" t="str">
            <v/>
          </cell>
          <cell r="E681" t="str">
            <v xml:space="preserve"> </v>
          </cell>
          <cell r="F681" t="str">
            <v xml:space="preserve"> </v>
          </cell>
          <cell r="G681" t="str">
            <v xml:space="preserve"> </v>
          </cell>
          <cell r="H681" t="str">
            <v xml:space="preserve"> </v>
          </cell>
          <cell r="I681" t="str">
            <v xml:space="preserve"> </v>
          </cell>
          <cell r="J681" t="str">
            <v xml:space="preserve"> </v>
          </cell>
        </row>
        <row r="682">
          <cell r="D682" t="str">
            <v/>
          </cell>
          <cell r="E682" t="str">
            <v xml:space="preserve"> </v>
          </cell>
          <cell r="F682" t="str">
            <v xml:space="preserve"> </v>
          </cell>
          <cell r="G682" t="str">
            <v xml:space="preserve"> </v>
          </cell>
          <cell r="H682" t="str">
            <v xml:space="preserve"> </v>
          </cell>
          <cell r="I682" t="str">
            <v xml:space="preserve"> </v>
          </cell>
          <cell r="J682" t="str">
            <v xml:space="preserve"> </v>
          </cell>
        </row>
        <row r="683">
          <cell r="D683" t="str">
            <v/>
          </cell>
          <cell r="E683" t="str">
            <v xml:space="preserve"> </v>
          </cell>
          <cell r="F683" t="str">
            <v xml:space="preserve"> </v>
          </cell>
          <cell r="G683" t="str">
            <v xml:space="preserve"> </v>
          </cell>
          <cell r="H683" t="str">
            <v xml:space="preserve"> </v>
          </cell>
          <cell r="I683" t="str">
            <v xml:space="preserve"> </v>
          </cell>
          <cell r="J683" t="str">
            <v xml:space="preserve"> </v>
          </cell>
        </row>
        <row r="684">
          <cell r="D684" t="str">
            <v/>
          </cell>
          <cell r="E684" t="str">
            <v xml:space="preserve"> </v>
          </cell>
          <cell r="F684" t="str">
            <v xml:space="preserve"> </v>
          </cell>
          <cell r="G684" t="str">
            <v xml:space="preserve"> </v>
          </cell>
          <cell r="H684" t="str">
            <v xml:space="preserve"> </v>
          </cell>
          <cell r="I684" t="str">
            <v xml:space="preserve"> </v>
          </cell>
          <cell r="J684" t="str">
            <v xml:space="preserve"> </v>
          </cell>
        </row>
        <row r="685">
          <cell r="D685" t="str">
            <v/>
          </cell>
          <cell r="E685" t="str">
            <v xml:space="preserve"> </v>
          </cell>
          <cell r="F685" t="str">
            <v xml:space="preserve"> </v>
          </cell>
          <cell r="G685" t="str">
            <v xml:space="preserve"> </v>
          </cell>
          <cell r="H685" t="str">
            <v xml:space="preserve"> </v>
          </cell>
          <cell r="I685" t="str">
            <v xml:space="preserve"> </v>
          </cell>
          <cell r="J685" t="str">
            <v xml:space="preserve"> </v>
          </cell>
        </row>
        <row r="686">
          <cell r="D686" t="str">
            <v/>
          </cell>
          <cell r="E686" t="str">
            <v xml:space="preserve"> </v>
          </cell>
          <cell r="F686" t="str">
            <v xml:space="preserve"> </v>
          </cell>
          <cell r="G686" t="str">
            <v xml:space="preserve"> </v>
          </cell>
          <cell r="H686" t="str">
            <v xml:space="preserve"> </v>
          </cell>
          <cell r="I686" t="str">
            <v xml:space="preserve"> </v>
          </cell>
          <cell r="J686" t="str">
            <v xml:space="preserve"> </v>
          </cell>
        </row>
        <row r="687">
          <cell r="D687" t="str">
            <v/>
          </cell>
          <cell r="E687" t="str">
            <v xml:space="preserve"> </v>
          </cell>
          <cell r="F687" t="str">
            <v xml:space="preserve"> </v>
          </cell>
          <cell r="G687" t="str">
            <v xml:space="preserve"> </v>
          </cell>
          <cell r="H687" t="str">
            <v xml:space="preserve"> </v>
          </cell>
          <cell r="I687" t="str">
            <v xml:space="preserve"> </v>
          </cell>
          <cell r="J687" t="str">
            <v xml:space="preserve"> </v>
          </cell>
        </row>
        <row r="688">
          <cell r="D688" t="str">
            <v/>
          </cell>
          <cell r="E688" t="str">
            <v xml:space="preserve"> </v>
          </cell>
          <cell r="F688" t="str">
            <v xml:space="preserve"> </v>
          </cell>
          <cell r="G688" t="str">
            <v xml:space="preserve"> </v>
          </cell>
          <cell r="H688" t="str">
            <v xml:space="preserve"> </v>
          </cell>
          <cell r="I688" t="str">
            <v xml:space="preserve"> </v>
          </cell>
          <cell r="J688" t="str">
            <v xml:space="preserve"> </v>
          </cell>
        </row>
        <row r="689">
          <cell r="D689" t="str">
            <v/>
          </cell>
          <cell r="E689" t="str">
            <v xml:space="preserve"> </v>
          </cell>
          <cell r="F689" t="str">
            <v xml:space="preserve"> </v>
          </cell>
          <cell r="G689" t="str">
            <v xml:space="preserve"> </v>
          </cell>
          <cell r="H689" t="str">
            <v xml:space="preserve"> </v>
          </cell>
          <cell r="I689" t="str">
            <v xml:space="preserve"> </v>
          </cell>
          <cell r="J689" t="str">
            <v xml:space="preserve"> </v>
          </cell>
        </row>
        <row r="690">
          <cell r="D690" t="str">
            <v/>
          </cell>
          <cell r="E690" t="str">
            <v xml:space="preserve"> </v>
          </cell>
          <cell r="F690" t="str">
            <v xml:space="preserve"> </v>
          </cell>
          <cell r="G690" t="str">
            <v xml:space="preserve"> </v>
          </cell>
          <cell r="H690" t="str">
            <v xml:space="preserve"> </v>
          </cell>
          <cell r="I690" t="str">
            <v xml:space="preserve"> </v>
          </cell>
          <cell r="J690" t="str">
            <v xml:space="preserve"> </v>
          </cell>
        </row>
        <row r="691">
          <cell r="D691" t="str">
            <v/>
          </cell>
          <cell r="E691" t="str">
            <v xml:space="preserve"> </v>
          </cell>
          <cell r="F691" t="str">
            <v xml:space="preserve"> </v>
          </cell>
          <cell r="G691" t="str">
            <v xml:space="preserve"> </v>
          </cell>
          <cell r="H691" t="str">
            <v xml:space="preserve"> </v>
          </cell>
          <cell r="I691" t="str">
            <v xml:space="preserve"> </v>
          </cell>
          <cell r="J691" t="str">
            <v xml:space="preserve"> </v>
          </cell>
        </row>
        <row r="692">
          <cell r="D692" t="str">
            <v/>
          </cell>
          <cell r="E692" t="str">
            <v xml:space="preserve"> </v>
          </cell>
          <cell r="F692" t="str">
            <v xml:space="preserve"> </v>
          </cell>
          <cell r="G692" t="str">
            <v xml:space="preserve"> </v>
          </cell>
          <cell r="H692" t="str">
            <v xml:space="preserve"> </v>
          </cell>
          <cell r="I692" t="str">
            <v xml:space="preserve"> </v>
          </cell>
          <cell r="J692" t="str">
            <v xml:space="preserve"> </v>
          </cell>
        </row>
        <row r="693">
          <cell r="D693" t="str">
            <v/>
          </cell>
          <cell r="E693" t="str">
            <v xml:space="preserve"> </v>
          </cell>
          <cell r="F693" t="str">
            <v xml:space="preserve"> </v>
          </cell>
          <cell r="G693" t="str">
            <v xml:space="preserve"> </v>
          </cell>
          <cell r="H693" t="str">
            <v xml:space="preserve"> </v>
          </cell>
          <cell r="I693" t="str">
            <v xml:space="preserve"> </v>
          </cell>
          <cell r="J693" t="str">
            <v xml:space="preserve"> </v>
          </cell>
        </row>
        <row r="694">
          <cell r="D694" t="str">
            <v/>
          </cell>
          <cell r="E694" t="str">
            <v xml:space="preserve"> </v>
          </cell>
          <cell r="F694" t="str">
            <v xml:space="preserve"> </v>
          </cell>
          <cell r="G694" t="str">
            <v xml:space="preserve"> </v>
          </cell>
          <cell r="H694" t="str">
            <v xml:space="preserve"> </v>
          </cell>
          <cell r="I694" t="str">
            <v xml:space="preserve"> </v>
          </cell>
          <cell r="J694" t="str">
            <v xml:space="preserve"> </v>
          </cell>
        </row>
        <row r="695">
          <cell r="D695" t="str">
            <v/>
          </cell>
          <cell r="E695" t="str">
            <v xml:space="preserve"> </v>
          </cell>
          <cell r="F695" t="str">
            <v xml:space="preserve"> </v>
          </cell>
          <cell r="G695" t="str">
            <v xml:space="preserve"> </v>
          </cell>
          <cell r="H695" t="str">
            <v xml:space="preserve"> </v>
          </cell>
          <cell r="I695" t="str">
            <v xml:space="preserve"> </v>
          </cell>
          <cell r="J695" t="str">
            <v xml:space="preserve"> </v>
          </cell>
        </row>
        <row r="696">
          <cell r="D696" t="str">
            <v/>
          </cell>
          <cell r="E696" t="str">
            <v xml:space="preserve"> </v>
          </cell>
          <cell r="F696" t="str">
            <v xml:space="preserve"> </v>
          </cell>
          <cell r="G696" t="str">
            <v xml:space="preserve"> </v>
          </cell>
          <cell r="H696" t="str">
            <v xml:space="preserve"> </v>
          </cell>
          <cell r="I696" t="str">
            <v xml:space="preserve"> </v>
          </cell>
          <cell r="J696" t="str">
            <v xml:space="preserve"> </v>
          </cell>
        </row>
        <row r="697">
          <cell r="D697" t="str">
            <v/>
          </cell>
          <cell r="E697" t="str">
            <v xml:space="preserve"> </v>
          </cell>
          <cell r="F697" t="str">
            <v xml:space="preserve"> </v>
          </cell>
          <cell r="G697" t="str">
            <v xml:space="preserve"> </v>
          </cell>
          <cell r="H697" t="str">
            <v xml:space="preserve"> </v>
          </cell>
          <cell r="I697" t="str">
            <v xml:space="preserve"> </v>
          </cell>
          <cell r="J697" t="str">
            <v xml:space="preserve"> </v>
          </cell>
        </row>
        <row r="698">
          <cell r="D698" t="str">
            <v/>
          </cell>
          <cell r="E698" t="str">
            <v xml:space="preserve"> </v>
          </cell>
          <cell r="F698" t="str">
            <v xml:space="preserve"> </v>
          </cell>
          <cell r="G698" t="str">
            <v xml:space="preserve"> </v>
          </cell>
          <cell r="H698" t="str">
            <v xml:space="preserve"> </v>
          </cell>
          <cell r="I698" t="str">
            <v xml:space="preserve"> </v>
          </cell>
          <cell r="J698" t="str">
            <v xml:space="preserve"> </v>
          </cell>
        </row>
        <row r="699">
          <cell r="D699" t="str">
            <v/>
          </cell>
          <cell r="E699" t="str">
            <v xml:space="preserve"> </v>
          </cell>
          <cell r="F699" t="str">
            <v xml:space="preserve"> </v>
          </cell>
          <cell r="G699" t="str">
            <v xml:space="preserve"> </v>
          </cell>
          <cell r="H699" t="str">
            <v xml:space="preserve"> </v>
          </cell>
          <cell r="I699" t="str">
            <v xml:space="preserve"> </v>
          </cell>
          <cell r="J699" t="str">
            <v xml:space="preserve"> </v>
          </cell>
        </row>
        <row r="700">
          <cell r="D700" t="str">
            <v/>
          </cell>
          <cell r="E700" t="str">
            <v xml:space="preserve"> </v>
          </cell>
          <cell r="F700" t="str">
            <v xml:space="preserve"> </v>
          </cell>
          <cell r="G700" t="str">
            <v xml:space="preserve"> </v>
          </cell>
          <cell r="H700" t="str">
            <v xml:space="preserve"> </v>
          </cell>
          <cell r="I700" t="str">
            <v xml:space="preserve"> </v>
          </cell>
          <cell r="J700" t="str">
            <v xml:space="preserve"> </v>
          </cell>
        </row>
        <row r="701">
          <cell r="D701" t="str">
            <v/>
          </cell>
          <cell r="E701" t="str">
            <v xml:space="preserve"> </v>
          </cell>
          <cell r="F701" t="str">
            <v xml:space="preserve"> </v>
          </cell>
          <cell r="G701" t="str">
            <v xml:space="preserve"> </v>
          </cell>
          <cell r="H701" t="str">
            <v xml:space="preserve"> </v>
          </cell>
          <cell r="I701" t="str">
            <v xml:space="preserve"> </v>
          </cell>
          <cell r="J701" t="str">
            <v xml:space="preserve"> </v>
          </cell>
        </row>
        <row r="702">
          <cell r="D702" t="str">
            <v/>
          </cell>
          <cell r="E702" t="str">
            <v xml:space="preserve"> </v>
          </cell>
          <cell r="F702" t="str">
            <v xml:space="preserve"> </v>
          </cell>
          <cell r="G702" t="str">
            <v xml:space="preserve"> </v>
          </cell>
          <cell r="H702" t="str">
            <v xml:space="preserve"> </v>
          </cell>
          <cell r="I702" t="str">
            <v xml:space="preserve"> </v>
          </cell>
          <cell r="J702" t="str">
            <v xml:space="preserve"> </v>
          </cell>
        </row>
        <row r="703">
          <cell r="D703" t="str">
            <v/>
          </cell>
          <cell r="E703" t="str">
            <v xml:space="preserve"> </v>
          </cell>
          <cell r="F703" t="str">
            <v xml:space="preserve"> </v>
          </cell>
          <cell r="G703" t="str">
            <v xml:space="preserve"> </v>
          </cell>
          <cell r="H703" t="str">
            <v xml:space="preserve"> </v>
          </cell>
          <cell r="I703" t="str">
            <v xml:space="preserve"> </v>
          </cell>
          <cell r="J703" t="str">
            <v xml:space="preserve"> </v>
          </cell>
        </row>
        <row r="704">
          <cell r="D704" t="str">
            <v/>
          </cell>
          <cell r="E704" t="str">
            <v xml:space="preserve"> </v>
          </cell>
          <cell r="F704" t="str">
            <v xml:space="preserve"> </v>
          </cell>
          <cell r="G704" t="str">
            <v xml:space="preserve"> </v>
          </cell>
          <cell r="H704" t="str">
            <v xml:space="preserve"> </v>
          </cell>
          <cell r="I704" t="str">
            <v xml:space="preserve"> </v>
          </cell>
          <cell r="J704" t="str">
            <v xml:space="preserve"> </v>
          </cell>
        </row>
        <row r="705">
          <cell r="D705" t="str">
            <v/>
          </cell>
          <cell r="E705" t="str">
            <v xml:space="preserve"> </v>
          </cell>
          <cell r="F705" t="str">
            <v xml:space="preserve"> </v>
          </cell>
          <cell r="G705" t="str">
            <v xml:space="preserve"> </v>
          </cell>
          <cell r="H705" t="str">
            <v xml:space="preserve"> </v>
          </cell>
          <cell r="I705" t="str">
            <v xml:space="preserve"> </v>
          </cell>
          <cell r="J705" t="str">
            <v xml:space="preserve"> </v>
          </cell>
        </row>
        <row r="706">
          <cell r="D706" t="str">
            <v/>
          </cell>
          <cell r="E706" t="str">
            <v xml:space="preserve"> </v>
          </cell>
          <cell r="F706" t="str">
            <v xml:space="preserve"> </v>
          </cell>
          <cell r="G706" t="str">
            <v xml:space="preserve"> </v>
          </cell>
          <cell r="H706" t="str">
            <v xml:space="preserve"> </v>
          </cell>
          <cell r="I706" t="str">
            <v xml:space="preserve"> </v>
          </cell>
          <cell r="J706" t="str">
            <v xml:space="preserve"> </v>
          </cell>
        </row>
        <row r="707">
          <cell r="D707" t="str">
            <v/>
          </cell>
          <cell r="E707" t="str">
            <v xml:space="preserve"> </v>
          </cell>
          <cell r="F707" t="str">
            <v xml:space="preserve"> </v>
          </cell>
          <cell r="G707" t="str">
            <v xml:space="preserve"> </v>
          </cell>
          <cell r="H707" t="str">
            <v xml:space="preserve"> </v>
          </cell>
          <cell r="I707" t="str">
            <v xml:space="preserve"> </v>
          </cell>
          <cell r="J707" t="str">
            <v xml:space="preserve"> </v>
          </cell>
        </row>
        <row r="708">
          <cell r="D708" t="str">
            <v/>
          </cell>
          <cell r="E708" t="str">
            <v xml:space="preserve"> </v>
          </cell>
          <cell r="F708" t="str">
            <v xml:space="preserve"> </v>
          </cell>
          <cell r="G708" t="str">
            <v xml:space="preserve"> </v>
          </cell>
          <cell r="H708" t="str">
            <v xml:space="preserve"> </v>
          </cell>
          <cell r="I708" t="str">
            <v xml:space="preserve"> </v>
          </cell>
          <cell r="J708" t="str">
            <v xml:space="preserve"> </v>
          </cell>
        </row>
        <row r="709">
          <cell r="D709" t="str">
            <v/>
          </cell>
          <cell r="E709" t="str">
            <v xml:space="preserve"> </v>
          </cell>
          <cell r="F709" t="str">
            <v xml:space="preserve"> </v>
          </cell>
          <cell r="G709" t="str">
            <v xml:space="preserve"> </v>
          </cell>
          <cell r="H709" t="str">
            <v xml:space="preserve"> </v>
          </cell>
          <cell r="I709" t="str">
            <v xml:space="preserve"> </v>
          </cell>
          <cell r="J709" t="str">
            <v xml:space="preserve"> </v>
          </cell>
        </row>
        <row r="710">
          <cell r="D710" t="str">
            <v/>
          </cell>
          <cell r="E710" t="str">
            <v xml:space="preserve"> </v>
          </cell>
          <cell r="F710" t="str">
            <v xml:space="preserve"> </v>
          </cell>
          <cell r="G710" t="str">
            <v xml:space="preserve"> </v>
          </cell>
          <cell r="H710" t="str">
            <v xml:space="preserve"> </v>
          </cell>
          <cell r="I710" t="str">
            <v xml:space="preserve"> </v>
          </cell>
          <cell r="J710" t="str">
            <v xml:space="preserve"> </v>
          </cell>
        </row>
        <row r="711">
          <cell r="D711" t="str">
            <v/>
          </cell>
          <cell r="E711" t="str">
            <v xml:space="preserve"> </v>
          </cell>
          <cell r="F711" t="str">
            <v xml:space="preserve"> </v>
          </cell>
          <cell r="G711" t="str">
            <v xml:space="preserve"> </v>
          </cell>
          <cell r="H711" t="str">
            <v xml:space="preserve"> </v>
          </cell>
          <cell r="I711" t="str">
            <v xml:space="preserve"> </v>
          </cell>
          <cell r="J711" t="str">
            <v xml:space="preserve"> </v>
          </cell>
        </row>
        <row r="712">
          <cell r="D712" t="str">
            <v/>
          </cell>
          <cell r="E712" t="str">
            <v xml:space="preserve"> </v>
          </cell>
          <cell r="F712" t="str">
            <v xml:space="preserve"> </v>
          </cell>
          <cell r="G712" t="str">
            <v xml:space="preserve"> </v>
          </cell>
          <cell r="H712" t="str">
            <v xml:space="preserve"> </v>
          </cell>
          <cell r="I712" t="str">
            <v xml:space="preserve"> </v>
          </cell>
          <cell r="J712" t="str">
            <v xml:space="preserve"> </v>
          </cell>
        </row>
        <row r="713">
          <cell r="D713" t="str">
            <v/>
          </cell>
          <cell r="E713" t="str">
            <v xml:space="preserve"> </v>
          </cell>
          <cell r="F713" t="str">
            <v xml:space="preserve"> </v>
          </cell>
          <cell r="G713" t="str">
            <v xml:space="preserve"> </v>
          </cell>
          <cell r="H713" t="str">
            <v xml:space="preserve"> </v>
          </cell>
          <cell r="I713" t="str">
            <v xml:space="preserve"> </v>
          </cell>
          <cell r="J713" t="str">
            <v xml:space="preserve"> </v>
          </cell>
        </row>
        <row r="714">
          <cell r="D714" t="str">
            <v/>
          </cell>
          <cell r="E714" t="str">
            <v xml:space="preserve"> </v>
          </cell>
          <cell r="F714" t="str">
            <v xml:space="preserve"> </v>
          </cell>
          <cell r="G714" t="str">
            <v xml:space="preserve"> </v>
          </cell>
          <cell r="H714" t="str">
            <v xml:space="preserve"> </v>
          </cell>
          <cell r="I714" t="str">
            <v xml:space="preserve"> </v>
          </cell>
          <cell r="J714" t="str">
            <v xml:space="preserve"> </v>
          </cell>
        </row>
        <row r="715">
          <cell r="D715" t="str">
            <v/>
          </cell>
          <cell r="E715" t="str">
            <v xml:space="preserve"> </v>
          </cell>
          <cell r="F715" t="str">
            <v xml:space="preserve"> </v>
          </cell>
          <cell r="G715" t="str">
            <v xml:space="preserve"> </v>
          </cell>
          <cell r="H715" t="str">
            <v xml:space="preserve"> </v>
          </cell>
          <cell r="I715" t="str">
            <v xml:space="preserve"> </v>
          </cell>
          <cell r="J715" t="str">
            <v xml:space="preserve"> </v>
          </cell>
        </row>
        <row r="716">
          <cell r="D716" t="str">
            <v/>
          </cell>
          <cell r="E716" t="str">
            <v xml:space="preserve"> </v>
          </cell>
          <cell r="F716" t="str">
            <v xml:space="preserve"> </v>
          </cell>
          <cell r="G716" t="str">
            <v xml:space="preserve"> </v>
          </cell>
          <cell r="H716" t="str">
            <v xml:space="preserve"> </v>
          </cell>
          <cell r="I716" t="str">
            <v xml:space="preserve"> </v>
          </cell>
          <cell r="J716" t="str">
            <v xml:space="preserve"> </v>
          </cell>
        </row>
        <row r="717">
          <cell r="D717" t="str">
            <v/>
          </cell>
          <cell r="E717" t="str">
            <v xml:space="preserve"> </v>
          </cell>
          <cell r="F717" t="str">
            <v xml:space="preserve"> </v>
          </cell>
          <cell r="G717" t="str">
            <v xml:space="preserve"> </v>
          </cell>
          <cell r="H717" t="str">
            <v xml:space="preserve"> </v>
          </cell>
          <cell r="I717" t="str">
            <v xml:space="preserve"> </v>
          </cell>
          <cell r="J717" t="str">
            <v xml:space="preserve"> </v>
          </cell>
        </row>
        <row r="718">
          <cell r="D718" t="str">
            <v/>
          </cell>
          <cell r="E718" t="str">
            <v xml:space="preserve"> </v>
          </cell>
          <cell r="F718" t="str">
            <v xml:space="preserve"> </v>
          </cell>
          <cell r="G718" t="str">
            <v xml:space="preserve"> </v>
          </cell>
          <cell r="H718" t="str">
            <v xml:space="preserve"> </v>
          </cell>
          <cell r="I718" t="str">
            <v xml:space="preserve"> </v>
          </cell>
          <cell r="J718" t="str">
            <v xml:space="preserve"> </v>
          </cell>
        </row>
        <row r="719">
          <cell r="D719" t="str">
            <v/>
          </cell>
          <cell r="E719" t="str">
            <v xml:space="preserve"> </v>
          </cell>
          <cell r="F719" t="str">
            <v xml:space="preserve"> </v>
          </cell>
          <cell r="G719" t="str">
            <v xml:space="preserve"> </v>
          </cell>
          <cell r="H719" t="str">
            <v xml:space="preserve"> </v>
          </cell>
          <cell r="I719" t="str">
            <v xml:space="preserve"> </v>
          </cell>
          <cell r="J719" t="str">
            <v xml:space="preserve"> </v>
          </cell>
        </row>
        <row r="720">
          <cell r="D720" t="str">
            <v/>
          </cell>
          <cell r="E720" t="str">
            <v xml:space="preserve"> </v>
          </cell>
          <cell r="F720" t="str">
            <v xml:space="preserve"> </v>
          </cell>
          <cell r="G720" t="str">
            <v xml:space="preserve"> </v>
          </cell>
          <cell r="H720" t="str">
            <v xml:space="preserve"> </v>
          </cell>
          <cell r="I720" t="str">
            <v xml:space="preserve"> </v>
          </cell>
          <cell r="J720" t="str">
            <v xml:space="preserve"> </v>
          </cell>
        </row>
        <row r="721">
          <cell r="D721" t="str">
            <v/>
          </cell>
          <cell r="E721" t="str">
            <v xml:space="preserve"> </v>
          </cell>
          <cell r="F721" t="str">
            <v xml:space="preserve"> </v>
          </cell>
          <cell r="G721" t="str">
            <v xml:space="preserve"> </v>
          </cell>
          <cell r="H721" t="str">
            <v xml:space="preserve"> </v>
          </cell>
          <cell r="I721" t="str">
            <v xml:space="preserve"> </v>
          </cell>
          <cell r="J721" t="str">
            <v xml:space="preserve"> </v>
          </cell>
        </row>
        <row r="722">
          <cell r="D722" t="str">
            <v/>
          </cell>
          <cell r="E722" t="str">
            <v xml:space="preserve"> </v>
          </cell>
          <cell r="F722" t="str">
            <v xml:space="preserve"> </v>
          </cell>
          <cell r="G722" t="str">
            <v xml:space="preserve"> </v>
          </cell>
          <cell r="H722" t="str">
            <v xml:space="preserve"> </v>
          </cell>
          <cell r="I722" t="str">
            <v xml:space="preserve"> </v>
          </cell>
          <cell r="J722" t="str">
            <v xml:space="preserve"> </v>
          </cell>
        </row>
        <row r="723">
          <cell r="D723" t="str">
            <v/>
          </cell>
          <cell r="E723" t="str">
            <v xml:space="preserve"> </v>
          </cell>
          <cell r="F723" t="str">
            <v xml:space="preserve"> </v>
          </cell>
          <cell r="G723" t="str">
            <v xml:space="preserve"> </v>
          </cell>
          <cell r="H723" t="str">
            <v xml:space="preserve"> </v>
          </cell>
          <cell r="I723" t="str">
            <v xml:space="preserve"> </v>
          </cell>
          <cell r="J723" t="str">
            <v xml:space="preserve"> </v>
          </cell>
        </row>
        <row r="724">
          <cell r="D724" t="str">
            <v/>
          </cell>
          <cell r="E724" t="str">
            <v xml:space="preserve"> </v>
          </cell>
          <cell r="F724" t="str">
            <v xml:space="preserve"> </v>
          </cell>
          <cell r="G724" t="str">
            <v xml:space="preserve"> </v>
          </cell>
          <cell r="H724" t="str">
            <v xml:space="preserve"> </v>
          </cell>
          <cell r="I724" t="str">
            <v xml:space="preserve"> </v>
          </cell>
          <cell r="J724" t="str">
            <v xml:space="preserve"> </v>
          </cell>
        </row>
        <row r="725">
          <cell r="D725" t="str">
            <v/>
          </cell>
          <cell r="E725" t="str">
            <v xml:space="preserve"> </v>
          </cell>
          <cell r="F725" t="str">
            <v xml:space="preserve"> </v>
          </cell>
          <cell r="G725" t="str">
            <v xml:space="preserve"> </v>
          </cell>
          <cell r="H725" t="str">
            <v xml:space="preserve"> </v>
          </cell>
          <cell r="I725" t="str">
            <v xml:space="preserve"> </v>
          </cell>
          <cell r="J725" t="str">
            <v xml:space="preserve"> </v>
          </cell>
        </row>
        <row r="726">
          <cell r="D726" t="str">
            <v/>
          </cell>
          <cell r="E726" t="str">
            <v xml:space="preserve"> </v>
          </cell>
          <cell r="F726" t="str">
            <v xml:space="preserve"> </v>
          </cell>
          <cell r="G726" t="str">
            <v xml:space="preserve"> </v>
          </cell>
          <cell r="H726" t="str">
            <v xml:space="preserve"> </v>
          </cell>
          <cell r="I726" t="str">
            <v xml:space="preserve"> </v>
          </cell>
          <cell r="J726" t="str">
            <v xml:space="preserve"> </v>
          </cell>
        </row>
        <row r="727">
          <cell r="D727" t="str">
            <v/>
          </cell>
          <cell r="E727" t="str">
            <v xml:space="preserve"> </v>
          </cell>
          <cell r="F727" t="str">
            <v xml:space="preserve"> </v>
          </cell>
          <cell r="G727" t="str">
            <v xml:space="preserve"> </v>
          </cell>
          <cell r="H727" t="str">
            <v xml:space="preserve"> </v>
          </cell>
          <cell r="I727" t="str">
            <v xml:space="preserve"> </v>
          </cell>
          <cell r="J727" t="str">
            <v xml:space="preserve"> </v>
          </cell>
        </row>
        <row r="728">
          <cell r="D728" t="str">
            <v/>
          </cell>
          <cell r="E728" t="str">
            <v xml:space="preserve"> </v>
          </cell>
          <cell r="F728" t="str">
            <v xml:space="preserve"> </v>
          </cell>
          <cell r="G728" t="str">
            <v xml:space="preserve"> </v>
          </cell>
          <cell r="H728" t="str">
            <v xml:space="preserve"> </v>
          </cell>
          <cell r="I728" t="str">
            <v xml:space="preserve"> </v>
          </cell>
          <cell r="J728" t="str">
            <v xml:space="preserve"> </v>
          </cell>
        </row>
        <row r="729">
          <cell r="D729" t="str">
            <v/>
          </cell>
          <cell r="E729" t="str">
            <v xml:space="preserve"> </v>
          </cell>
          <cell r="F729" t="str">
            <v xml:space="preserve"> </v>
          </cell>
          <cell r="G729" t="str">
            <v xml:space="preserve"> </v>
          </cell>
          <cell r="H729" t="str">
            <v xml:space="preserve"> </v>
          </cell>
          <cell r="I729" t="str">
            <v xml:space="preserve"> </v>
          </cell>
          <cell r="J729" t="str">
            <v xml:space="preserve"> </v>
          </cell>
        </row>
        <row r="730">
          <cell r="D730" t="str">
            <v/>
          </cell>
          <cell r="E730" t="str">
            <v xml:space="preserve"> </v>
          </cell>
          <cell r="F730" t="str">
            <v xml:space="preserve"> </v>
          </cell>
          <cell r="G730" t="str">
            <v xml:space="preserve"> </v>
          </cell>
          <cell r="H730" t="str">
            <v xml:space="preserve"> </v>
          </cell>
          <cell r="I730" t="str">
            <v xml:space="preserve"> </v>
          </cell>
          <cell r="J730" t="str">
            <v xml:space="preserve"> </v>
          </cell>
        </row>
        <row r="731">
          <cell r="D731" t="str">
            <v/>
          </cell>
          <cell r="E731" t="str">
            <v xml:space="preserve"> </v>
          </cell>
          <cell r="F731" t="str">
            <v xml:space="preserve"> </v>
          </cell>
          <cell r="G731" t="str">
            <v xml:space="preserve"> </v>
          </cell>
          <cell r="H731" t="str">
            <v xml:space="preserve"> </v>
          </cell>
          <cell r="I731" t="str">
            <v xml:space="preserve"> </v>
          </cell>
          <cell r="J731" t="str">
            <v xml:space="preserve"> </v>
          </cell>
        </row>
        <row r="732">
          <cell r="D732" t="str">
            <v/>
          </cell>
          <cell r="E732" t="str">
            <v xml:space="preserve"> </v>
          </cell>
          <cell r="F732" t="str">
            <v xml:space="preserve"> </v>
          </cell>
          <cell r="G732" t="str">
            <v xml:space="preserve"> </v>
          </cell>
          <cell r="H732" t="str">
            <v xml:space="preserve"> </v>
          </cell>
          <cell r="I732" t="str">
            <v xml:space="preserve"> </v>
          </cell>
          <cell r="J732" t="str">
            <v xml:space="preserve"> </v>
          </cell>
        </row>
        <row r="733">
          <cell r="D733" t="str">
            <v/>
          </cell>
          <cell r="E733" t="str">
            <v xml:space="preserve"> </v>
          </cell>
          <cell r="F733" t="str">
            <v xml:space="preserve"> </v>
          </cell>
          <cell r="G733" t="str">
            <v xml:space="preserve"> </v>
          </cell>
          <cell r="H733" t="str">
            <v xml:space="preserve"> </v>
          </cell>
          <cell r="I733" t="str">
            <v xml:space="preserve"> </v>
          </cell>
          <cell r="J733" t="str">
            <v xml:space="preserve"> </v>
          </cell>
        </row>
        <row r="734">
          <cell r="D734" t="str">
            <v/>
          </cell>
          <cell r="E734" t="str">
            <v xml:space="preserve"> </v>
          </cell>
          <cell r="F734" t="str">
            <v xml:space="preserve"> </v>
          </cell>
          <cell r="G734" t="str">
            <v xml:space="preserve"> </v>
          </cell>
          <cell r="H734" t="str">
            <v xml:space="preserve"> </v>
          </cell>
          <cell r="I734" t="str">
            <v xml:space="preserve"> </v>
          </cell>
          <cell r="J734" t="str">
            <v xml:space="preserve"> </v>
          </cell>
        </row>
        <row r="735">
          <cell r="D735" t="str">
            <v/>
          </cell>
          <cell r="E735" t="str">
            <v xml:space="preserve"> </v>
          </cell>
          <cell r="F735" t="str">
            <v xml:space="preserve"> </v>
          </cell>
          <cell r="G735" t="str">
            <v xml:space="preserve"> </v>
          </cell>
          <cell r="H735" t="str">
            <v xml:space="preserve"> </v>
          </cell>
          <cell r="I735" t="str">
            <v xml:space="preserve"> </v>
          </cell>
          <cell r="J735" t="str">
            <v xml:space="preserve"> </v>
          </cell>
        </row>
        <row r="736">
          <cell r="D736" t="str">
            <v/>
          </cell>
          <cell r="E736" t="str">
            <v xml:space="preserve"> </v>
          </cell>
          <cell r="F736" t="str">
            <v xml:space="preserve"> </v>
          </cell>
          <cell r="G736" t="str">
            <v xml:space="preserve"> </v>
          </cell>
          <cell r="H736" t="str">
            <v xml:space="preserve"> </v>
          </cell>
          <cell r="I736" t="str">
            <v xml:space="preserve"> </v>
          </cell>
          <cell r="J736" t="str">
            <v xml:space="preserve"> </v>
          </cell>
        </row>
        <row r="737">
          <cell r="D737" t="str">
            <v/>
          </cell>
          <cell r="E737" t="str">
            <v xml:space="preserve"> </v>
          </cell>
          <cell r="F737" t="str">
            <v xml:space="preserve"> </v>
          </cell>
          <cell r="G737" t="str">
            <v xml:space="preserve"> </v>
          </cell>
          <cell r="H737" t="str">
            <v xml:space="preserve"> </v>
          </cell>
          <cell r="I737" t="str">
            <v xml:space="preserve"> </v>
          </cell>
          <cell r="J737" t="str">
            <v xml:space="preserve"> </v>
          </cell>
        </row>
        <row r="738">
          <cell r="D738" t="str">
            <v/>
          </cell>
          <cell r="E738" t="str">
            <v xml:space="preserve"> </v>
          </cell>
          <cell r="F738" t="str">
            <v xml:space="preserve"> </v>
          </cell>
          <cell r="G738" t="str">
            <v xml:space="preserve"> </v>
          </cell>
          <cell r="H738" t="str">
            <v xml:space="preserve"> </v>
          </cell>
          <cell r="I738" t="str">
            <v xml:space="preserve"> </v>
          </cell>
          <cell r="J738" t="str">
            <v xml:space="preserve"> </v>
          </cell>
        </row>
        <row r="739">
          <cell r="D739" t="str">
            <v/>
          </cell>
          <cell r="E739" t="str">
            <v xml:space="preserve"> </v>
          </cell>
          <cell r="F739" t="str">
            <v xml:space="preserve"> </v>
          </cell>
          <cell r="G739" t="str">
            <v xml:space="preserve"> </v>
          </cell>
          <cell r="H739" t="str">
            <v xml:space="preserve"> </v>
          </cell>
          <cell r="I739" t="str">
            <v xml:space="preserve"> </v>
          </cell>
          <cell r="J739" t="str">
            <v xml:space="preserve"> </v>
          </cell>
        </row>
        <row r="740">
          <cell r="D740" t="str">
            <v/>
          </cell>
          <cell r="E740" t="str">
            <v xml:space="preserve"> </v>
          </cell>
          <cell r="F740" t="str">
            <v xml:space="preserve"> </v>
          </cell>
          <cell r="G740" t="str">
            <v xml:space="preserve"> </v>
          </cell>
          <cell r="H740" t="str">
            <v xml:space="preserve"> </v>
          </cell>
          <cell r="I740" t="str">
            <v xml:space="preserve"> </v>
          </cell>
          <cell r="J740" t="str">
            <v xml:space="preserve"> </v>
          </cell>
        </row>
        <row r="741">
          <cell r="D741" t="str">
            <v/>
          </cell>
          <cell r="E741" t="str">
            <v xml:space="preserve"> </v>
          </cell>
          <cell r="F741" t="str">
            <v xml:space="preserve"> </v>
          </cell>
          <cell r="G741" t="str">
            <v xml:space="preserve"> </v>
          </cell>
          <cell r="H741" t="str">
            <v xml:space="preserve"> </v>
          </cell>
          <cell r="I741" t="str">
            <v xml:space="preserve"> </v>
          </cell>
          <cell r="J741" t="str">
            <v xml:space="preserve"> </v>
          </cell>
        </row>
        <row r="742">
          <cell r="D742" t="str">
            <v/>
          </cell>
          <cell r="E742" t="str">
            <v xml:space="preserve"> </v>
          </cell>
          <cell r="F742" t="str">
            <v xml:space="preserve"> </v>
          </cell>
          <cell r="G742" t="str">
            <v xml:space="preserve"> </v>
          </cell>
          <cell r="H742" t="str">
            <v xml:space="preserve"> </v>
          </cell>
          <cell r="I742" t="str">
            <v xml:space="preserve"> </v>
          </cell>
          <cell r="J742" t="str">
            <v xml:space="preserve"> </v>
          </cell>
        </row>
        <row r="743">
          <cell r="D743" t="str">
            <v/>
          </cell>
          <cell r="E743" t="str">
            <v xml:space="preserve"> </v>
          </cell>
          <cell r="F743" t="str">
            <v xml:space="preserve"> </v>
          </cell>
          <cell r="G743" t="str">
            <v xml:space="preserve"> </v>
          </cell>
          <cell r="H743" t="str">
            <v xml:space="preserve"> </v>
          </cell>
          <cell r="I743" t="str">
            <v xml:space="preserve"> </v>
          </cell>
          <cell r="J743" t="str">
            <v xml:space="preserve"> </v>
          </cell>
        </row>
        <row r="744">
          <cell r="D744" t="str">
            <v/>
          </cell>
          <cell r="E744" t="str">
            <v xml:space="preserve"> </v>
          </cell>
          <cell r="F744" t="str">
            <v xml:space="preserve"> </v>
          </cell>
          <cell r="G744" t="str">
            <v xml:space="preserve"> </v>
          </cell>
          <cell r="H744" t="str">
            <v xml:space="preserve"> </v>
          </cell>
          <cell r="I744" t="str">
            <v xml:space="preserve"> </v>
          </cell>
          <cell r="J744" t="str">
            <v xml:space="preserve"> </v>
          </cell>
        </row>
        <row r="745">
          <cell r="D745" t="str">
            <v/>
          </cell>
          <cell r="E745" t="str">
            <v xml:space="preserve"> </v>
          </cell>
          <cell r="F745" t="str">
            <v xml:space="preserve"> </v>
          </cell>
          <cell r="G745" t="str">
            <v xml:space="preserve"> </v>
          </cell>
          <cell r="H745" t="str">
            <v xml:space="preserve"> </v>
          </cell>
          <cell r="I745" t="str">
            <v xml:space="preserve"> </v>
          </cell>
          <cell r="J745" t="str">
            <v xml:space="preserve"> </v>
          </cell>
        </row>
        <row r="746">
          <cell r="D746" t="str">
            <v/>
          </cell>
          <cell r="E746" t="str">
            <v xml:space="preserve"> </v>
          </cell>
          <cell r="F746" t="str">
            <v xml:space="preserve"> </v>
          </cell>
          <cell r="G746" t="str">
            <v xml:space="preserve"> </v>
          </cell>
          <cell r="H746" t="str">
            <v xml:space="preserve"> </v>
          </cell>
          <cell r="I746" t="str">
            <v xml:space="preserve"> </v>
          </cell>
          <cell r="J746" t="str">
            <v xml:space="preserve"> </v>
          </cell>
        </row>
        <row r="747">
          <cell r="D747" t="str">
            <v/>
          </cell>
          <cell r="E747" t="str">
            <v xml:space="preserve"> </v>
          </cell>
          <cell r="F747" t="str">
            <v xml:space="preserve"> </v>
          </cell>
          <cell r="G747" t="str">
            <v xml:space="preserve"> </v>
          </cell>
          <cell r="H747" t="str">
            <v xml:space="preserve"> </v>
          </cell>
          <cell r="I747" t="str">
            <v xml:space="preserve"> </v>
          </cell>
          <cell r="J747" t="str">
            <v xml:space="preserve"> </v>
          </cell>
        </row>
        <row r="748">
          <cell r="D748" t="str">
            <v/>
          </cell>
          <cell r="E748" t="str">
            <v xml:space="preserve"> </v>
          </cell>
          <cell r="F748" t="str">
            <v xml:space="preserve"> </v>
          </cell>
          <cell r="G748" t="str">
            <v xml:space="preserve"> </v>
          </cell>
          <cell r="H748" t="str">
            <v xml:space="preserve"> </v>
          </cell>
          <cell r="I748" t="str">
            <v xml:space="preserve"> </v>
          </cell>
          <cell r="J748" t="str">
            <v xml:space="preserve"> </v>
          </cell>
        </row>
        <row r="749">
          <cell r="D749" t="str">
            <v/>
          </cell>
          <cell r="E749" t="str">
            <v xml:space="preserve"> </v>
          </cell>
          <cell r="F749" t="str">
            <v xml:space="preserve"> </v>
          </cell>
          <cell r="G749" t="str">
            <v xml:space="preserve"> </v>
          </cell>
          <cell r="H749" t="str">
            <v xml:space="preserve"> </v>
          </cell>
          <cell r="I749" t="str">
            <v xml:space="preserve"> </v>
          </cell>
          <cell r="J749" t="str">
            <v xml:space="preserve"> </v>
          </cell>
        </row>
        <row r="750">
          <cell r="D750" t="str">
            <v/>
          </cell>
          <cell r="E750" t="str">
            <v xml:space="preserve"> </v>
          </cell>
          <cell r="F750" t="str">
            <v xml:space="preserve"> </v>
          </cell>
          <cell r="G750" t="str">
            <v xml:space="preserve"> </v>
          </cell>
          <cell r="H750" t="str">
            <v xml:space="preserve"> </v>
          </cell>
          <cell r="I750" t="str">
            <v xml:space="preserve"> </v>
          </cell>
          <cell r="J750" t="str">
            <v xml:space="preserve"> </v>
          </cell>
        </row>
        <row r="751">
          <cell r="D751" t="str">
            <v/>
          </cell>
          <cell r="E751" t="str">
            <v xml:space="preserve"> </v>
          </cell>
          <cell r="F751" t="str">
            <v xml:space="preserve"> </v>
          </cell>
          <cell r="G751" t="str">
            <v xml:space="preserve"> </v>
          </cell>
          <cell r="H751" t="str">
            <v xml:space="preserve"> </v>
          </cell>
          <cell r="I751" t="str">
            <v xml:space="preserve"> </v>
          </cell>
          <cell r="J751" t="str">
            <v xml:space="preserve"> </v>
          </cell>
        </row>
        <row r="752">
          <cell r="D752" t="str">
            <v/>
          </cell>
          <cell r="E752" t="str">
            <v xml:space="preserve"> </v>
          </cell>
          <cell r="F752" t="str">
            <v xml:space="preserve"> </v>
          </cell>
          <cell r="G752" t="str">
            <v xml:space="preserve"> </v>
          </cell>
          <cell r="H752" t="str">
            <v xml:space="preserve"> </v>
          </cell>
          <cell r="I752" t="str">
            <v xml:space="preserve"> </v>
          </cell>
          <cell r="J752" t="str">
            <v xml:space="preserve"> </v>
          </cell>
        </row>
        <row r="753">
          <cell r="D753" t="str">
            <v/>
          </cell>
          <cell r="E753" t="str">
            <v xml:space="preserve"> </v>
          </cell>
          <cell r="F753" t="str">
            <v xml:space="preserve"> </v>
          </cell>
          <cell r="G753" t="str">
            <v xml:space="preserve"> </v>
          </cell>
          <cell r="H753" t="str">
            <v xml:space="preserve"> </v>
          </cell>
          <cell r="I753" t="str">
            <v xml:space="preserve"> </v>
          </cell>
          <cell r="J753" t="str">
            <v xml:space="preserve"> </v>
          </cell>
        </row>
        <row r="754">
          <cell r="D754" t="str">
            <v/>
          </cell>
          <cell r="E754" t="str">
            <v xml:space="preserve"> </v>
          </cell>
          <cell r="F754" t="str">
            <v xml:space="preserve"> </v>
          </cell>
          <cell r="G754" t="str">
            <v xml:space="preserve"> </v>
          </cell>
          <cell r="H754" t="str">
            <v xml:space="preserve"> </v>
          </cell>
          <cell r="I754" t="str">
            <v xml:space="preserve"> </v>
          </cell>
          <cell r="J754" t="str">
            <v xml:space="preserve"> </v>
          </cell>
        </row>
        <row r="755">
          <cell r="D755" t="str">
            <v/>
          </cell>
          <cell r="E755" t="str">
            <v xml:space="preserve"> </v>
          </cell>
          <cell r="F755" t="str">
            <v xml:space="preserve"> </v>
          </cell>
          <cell r="G755" t="str">
            <v xml:space="preserve"> </v>
          </cell>
          <cell r="H755" t="str">
            <v xml:space="preserve"> </v>
          </cell>
          <cell r="I755" t="str">
            <v xml:space="preserve"> </v>
          </cell>
          <cell r="J755" t="str">
            <v xml:space="preserve"> </v>
          </cell>
        </row>
        <row r="756">
          <cell r="D756" t="str">
            <v/>
          </cell>
          <cell r="E756" t="str">
            <v xml:space="preserve"> </v>
          </cell>
          <cell r="F756" t="str">
            <v xml:space="preserve"> </v>
          </cell>
          <cell r="G756" t="str">
            <v xml:space="preserve"> </v>
          </cell>
          <cell r="H756" t="str">
            <v xml:space="preserve"> </v>
          </cell>
          <cell r="I756" t="str">
            <v xml:space="preserve"> </v>
          </cell>
          <cell r="J756" t="str">
            <v xml:space="preserve"> </v>
          </cell>
        </row>
        <row r="757">
          <cell r="D757" t="str">
            <v/>
          </cell>
          <cell r="E757" t="str">
            <v xml:space="preserve"> </v>
          </cell>
          <cell r="F757" t="str">
            <v xml:space="preserve"> </v>
          </cell>
          <cell r="G757" t="str">
            <v xml:space="preserve"> </v>
          </cell>
          <cell r="H757" t="str">
            <v xml:space="preserve"> </v>
          </cell>
          <cell r="I757" t="str">
            <v xml:space="preserve"> </v>
          </cell>
          <cell r="J757" t="str">
            <v xml:space="preserve"> </v>
          </cell>
        </row>
        <row r="758">
          <cell r="D758" t="str">
            <v/>
          </cell>
          <cell r="E758" t="str">
            <v xml:space="preserve"> </v>
          </cell>
          <cell r="F758" t="str">
            <v xml:space="preserve"> </v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  <cell r="J758" t="str">
            <v xml:space="preserve"> </v>
          </cell>
        </row>
        <row r="759">
          <cell r="D759" t="str">
            <v/>
          </cell>
          <cell r="E759" t="str">
            <v xml:space="preserve"> </v>
          </cell>
          <cell r="F759" t="str">
            <v xml:space="preserve"> </v>
          </cell>
          <cell r="G759" t="str">
            <v xml:space="preserve"> </v>
          </cell>
          <cell r="H759" t="str">
            <v xml:space="preserve"> </v>
          </cell>
          <cell r="I759" t="str">
            <v xml:space="preserve"> </v>
          </cell>
          <cell r="J759" t="str">
            <v xml:space="preserve"> </v>
          </cell>
        </row>
        <row r="760">
          <cell r="D760" t="str">
            <v/>
          </cell>
          <cell r="E760" t="str">
            <v xml:space="preserve"> </v>
          </cell>
          <cell r="F760" t="str">
            <v xml:space="preserve"> </v>
          </cell>
          <cell r="G760" t="str">
            <v xml:space="preserve"> </v>
          </cell>
          <cell r="H760" t="str">
            <v xml:space="preserve"> </v>
          </cell>
          <cell r="I760" t="str">
            <v xml:space="preserve"> </v>
          </cell>
          <cell r="J760" t="str">
            <v xml:space="preserve"> </v>
          </cell>
        </row>
        <row r="761">
          <cell r="D761" t="str">
            <v/>
          </cell>
          <cell r="E761" t="str">
            <v xml:space="preserve"> </v>
          </cell>
          <cell r="F761" t="str">
            <v xml:space="preserve"> </v>
          </cell>
          <cell r="G761" t="str">
            <v xml:space="preserve"> </v>
          </cell>
          <cell r="H761" t="str">
            <v xml:space="preserve"> </v>
          </cell>
          <cell r="I761" t="str">
            <v xml:space="preserve"> </v>
          </cell>
          <cell r="J761" t="str">
            <v xml:space="preserve"> </v>
          </cell>
        </row>
        <row r="762">
          <cell r="D762" t="str">
            <v/>
          </cell>
          <cell r="E762" t="str">
            <v xml:space="preserve"> </v>
          </cell>
          <cell r="F762" t="str">
            <v xml:space="preserve"> </v>
          </cell>
          <cell r="G762" t="str">
            <v xml:space="preserve"> </v>
          </cell>
          <cell r="H762" t="str">
            <v xml:space="preserve"> </v>
          </cell>
          <cell r="I762" t="str">
            <v xml:space="preserve"> </v>
          </cell>
          <cell r="J762" t="str">
            <v xml:space="preserve"> </v>
          </cell>
        </row>
        <row r="763">
          <cell r="D763" t="str">
            <v/>
          </cell>
          <cell r="E763" t="str">
            <v xml:space="preserve"> </v>
          </cell>
          <cell r="F763" t="str">
            <v xml:space="preserve"> </v>
          </cell>
          <cell r="G763" t="str">
            <v xml:space="preserve"> </v>
          </cell>
          <cell r="H763" t="str">
            <v xml:space="preserve"> </v>
          </cell>
          <cell r="I763" t="str">
            <v xml:space="preserve"> </v>
          </cell>
          <cell r="J763" t="str">
            <v xml:space="preserve"> </v>
          </cell>
        </row>
        <row r="764">
          <cell r="D764" t="str">
            <v/>
          </cell>
          <cell r="E764" t="str">
            <v xml:space="preserve"> </v>
          </cell>
          <cell r="F764" t="str">
            <v xml:space="preserve"> </v>
          </cell>
          <cell r="G764" t="str">
            <v xml:space="preserve"> </v>
          </cell>
          <cell r="H764" t="str">
            <v xml:space="preserve"> </v>
          </cell>
          <cell r="I764" t="str">
            <v xml:space="preserve"> </v>
          </cell>
          <cell r="J764" t="str">
            <v xml:space="preserve"> </v>
          </cell>
        </row>
        <row r="765">
          <cell r="D765" t="str">
            <v/>
          </cell>
          <cell r="E765" t="str">
            <v xml:space="preserve"> </v>
          </cell>
          <cell r="F765" t="str">
            <v xml:space="preserve"> </v>
          </cell>
          <cell r="G765" t="str">
            <v xml:space="preserve"> </v>
          </cell>
          <cell r="H765" t="str">
            <v xml:space="preserve"> </v>
          </cell>
          <cell r="I765" t="str">
            <v xml:space="preserve"> </v>
          </cell>
          <cell r="J765" t="str">
            <v xml:space="preserve"> </v>
          </cell>
        </row>
        <row r="766">
          <cell r="D766" t="str">
            <v/>
          </cell>
          <cell r="E766" t="str">
            <v xml:space="preserve"> </v>
          </cell>
          <cell r="F766" t="str">
            <v xml:space="preserve"> </v>
          </cell>
          <cell r="G766" t="str">
            <v xml:space="preserve"> </v>
          </cell>
          <cell r="H766" t="str">
            <v xml:space="preserve"> </v>
          </cell>
          <cell r="I766" t="str">
            <v xml:space="preserve"> </v>
          </cell>
          <cell r="J766" t="str">
            <v xml:space="preserve"> </v>
          </cell>
        </row>
        <row r="767">
          <cell r="D767" t="str">
            <v/>
          </cell>
          <cell r="E767" t="str">
            <v xml:space="preserve"> </v>
          </cell>
          <cell r="F767" t="str">
            <v xml:space="preserve"> </v>
          </cell>
          <cell r="G767" t="str">
            <v xml:space="preserve"> </v>
          </cell>
          <cell r="H767" t="str">
            <v xml:space="preserve"> </v>
          </cell>
          <cell r="I767" t="str">
            <v xml:space="preserve"> </v>
          </cell>
          <cell r="J767" t="str">
            <v xml:space="preserve"> </v>
          </cell>
        </row>
        <row r="768">
          <cell r="D768" t="str">
            <v/>
          </cell>
          <cell r="E768" t="str">
            <v xml:space="preserve"> </v>
          </cell>
          <cell r="F768" t="str">
            <v xml:space="preserve"> </v>
          </cell>
          <cell r="G768" t="str">
            <v xml:space="preserve"> </v>
          </cell>
          <cell r="H768" t="str">
            <v xml:space="preserve"> </v>
          </cell>
          <cell r="I768" t="str">
            <v xml:space="preserve"> </v>
          </cell>
          <cell r="J768" t="str">
            <v xml:space="preserve"> </v>
          </cell>
        </row>
        <row r="769">
          <cell r="D769" t="str">
            <v/>
          </cell>
          <cell r="E769" t="str">
            <v xml:space="preserve"> </v>
          </cell>
          <cell r="F769" t="str">
            <v xml:space="preserve"> </v>
          </cell>
          <cell r="G769" t="str">
            <v xml:space="preserve"> </v>
          </cell>
          <cell r="H769" t="str">
            <v xml:space="preserve"> </v>
          </cell>
          <cell r="I769" t="str">
            <v xml:space="preserve"> </v>
          </cell>
          <cell r="J769" t="str">
            <v xml:space="preserve"> </v>
          </cell>
        </row>
        <row r="770">
          <cell r="D770" t="str">
            <v/>
          </cell>
          <cell r="E770" t="str">
            <v xml:space="preserve"> </v>
          </cell>
          <cell r="F770" t="str">
            <v xml:space="preserve"> </v>
          </cell>
          <cell r="G770" t="str">
            <v xml:space="preserve"> </v>
          </cell>
          <cell r="H770" t="str">
            <v xml:space="preserve"> </v>
          </cell>
          <cell r="I770" t="str">
            <v xml:space="preserve"> </v>
          </cell>
          <cell r="J770" t="str">
            <v xml:space="preserve"> </v>
          </cell>
        </row>
        <row r="771">
          <cell r="D771" t="str">
            <v/>
          </cell>
          <cell r="E771" t="str">
            <v xml:space="preserve"> </v>
          </cell>
          <cell r="F771" t="str">
            <v xml:space="preserve"> </v>
          </cell>
          <cell r="G771" t="str">
            <v xml:space="preserve"> </v>
          </cell>
          <cell r="H771" t="str">
            <v xml:space="preserve"> </v>
          </cell>
          <cell r="I771" t="str">
            <v xml:space="preserve"> </v>
          </cell>
          <cell r="J771" t="str">
            <v xml:space="preserve"> </v>
          </cell>
        </row>
        <row r="772">
          <cell r="D772" t="str">
            <v/>
          </cell>
          <cell r="E772" t="str">
            <v xml:space="preserve"> </v>
          </cell>
          <cell r="F772" t="str">
            <v xml:space="preserve"> </v>
          </cell>
          <cell r="G772" t="str">
            <v xml:space="preserve"> </v>
          </cell>
          <cell r="H772" t="str">
            <v xml:space="preserve"> </v>
          </cell>
          <cell r="I772" t="str">
            <v xml:space="preserve"> </v>
          </cell>
          <cell r="J772" t="str">
            <v xml:space="preserve"> </v>
          </cell>
        </row>
        <row r="773">
          <cell r="D773" t="str">
            <v/>
          </cell>
          <cell r="E773" t="str">
            <v xml:space="preserve"> </v>
          </cell>
          <cell r="F773" t="str">
            <v xml:space="preserve"> </v>
          </cell>
          <cell r="G773" t="str">
            <v xml:space="preserve"> </v>
          </cell>
          <cell r="H773" t="str">
            <v xml:space="preserve"> </v>
          </cell>
          <cell r="I773" t="str">
            <v xml:space="preserve"> </v>
          </cell>
          <cell r="J773" t="str">
            <v xml:space="preserve"> </v>
          </cell>
        </row>
        <row r="774">
          <cell r="D774" t="str">
            <v/>
          </cell>
          <cell r="E774" t="str">
            <v xml:space="preserve"> </v>
          </cell>
          <cell r="F774" t="str">
            <v xml:space="preserve"> </v>
          </cell>
          <cell r="G774" t="str">
            <v xml:space="preserve"> </v>
          </cell>
          <cell r="H774" t="str">
            <v xml:space="preserve"> </v>
          </cell>
          <cell r="I774" t="str">
            <v xml:space="preserve"> </v>
          </cell>
          <cell r="J774" t="str">
            <v xml:space="preserve"> </v>
          </cell>
        </row>
        <row r="775">
          <cell r="D775" t="str">
            <v/>
          </cell>
          <cell r="E775" t="str">
            <v xml:space="preserve"> </v>
          </cell>
          <cell r="F775" t="str">
            <v xml:space="preserve"> </v>
          </cell>
          <cell r="G775" t="str">
            <v xml:space="preserve"> </v>
          </cell>
          <cell r="H775" t="str">
            <v xml:space="preserve"> </v>
          </cell>
          <cell r="I775" t="str">
            <v xml:space="preserve"> </v>
          </cell>
          <cell r="J775" t="str">
            <v xml:space="preserve"> </v>
          </cell>
        </row>
        <row r="776">
          <cell r="D776" t="str">
            <v/>
          </cell>
          <cell r="E776" t="str">
            <v xml:space="preserve"> </v>
          </cell>
          <cell r="F776" t="str">
            <v xml:space="preserve"> </v>
          </cell>
          <cell r="G776" t="str">
            <v xml:space="preserve"> </v>
          </cell>
          <cell r="H776" t="str">
            <v xml:space="preserve"> </v>
          </cell>
          <cell r="I776" t="str">
            <v xml:space="preserve"> </v>
          </cell>
          <cell r="J776" t="str">
            <v xml:space="preserve"> </v>
          </cell>
        </row>
        <row r="777">
          <cell r="D777" t="str">
            <v/>
          </cell>
          <cell r="E777" t="str">
            <v xml:space="preserve"> </v>
          </cell>
          <cell r="F777" t="str">
            <v xml:space="preserve"> </v>
          </cell>
          <cell r="G777" t="str">
            <v xml:space="preserve"> </v>
          </cell>
          <cell r="H777" t="str">
            <v xml:space="preserve"> </v>
          </cell>
          <cell r="I777" t="str">
            <v xml:space="preserve"> </v>
          </cell>
          <cell r="J777" t="str">
            <v xml:space="preserve"> </v>
          </cell>
        </row>
        <row r="778">
          <cell r="D778" t="str">
            <v/>
          </cell>
          <cell r="E778" t="str">
            <v xml:space="preserve"> </v>
          </cell>
          <cell r="F778" t="str">
            <v xml:space="preserve"> </v>
          </cell>
          <cell r="G778" t="str">
            <v xml:space="preserve"> </v>
          </cell>
          <cell r="H778" t="str">
            <v xml:space="preserve"> </v>
          </cell>
          <cell r="I778" t="str">
            <v xml:space="preserve"> </v>
          </cell>
          <cell r="J778" t="str">
            <v xml:space="preserve"> </v>
          </cell>
        </row>
        <row r="779">
          <cell r="D779" t="str">
            <v/>
          </cell>
          <cell r="E779" t="str">
            <v xml:space="preserve"> </v>
          </cell>
          <cell r="F779" t="str">
            <v xml:space="preserve"> </v>
          </cell>
          <cell r="G779" t="str">
            <v xml:space="preserve"> </v>
          </cell>
          <cell r="H779" t="str">
            <v xml:space="preserve"> </v>
          </cell>
          <cell r="I779" t="str">
            <v xml:space="preserve"> </v>
          </cell>
          <cell r="J779" t="str">
            <v xml:space="preserve"> </v>
          </cell>
        </row>
        <row r="780">
          <cell r="D780" t="str">
            <v/>
          </cell>
          <cell r="E780" t="str">
            <v xml:space="preserve"> </v>
          </cell>
          <cell r="F780" t="str">
            <v xml:space="preserve"> </v>
          </cell>
          <cell r="G780" t="str">
            <v xml:space="preserve"> </v>
          </cell>
          <cell r="H780" t="str">
            <v xml:space="preserve"> </v>
          </cell>
          <cell r="I780" t="str">
            <v xml:space="preserve"> </v>
          </cell>
          <cell r="J780" t="str">
            <v xml:space="preserve"> </v>
          </cell>
        </row>
        <row r="781">
          <cell r="D781" t="str">
            <v/>
          </cell>
          <cell r="E781" t="str">
            <v xml:space="preserve"> </v>
          </cell>
          <cell r="F781" t="str">
            <v xml:space="preserve"> </v>
          </cell>
          <cell r="G781" t="str">
            <v xml:space="preserve"> </v>
          </cell>
          <cell r="H781" t="str">
            <v xml:space="preserve"> </v>
          </cell>
          <cell r="I781" t="str">
            <v xml:space="preserve"> </v>
          </cell>
          <cell r="J781" t="str">
            <v xml:space="preserve"> </v>
          </cell>
        </row>
        <row r="782">
          <cell r="D782" t="str">
            <v/>
          </cell>
          <cell r="E782" t="str">
            <v xml:space="preserve"> </v>
          </cell>
          <cell r="F782" t="str">
            <v xml:space="preserve"> </v>
          </cell>
          <cell r="G782" t="str">
            <v xml:space="preserve"> </v>
          </cell>
          <cell r="H782" t="str">
            <v xml:space="preserve"> </v>
          </cell>
          <cell r="I782" t="str">
            <v xml:space="preserve"> </v>
          </cell>
          <cell r="J782" t="str">
            <v xml:space="preserve"> </v>
          </cell>
        </row>
        <row r="783">
          <cell r="D783" t="str">
            <v/>
          </cell>
          <cell r="E783" t="str">
            <v xml:space="preserve"> </v>
          </cell>
          <cell r="F783" t="str">
            <v xml:space="preserve"> </v>
          </cell>
          <cell r="G783" t="str">
            <v xml:space="preserve"> </v>
          </cell>
          <cell r="H783" t="str">
            <v xml:space="preserve"> </v>
          </cell>
          <cell r="I783" t="str">
            <v xml:space="preserve"> </v>
          </cell>
          <cell r="J783" t="str">
            <v xml:space="preserve"> </v>
          </cell>
        </row>
        <row r="784">
          <cell r="D784" t="str">
            <v/>
          </cell>
          <cell r="E784" t="str">
            <v xml:space="preserve"> </v>
          </cell>
          <cell r="F784" t="str">
            <v xml:space="preserve"> </v>
          </cell>
          <cell r="G784" t="str">
            <v xml:space="preserve"> </v>
          </cell>
          <cell r="H784" t="str">
            <v xml:space="preserve"> </v>
          </cell>
          <cell r="I784" t="str">
            <v xml:space="preserve"> </v>
          </cell>
          <cell r="J784" t="str">
            <v xml:space="preserve"> </v>
          </cell>
        </row>
        <row r="785">
          <cell r="D785" t="str">
            <v/>
          </cell>
          <cell r="E785" t="str">
            <v xml:space="preserve"> </v>
          </cell>
          <cell r="F785" t="str">
            <v xml:space="preserve"> </v>
          </cell>
          <cell r="G785" t="str">
            <v xml:space="preserve"> </v>
          </cell>
          <cell r="H785" t="str">
            <v xml:space="preserve"> </v>
          </cell>
          <cell r="I785" t="str">
            <v xml:space="preserve"> </v>
          </cell>
          <cell r="J785" t="str">
            <v xml:space="preserve"> </v>
          </cell>
        </row>
        <row r="786">
          <cell r="D786" t="str">
            <v/>
          </cell>
          <cell r="E786" t="str">
            <v xml:space="preserve"> </v>
          </cell>
          <cell r="F786" t="str">
            <v xml:space="preserve"> </v>
          </cell>
          <cell r="G786" t="str">
            <v xml:space="preserve"> </v>
          </cell>
          <cell r="H786" t="str">
            <v xml:space="preserve"> </v>
          </cell>
          <cell r="I786" t="str">
            <v xml:space="preserve"> </v>
          </cell>
          <cell r="J786" t="str">
            <v xml:space="preserve"> </v>
          </cell>
        </row>
        <row r="787">
          <cell r="D787" t="str">
            <v/>
          </cell>
          <cell r="E787" t="str">
            <v xml:space="preserve"> </v>
          </cell>
          <cell r="F787" t="str">
            <v xml:space="preserve"> </v>
          </cell>
          <cell r="G787" t="str">
            <v xml:space="preserve"> </v>
          </cell>
          <cell r="H787" t="str">
            <v xml:space="preserve"> </v>
          </cell>
          <cell r="I787" t="str">
            <v xml:space="preserve"> </v>
          </cell>
          <cell r="J787" t="str">
            <v xml:space="preserve"> </v>
          </cell>
        </row>
        <row r="788">
          <cell r="D788" t="str">
            <v/>
          </cell>
          <cell r="E788" t="str">
            <v xml:space="preserve"> </v>
          </cell>
          <cell r="F788" t="str">
            <v xml:space="preserve"> </v>
          </cell>
          <cell r="G788" t="str">
            <v xml:space="preserve"> </v>
          </cell>
          <cell r="H788" t="str">
            <v xml:space="preserve"> </v>
          </cell>
          <cell r="I788" t="str">
            <v xml:space="preserve"> </v>
          </cell>
          <cell r="J788" t="str">
            <v xml:space="preserve"> </v>
          </cell>
        </row>
        <row r="789">
          <cell r="D789" t="str">
            <v/>
          </cell>
          <cell r="E789" t="str">
            <v xml:space="preserve"> </v>
          </cell>
          <cell r="F789" t="str">
            <v xml:space="preserve"> </v>
          </cell>
          <cell r="G789" t="str">
            <v xml:space="preserve"> </v>
          </cell>
          <cell r="H789" t="str">
            <v xml:space="preserve"> </v>
          </cell>
          <cell r="I789" t="str">
            <v xml:space="preserve"> </v>
          </cell>
          <cell r="J789" t="str">
            <v xml:space="preserve"> </v>
          </cell>
        </row>
        <row r="790">
          <cell r="D790" t="str">
            <v/>
          </cell>
          <cell r="E790" t="str">
            <v xml:space="preserve"> </v>
          </cell>
          <cell r="F790" t="str">
            <v xml:space="preserve"> </v>
          </cell>
          <cell r="G790" t="str">
            <v xml:space="preserve"> </v>
          </cell>
          <cell r="H790" t="str">
            <v xml:space="preserve"> </v>
          </cell>
          <cell r="I790" t="str">
            <v xml:space="preserve"> </v>
          </cell>
          <cell r="J790" t="str">
            <v xml:space="preserve"> </v>
          </cell>
        </row>
        <row r="791">
          <cell r="D791" t="str">
            <v/>
          </cell>
          <cell r="E791" t="str">
            <v xml:space="preserve"> </v>
          </cell>
          <cell r="F791" t="str">
            <v xml:space="preserve"> </v>
          </cell>
          <cell r="G791" t="str">
            <v xml:space="preserve"> </v>
          </cell>
          <cell r="H791" t="str">
            <v xml:space="preserve"> </v>
          </cell>
          <cell r="I791" t="str">
            <v xml:space="preserve"> </v>
          </cell>
          <cell r="J791" t="str">
            <v xml:space="preserve"> </v>
          </cell>
        </row>
        <row r="792">
          <cell r="D792" t="str">
            <v/>
          </cell>
          <cell r="E792" t="str">
            <v xml:space="preserve"> </v>
          </cell>
          <cell r="F792" t="str">
            <v xml:space="preserve"> </v>
          </cell>
          <cell r="G792" t="str">
            <v xml:space="preserve"> </v>
          </cell>
          <cell r="H792" t="str">
            <v xml:space="preserve"> </v>
          </cell>
          <cell r="I792" t="str">
            <v xml:space="preserve"> </v>
          </cell>
          <cell r="J792" t="str">
            <v xml:space="preserve"> </v>
          </cell>
        </row>
        <row r="793">
          <cell r="D793" t="str">
            <v/>
          </cell>
          <cell r="E793" t="str">
            <v xml:space="preserve"> </v>
          </cell>
          <cell r="F793" t="str">
            <v xml:space="preserve"> </v>
          </cell>
          <cell r="G793" t="str">
            <v xml:space="preserve"> </v>
          </cell>
          <cell r="H793" t="str">
            <v xml:space="preserve"> </v>
          </cell>
          <cell r="I793" t="str">
            <v xml:space="preserve"> </v>
          </cell>
          <cell r="J793" t="str">
            <v xml:space="preserve"> </v>
          </cell>
        </row>
        <row r="794">
          <cell r="D794" t="str">
            <v/>
          </cell>
          <cell r="E794" t="str">
            <v xml:space="preserve"> </v>
          </cell>
          <cell r="F794" t="str">
            <v xml:space="preserve"> </v>
          </cell>
          <cell r="G794" t="str">
            <v xml:space="preserve"> </v>
          </cell>
          <cell r="H794" t="str">
            <v xml:space="preserve"> </v>
          </cell>
          <cell r="I794" t="str">
            <v xml:space="preserve"> </v>
          </cell>
          <cell r="J794" t="str">
            <v xml:space="preserve"> </v>
          </cell>
        </row>
        <row r="795">
          <cell r="D795" t="str">
            <v/>
          </cell>
          <cell r="E795" t="str">
            <v xml:space="preserve"> </v>
          </cell>
          <cell r="F795" t="str">
            <v xml:space="preserve"> </v>
          </cell>
          <cell r="G795" t="str">
            <v xml:space="preserve"> </v>
          </cell>
          <cell r="H795" t="str">
            <v xml:space="preserve"> </v>
          </cell>
          <cell r="I795" t="str">
            <v xml:space="preserve"> </v>
          </cell>
          <cell r="J795" t="str">
            <v xml:space="preserve"> </v>
          </cell>
        </row>
        <row r="796">
          <cell r="D796" t="str">
            <v/>
          </cell>
          <cell r="E796" t="str">
            <v xml:space="preserve"> </v>
          </cell>
          <cell r="F796" t="str">
            <v xml:space="preserve"> </v>
          </cell>
          <cell r="G796" t="str">
            <v xml:space="preserve"> </v>
          </cell>
          <cell r="H796" t="str">
            <v xml:space="preserve"> </v>
          </cell>
          <cell r="I796" t="str">
            <v xml:space="preserve"> </v>
          </cell>
          <cell r="J796" t="str">
            <v xml:space="preserve"> </v>
          </cell>
        </row>
        <row r="797">
          <cell r="D797" t="str">
            <v/>
          </cell>
          <cell r="E797" t="str">
            <v xml:space="preserve"> </v>
          </cell>
          <cell r="F797" t="str">
            <v xml:space="preserve"> </v>
          </cell>
          <cell r="G797" t="str">
            <v xml:space="preserve"> </v>
          </cell>
          <cell r="H797" t="str">
            <v xml:space="preserve"> </v>
          </cell>
          <cell r="I797" t="str">
            <v xml:space="preserve"> </v>
          </cell>
          <cell r="J797" t="str">
            <v xml:space="preserve"> </v>
          </cell>
        </row>
        <row r="798">
          <cell r="D798" t="str">
            <v/>
          </cell>
          <cell r="E798" t="str">
            <v xml:space="preserve"> </v>
          </cell>
          <cell r="F798" t="str">
            <v xml:space="preserve"> </v>
          </cell>
          <cell r="G798" t="str">
            <v xml:space="preserve"> </v>
          </cell>
          <cell r="H798" t="str">
            <v xml:space="preserve"> </v>
          </cell>
          <cell r="I798" t="str">
            <v xml:space="preserve"> </v>
          </cell>
          <cell r="J798" t="str">
            <v xml:space="preserve"> </v>
          </cell>
        </row>
        <row r="799">
          <cell r="D799" t="str">
            <v/>
          </cell>
          <cell r="E799" t="str">
            <v xml:space="preserve"> </v>
          </cell>
          <cell r="F799" t="str">
            <v xml:space="preserve"> </v>
          </cell>
          <cell r="G799" t="str">
            <v xml:space="preserve"> </v>
          </cell>
          <cell r="H799" t="str">
            <v xml:space="preserve"> </v>
          </cell>
          <cell r="I799" t="str">
            <v xml:space="preserve"> </v>
          </cell>
          <cell r="J799" t="str">
            <v xml:space="preserve"> </v>
          </cell>
        </row>
        <row r="800">
          <cell r="D800" t="str">
            <v/>
          </cell>
          <cell r="E800" t="str">
            <v xml:space="preserve"> </v>
          </cell>
          <cell r="F800" t="str">
            <v xml:space="preserve"> </v>
          </cell>
          <cell r="G800" t="str">
            <v xml:space="preserve"> </v>
          </cell>
          <cell r="H800" t="str">
            <v xml:space="preserve"> </v>
          </cell>
          <cell r="I800" t="str">
            <v xml:space="preserve"> </v>
          </cell>
          <cell r="J800" t="str">
            <v xml:space="preserve"> </v>
          </cell>
        </row>
        <row r="801">
          <cell r="D801" t="str">
            <v/>
          </cell>
          <cell r="E801" t="str">
            <v xml:space="preserve"> </v>
          </cell>
          <cell r="F801" t="str">
            <v xml:space="preserve"> </v>
          </cell>
          <cell r="G801" t="str">
            <v xml:space="preserve"> </v>
          </cell>
          <cell r="H801" t="str">
            <v xml:space="preserve"> </v>
          </cell>
          <cell r="I801" t="str">
            <v xml:space="preserve"> </v>
          </cell>
          <cell r="J801" t="str">
            <v xml:space="preserve"> </v>
          </cell>
        </row>
        <row r="802">
          <cell r="D802" t="str">
            <v/>
          </cell>
          <cell r="E802" t="str">
            <v xml:space="preserve"> </v>
          </cell>
          <cell r="F802" t="str">
            <v xml:space="preserve"> </v>
          </cell>
          <cell r="G802" t="str">
            <v xml:space="preserve"> </v>
          </cell>
          <cell r="H802" t="str">
            <v xml:space="preserve"> </v>
          </cell>
          <cell r="I802" t="str">
            <v xml:space="preserve"> </v>
          </cell>
          <cell r="J802" t="str">
            <v xml:space="preserve"> </v>
          </cell>
        </row>
        <row r="803">
          <cell r="D803" t="str">
            <v/>
          </cell>
          <cell r="E803" t="str">
            <v xml:space="preserve"> </v>
          </cell>
          <cell r="F803" t="str">
            <v xml:space="preserve"> </v>
          </cell>
          <cell r="G803" t="str">
            <v xml:space="preserve"> </v>
          </cell>
          <cell r="H803" t="str">
            <v xml:space="preserve"> </v>
          </cell>
          <cell r="I803" t="str">
            <v xml:space="preserve"> </v>
          </cell>
          <cell r="J803" t="str">
            <v xml:space="preserve"> </v>
          </cell>
        </row>
        <row r="804">
          <cell r="D804" t="str">
            <v/>
          </cell>
          <cell r="E804" t="str">
            <v xml:space="preserve"> </v>
          </cell>
          <cell r="F804" t="str">
            <v xml:space="preserve"> </v>
          </cell>
          <cell r="G804" t="str">
            <v xml:space="preserve"> </v>
          </cell>
          <cell r="H804" t="str">
            <v xml:space="preserve"> </v>
          </cell>
          <cell r="I804" t="str">
            <v xml:space="preserve"> </v>
          </cell>
          <cell r="J804" t="str">
            <v xml:space="preserve"> </v>
          </cell>
        </row>
        <row r="805">
          <cell r="D805" t="str">
            <v/>
          </cell>
          <cell r="E805" t="str">
            <v xml:space="preserve"> </v>
          </cell>
          <cell r="F805" t="str">
            <v xml:space="preserve"> </v>
          </cell>
          <cell r="G805" t="str">
            <v xml:space="preserve"> </v>
          </cell>
          <cell r="H805" t="str">
            <v xml:space="preserve"> </v>
          </cell>
          <cell r="I805" t="str">
            <v xml:space="preserve"> </v>
          </cell>
          <cell r="J805" t="str">
            <v xml:space="preserve"> </v>
          </cell>
        </row>
        <row r="806">
          <cell r="D806" t="str">
            <v/>
          </cell>
          <cell r="E806" t="str">
            <v xml:space="preserve"> </v>
          </cell>
          <cell r="F806" t="str">
            <v xml:space="preserve"> </v>
          </cell>
          <cell r="G806" t="str">
            <v xml:space="preserve"> </v>
          </cell>
          <cell r="H806" t="str">
            <v xml:space="preserve"> </v>
          </cell>
          <cell r="I806" t="str">
            <v xml:space="preserve"> </v>
          </cell>
          <cell r="J806" t="str">
            <v xml:space="preserve"> </v>
          </cell>
        </row>
        <row r="807">
          <cell r="D807" t="str">
            <v/>
          </cell>
          <cell r="E807" t="str">
            <v xml:space="preserve"> </v>
          </cell>
          <cell r="F807" t="str">
            <v xml:space="preserve"> </v>
          </cell>
          <cell r="G807" t="str">
            <v xml:space="preserve"> </v>
          </cell>
          <cell r="H807" t="str">
            <v xml:space="preserve"> </v>
          </cell>
          <cell r="I807" t="str">
            <v xml:space="preserve"> </v>
          </cell>
          <cell r="J807" t="str">
            <v xml:space="preserve"> </v>
          </cell>
        </row>
        <row r="808">
          <cell r="D808" t="str">
            <v/>
          </cell>
          <cell r="E808" t="str">
            <v xml:space="preserve"> </v>
          </cell>
          <cell r="F808" t="str">
            <v xml:space="preserve"> </v>
          </cell>
          <cell r="G808" t="str">
            <v xml:space="preserve"> </v>
          </cell>
          <cell r="H808" t="str">
            <v xml:space="preserve"> </v>
          </cell>
          <cell r="I808" t="str">
            <v xml:space="preserve"> </v>
          </cell>
          <cell r="J808" t="str">
            <v xml:space="preserve"> </v>
          </cell>
        </row>
        <row r="809">
          <cell r="D809" t="str">
            <v/>
          </cell>
          <cell r="E809" t="str">
            <v xml:space="preserve"> </v>
          </cell>
          <cell r="F809" t="str">
            <v xml:space="preserve"> </v>
          </cell>
          <cell r="G809" t="str">
            <v xml:space="preserve"> </v>
          </cell>
          <cell r="H809" t="str">
            <v xml:space="preserve"> </v>
          </cell>
          <cell r="I809" t="str">
            <v xml:space="preserve"> </v>
          </cell>
          <cell r="J809" t="str">
            <v xml:space="preserve"> </v>
          </cell>
        </row>
        <row r="810">
          <cell r="D810" t="str">
            <v/>
          </cell>
          <cell r="E810" t="str">
            <v xml:space="preserve"> </v>
          </cell>
          <cell r="F810" t="str">
            <v xml:space="preserve"> </v>
          </cell>
          <cell r="G810" t="str">
            <v xml:space="preserve"> </v>
          </cell>
          <cell r="H810" t="str">
            <v xml:space="preserve"> </v>
          </cell>
          <cell r="I810" t="str">
            <v xml:space="preserve"> </v>
          </cell>
          <cell r="J810" t="str">
            <v xml:space="preserve"> </v>
          </cell>
        </row>
        <row r="811">
          <cell r="D811" t="str">
            <v/>
          </cell>
          <cell r="E811" t="str">
            <v xml:space="preserve"> </v>
          </cell>
          <cell r="F811" t="str">
            <v xml:space="preserve"> </v>
          </cell>
          <cell r="G811" t="str">
            <v xml:space="preserve"> </v>
          </cell>
          <cell r="H811" t="str">
            <v xml:space="preserve"> </v>
          </cell>
          <cell r="I811" t="str">
            <v xml:space="preserve"> </v>
          </cell>
          <cell r="J811" t="str">
            <v xml:space="preserve"> </v>
          </cell>
        </row>
        <row r="812">
          <cell r="D812" t="str">
            <v/>
          </cell>
          <cell r="E812" t="str">
            <v xml:space="preserve"> </v>
          </cell>
          <cell r="F812" t="str">
            <v xml:space="preserve"> </v>
          </cell>
          <cell r="G812" t="str">
            <v xml:space="preserve"> </v>
          </cell>
          <cell r="H812" t="str">
            <v xml:space="preserve"> </v>
          </cell>
          <cell r="I812" t="str">
            <v xml:space="preserve"> </v>
          </cell>
          <cell r="J812" t="str">
            <v xml:space="preserve"> </v>
          </cell>
        </row>
        <row r="813">
          <cell r="D813" t="str">
            <v/>
          </cell>
          <cell r="E813" t="str">
            <v xml:space="preserve"> </v>
          </cell>
          <cell r="F813" t="str">
            <v xml:space="preserve"> </v>
          </cell>
          <cell r="G813" t="str">
            <v xml:space="preserve"> </v>
          </cell>
          <cell r="H813" t="str">
            <v xml:space="preserve"> </v>
          </cell>
          <cell r="I813" t="str">
            <v xml:space="preserve"> </v>
          </cell>
          <cell r="J813" t="str">
            <v xml:space="preserve"> </v>
          </cell>
        </row>
        <row r="814">
          <cell r="D814" t="str">
            <v/>
          </cell>
          <cell r="E814" t="str">
            <v xml:space="preserve"> </v>
          </cell>
          <cell r="F814" t="str">
            <v xml:space="preserve"> </v>
          </cell>
          <cell r="G814" t="str">
            <v xml:space="preserve"> </v>
          </cell>
          <cell r="H814" t="str">
            <v xml:space="preserve"> </v>
          </cell>
          <cell r="I814" t="str">
            <v xml:space="preserve"> </v>
          </cell>
          <cell r="J814" t="str">
            <v xml:space="preserve"> </v>
          </cell>
        </row>
        <row r="815">
          <cell r="D815" t="str">
            <v/>
          </cell>
          <cell r="E815" t="str">
            <v xml:space="preserve"> </v>
          </cell>
          <cell r="F815" t="str">
            <v xml:space="preserve"> </v>
          </cell>
          <cell r="G815" t="str">
            <v xml:space="preserve"> </v>
          </cell>
          <cell r="H815" t="str">
            <v xml:space="preserve"> </v>
          </cell>
          <cell r="I815" t="str">
            <v xml:space="preserve"> </v>
          </cell>
          <cell r="J815" t="str">
            <v xml:space="preserve"> </v>
          </cell>
        </row>
        <row r="816">
          <cell r="D816" t="str">
            <v/>
          </cell>
          <cell r="E816" t="str">
            <v xml:space="preserve"> </v>
          </cell>
          <cell r="F816" t="str">
            <v xml:space="preserve"> </v>
          </cell>
          <cell r="G816" t="str">
            <v xml:space="preserve"> </v>
          </cell>
          <cell r="H816" t="str">
            <v xml:space="preserve"> </v>
          </cell>
          <cell r="I816" t="str">
            <v xml:space="preserve"> </v>
          </cell>
          <cell r="J816" t="str">
            <v xml:space="preserve"> </v>
          </cell>
        </row>
        <row r="817">
          <cell r="D817" t="str">
            <v/>
          </cell>
          <cell r="E817" t="str">
            <v xml:space="preserve"> </v>
          </cell>
          <cell r="F817" t="str">
            <v xml:space="preserve"> </v>
          </cell>
          <cell r="G817" t="str">
            <v xml:space="preserve"> </v>
          </cell>
          <cell r="H817" t="str">
            <v xml:space="preserve"> </v>
          </cell>
          <cell r="I817" t="str">
            <v xml:space="preserve"> </v>
          </cell>
          <cell r="J817" t="str">
            <v xml:space="preserve"> </v>
          </cell>
        </row>
        <row r="818">
          <cell r="D818" t="str">
            <v/>
          </cell>
          <cell r="E818" t="str">
            <v xml:space="preserve"> </v>
          </cell>
          <cell r="F818" t="str">
            <v xml:space="preserve"> </v>
          </cell>
          <cell r="G818" t="str">
            <v xml:space="preserve"> </v>
          </cell>
          <cell r="H818" t="str">
            <v xml:space="preserve"> </v>
          </cell>
          <cell r="I818" t="str">
            <v xml:space="preserve"> </v>
          </cell>
          <cell r="J818" t="str">
            <v xml:space="preserve"> </v>
          </cell>
        </row>
        <row r="819">
          <cell r="D819" t="str">
            <v/>
          </cell>
          <cell r="E819" t="str">
            <v xml:space="preserve"> </v>
          </cell>
          <cell r="F819" t="str">
            <v xml:space="preserve"> </v>
          </cell>
          <cell r="G819" t="str">
            <v xml:space="preserve"> </v>
          </cell>
          <cell r="H819" t="str">
            <v xml:space="preserve"> </v>
          </cell>
          <cell r="I819" t="str">
            <v xml:space="preserve"> </v>
          </cell>
          <cell r="J819" t="str">
            <v xml:space="preserve"> </v>
          </cell>
        </row>
        <row r="820">
          <cell r="D820" t="str">
            <v/>
          </cell>
          <cell r="E820" t="str">
            <v xml:space="preserve"> </v>
          </cell>
          <cell r="F820" t="str">
            <v xml:space="preserve"> </v>
          </cell>
          <cell r="G820" t="str">
            <v xml:space="preserve"> </v>
          </cell>
          <cell r="H820" t="str">
            <v xml:space="preserve"> </v>
          </cell>
          <cell r="I820" t="str">
            <v xml:space="preserve"> </v>
          </cell>
          <cell r="J820" t="str">
            <v xml:space="preserve"> </v>
          </cell>
        </row>
        <row r="821">
          <cell r="D821" t="str">
            <v/>
          </cell>
          <cell r="E821" t="str">
            <v xml:space="preserve"> </v>
          </cell>
          <cell r="F821" t="str">
            <v xml:space="preserve"> </v>
          </cell>
          <cell r="G821" t="str">
            <v xml:space="preserve"> </v>
          </cell>
          <cell r="H821" t="str">
            <v xml:space="preserve"> </v>
          </cell>
          <cell r="I821" t="str">
            <v xml:space="preserve"> </v>
          </cell>
          <cell r="J821" t="str">
            <v xml:space="preserve"> </v>
          </cell>
        </row>
        <row r="822">
          <cell r="D822" t="str">
            <v/>
          </cell>
          <cell r="E822" t="str">
            <v xml:space="preserve"> </v>
          </cell>
          <cell r="F822" t="str">
            <v xml:space="preserve"> </v>
          </cell>
          <cell r="G822" t="str">
            <v xml:space="preserve"> </v>
          </cell>
          <cell r="H822" t="str">
            <v xml:space="preserve"> </v>
          </cell>
          <cell r="I822" t="str">
            <v xml:space="preserve"> </v>
          </cell>
          <cell r="J822" t="str">
            <v xml:space="preserve"> </v>
          </cell>
        </row>
        <row r="823">
          <cell r="D823" t="str">
            <v/>
          </cell>
          <cell r="E823" t="str">
            <v xml:space="preserve"> </v>
          </cell>
          <cell r="F823" t="str">
            <v xml:space="preserve"> </v>
          </cell>
          <cell r="G823" t="str">
            <v xml:space="preserve"> </v>
          </cell>
          <cell r="H823" t="str">
            <v xml:space="preserve"> </v>
          </cell>
          <cell r="I823" t="str">
            <v xml:space="preserve"> </v>
          </cell>
          <cell r="J823" t="str">
            <v xml:space="preserve"> </v>
          </cell>
        </row>
        <row r="824">
          <cell r="D824" t="str">
            <v/>
          </cell>
          <cell r="E824" t="str">
            <v xml:space="preserve"> </v>
          </cell>
          <cell r="F824" t="str">
            <v xml:space="preserve"> </v>
          </cell>
          <cell r="G824" t="str">
            <v xml:space="preserve"> </v>
          </cell>
          <cell r="H824" t="str">
            <v xml:space="preserve"> </v>
          </cell>
          <cell r="I824" t="str">
            <v xml:space="preserve"> </v>
          </cell>
          <cell r="J824" t="str">
            <v xml:space="preserve"> </v>
          </cell>
        </row>
        <row r="825">
          <cell r="D825" t="str">
            <v/>
          </cell>
          <cell r="E825" t="str">
            <v xml:space="preserve"> </v>
          </cell>
          <cell r="F825" t="str">
            <v xml:space="preserve"> </v>
          </cell>
          <cell r="G825" t="str">
            <v xml:space="preserve"> </v>
          </cell>
          <cell r="H825" t="str">
            <v xml:space="preserve"> </v>
          </cell>
          <cell r="I825" t="str">
            <v xml:space="preserve"> </v>
          </cell>
          <cell r="J825" t="str">
            <v xml:space="preserve"> </v>
          </cell>
        </row>
        <row r="826">
          <cell r="D826" t="str">
            <v/>
          </cell>
          <cell r="E826" t="str">
            <v xml:space="preserve"> </v>
          </cell>
          <cell r="F826" t="str">
            <v xml:space="preserve"> </v>
          </cell>
          <cell r="G826" t="str">
            <v xml:space="preserve"> </v>
          </cell>
          <cell r="H826" t="str">
            <v xml:space="preserve"> </v>
          </cell>
          <cell r="I826" t="str">
            <v xml:space="preserve"> </v>
          </cell>
          <cell r="J826" t="str">
            <v xml:space="preserve"> </v>
          </cell>
        </row>
        <row r="827">
          <cell r="D827" t="str">
            <v/>
          </cell>
          <cell r="E827" t="str">
            <v xml:space="preserve"> </v>
          </cell>
          <cell r="F827" t="str">
            <v xml:space="preserve"> </v>
          </cell>
          <cell r="G827" t="str">
            <v xml:space="preserve"> </v>
          </cell>
          <cell r="H827" t="str">
            <v xml:space="preserve"> </v>
          </cell>
          <cell r="I827" t="str">
            <v xml:space="preserve"> </v>
          </cell>
          <cell r="J827" t="str">
            <v xml:space="preserve"> </v>
          </cell>
        </row>
        <row r="828">
          <cell r="D828" t="str">
            <v/>
          </cell>
          <cell r="E828" t="str">
            <v xml:space="preserve"> </v>
          </cell>
          <cell r="F828" t="str">
            <v xml:space="preserve"> </v>
          </cell>
          <cell r="G828" t="str">
            <v xml:space="preserve"> </v>
          </cell>
          <cell r="H828" t="str">
            <v xml:space="preserve"> </v>
          </cell>
          <cell r="I828" t="str">
            <v xml:space="preserve"> </v>
          </cell>
          <cell r="J828" t="str">
            <v xml:space="preserve"> </v>
          </cell>
        </row>
        <row r="829">
          <cell r="D829" t="str">
            <v/>
          </cell>
          <cell r="E829" t="str">
            <v xml:space="preserve"> </v>
          </cell>
          <cell r="F829" t="str">
            <v xml:space="preserve"> </v>
          </cell>
          <cell r="G829" t="str">
            <v xml:space="preserve"> </v>
          </cell>
          <cell r="H829" t="str">
            <v xml:space="preserve"> </v>
          </cell>
          <cell r="I829" t="str">
            <v xml:space="preserve"> </v>
          </cell>
          <cell r="J829" t="str">
            <v xml:space="preserve"> </v>
          </cell>
        </row>
        <row r="830">
          <cell r="D830" t="str">
            <v/>
          </cell>
          <cell r="E830" t="str">
            <v xml:space="preserve"> </v>
          </cell>
          <cell r="F830" t="str">
            <v xml:space="preserve"> </v>
          </cell>
          <cell r="G830" t="str">
            <v xml:space="preserve"> </v>
          </cell>
          <cell r="H830" t="str">
            <v xml:space="preserve"> </v>
          </cell>
          <cell r="I830" t="str">
            <v xml:space="preserve"> </v>
          </cell>
          <cell r="J830" t="str">
            <v xml:space="preserve"> </v>
          </cell>
        </row>
        <row r="831">
          <cell r="D831" t="str">
            <v/>
          </cell>
          <cell r="E831" t="str">
            <v xml:space="preserve"> </v>
          </cell>
          <cell r="F831" t="str">
            <v xml:space="preserve"> </v>
          </cell>
          <cell r="G831" t="str">
            <v xml:space="preserve"> </v>
          </cell>
          <cell r="H831" t="str">
            <v xml:space="preserve"> </v>
          </cell>
          <cell r="I831" t="str">
            <v xml:space="preserve"> </v>
          </cell>
          <cell r="J831" t="str">
            <v xml:space="preserve"> </v>
          </cell>
        </row>
        <row r="832">
          <cell r="D832" t="str">
            <v/>
          </cell>
          <cell r="E832" t="str">
            <v xml:space="preserve"> </v>
          </cell>
          <cell r="F832" t="str">
            <v xml:space="preserve"> </v>
          </cell>
          <cell r="G832" t="str">
            <v xml:space="preserve"> </v>
          </cell>
          <cell r="H832" t="str">
            <v xml:space="preserve"> </v>
          </cell>
          <cell r="I832" t="str">
            <v xml:space="preserve"> </v>
          </cell>
          <cell r="J832" t="str">
            <v xml:space="preserve"> </v>
          </cell>
        </row>
        <row r="833">
          <cell r="D833" t="str">
            <v/>
          </cell>
          <cell r="E833" t="str">
            <v xml:space="preserve"> </v>
          </cell>
          <cell r="F833" t="str">
            <v xml:space="preserve"> </v>
          </cell>
          <cell r="G833" t="str">
            <v xml:space="preserve"> </v>
          </cell>
          <cell r="H833" t="str">
            <v xml:space="preserve"> </v>
          </cell>
          <cell r="I833" t="str">
            <v xml:space="preserve"> </v>
          </cell>
          <cell r="J833" t="str">
            <v xml:space="preserve"> </v>
          </cell>
        </row>
        <row r="834">
          <cell r="D834" t="str">
            <v/>
          </cell>
          <cell r="E834" t="str">
            <v xml:space="preserve"> </v>
          </cell>
          <cell r="F834" t="str">
            <v xml:space="preserve"> </v>
          </cell>
          <cell r="G834" t="str">
            <v xml:space="preserve"> </v>
          </cell>
          <cell r="H834" t="str">
            <v xml:space="preserve"> </v>
          </cell>
          <cell r="I834" t="str">
            <v xml:space="preserve"> </v>
          </cell>
          <cell r="J834" t="str">
            <v xml:space="preserve"> </v>
          </cell>
        </row>
        <row r="835">
          <cell r="D835" t="str">
            <v/>
          </cell>
          <cell r="E835" t="str">
            <v xml:space="preserve"> </v>
          </cell>
          <cell r="F835" t="str">
            <v xml:space="preserve"> </v>
          </cell>
          <cell r="G835" t="str">
            <v xml:space="preserve"> </v>
          </cell>
          <cell r="H835" t="str">
            <v xml:space="preserve"> </v>
          </cell>
          <cell r="I835" t="str">
            <v xml:space="preserve"> </v>
          </cell>
          <cell r="J835" t="str">
            <v xml:space="preserve"> </v>
          </cell>
        </row>
        <row r="836">
          <cell r="D836" t="str">
            <v/>
          </cell>
          <cell r="E836" t="str">
            <v xml:space="preserve"> </v>
          </cell>
          <cell r="F836" t="str">
            <v xml:space="preserve"> </v>
          </cell>
          <cell r="G836" t="str">
            <v xml:space="preserve"> </v>
          </cell>
          <cell r="H836" t="str">
            <v xml:space="preserve"> </v>
          </cell>
          <cell r="I836" t="str">
            <v xml:space="preserve"> </v>
          </cell>
          <cell r="J836" t="str">
            <v xml:space="preserve"> </v>
          </cell>
        </row>
        <row r="837">
          <cell r="D837" t="str">
            <v/>
          </cell>
          <cell r="E837" t="str">
            <v xml:space="preserve"> </v>
          </cell>
          <cell r="F837" t="str">
            <v xml:space="preserve"> </v>
          </cell>
          <cell r="G837" t="str">
            <v xml:space="preserve"> </v>
          </cell>
          <cell r="H837" t="str">
            <v xml:space="preserve"> </v>
          </cell>
          <cell r="I837" t="str">
            <v xml:space="preserve"> </v>
          </cell>
          <cell r="J837" t="str">
            <v xml:space="preserve"> </v>
          </cell>
        </row>
        <row r="838">
          <cell r="D838" t="str">
            <v/>
          </cell>
          <cell r="E838" t="str">
            <v xml:space="preserve"> </v>
          </cell>
          <cell r="F838" t="str">
            <v xml:space="preserve"> </v>
          </cell>
          <cell r="G838" t="str">
            <v xml:space="preserve"> </v>
          </cell>
          <cell r="H838" t="str">
            <v xml:space="preserve"> </v>
          </cell>
          <cell r="I838" t="str">
            <v xml:space="preserve"> </v>
          </cell>
          <cell r="J838" t="str">
            <v xml:space="preserve"> </v>
          </cell>
        </row>
        <row r="839">
          <cell r="D839" t="str">
            <v/>
          </cell>
          <cell r="E839" t="str">
            <v xml:space="preserve"> </v>
          </cell>
          <cell r="F839" t="str">
            <v xml:space="preserve"> </v>
          </cell>
          <cell r="G839" t="str">
            <v xml:space="preserve"> </v>
          </cell>
          <cell r="H839" t="str">
            <v xml:space="preserve"> </v>
          </cell>
          <cell r="I839" t="str">
            <v xml:space="preserve"> </v>
          </cell>
          <cell r="J839" t="str">
            <v xml:space="preserve"> </v>
          </cell>
        </row>
        <row r="840">
          <cell r="D840" t="str">
            <v/>
          </cell>
          <cell r="E840" t="str">
            <v xml:space="preserve"> </v>
          </cell>
          <cell r="F840" t="str">
            <v xml:space="preserve"> </v>
          </cell>
          <cell r="G840" t="str">
            <v xml:space="preserve"> </v>
          </cell>
          <cell r="H840" t="str">
            <v xml:space="preserve"> </v>
          </cell>
          <cell r="I840" t="str">
            <v xml:space="preserve"> </v>
          </cell>
          <cell r="J840" t="str">
            <v xml:space="preserve"> </v>
          </cell>
        </row>
        <row r="841">
          <cell r="D841" t="str">
            <v/>
          </cell>
          <cell r="E841" t="str">
            <v xml:space="preserve"> </v>
          </cell>
          <cell r="F841" t="str">
            <v xml:space="preserve"> </v>
          </cell>
          <cell r="G841" t="str">
            <v xml:space="preserve"> </v>
          </cell>
          <cell r="H841" t="str">
            <v xml:space="preserve"> </v>
          </cell>
          <cell r="I841" t="str">
            <v xml:space="preserve"> </v>
          </cell>
          <cell r="J841" t="str">
            <v xml:space="preserve"> </v>
          </cell>
        </row>
        <row r="842">
          <cell r="D842" t="str">
            <v/>
          </cell>
          <cell r="E842" t="str">
            <v xml:space="preserve"> </v>
          </cell>
          <cell r="F842" t="str">
            <v xml:space="preserve"> </v>
          </cell>
          <cell r="G842" t="str">
            <v xml:space="preserve"> </v>
          </cell>
          <cell r="H842" t="str">
            <v xml:space="preserve"> </v>
          </cell>
          <cell r="I842" t="str">
            <v xml:space="preserve"> </v>
          </cell>
          <cell r="J842" t="str">
            <v xml:space="preserve"> </v>
          </cell>
        </row>
        <row r="843">
          <cell r="D843" t="str">
            <v/>
          </cell>
          <cell r="E843" t="str">
            <v xml:space="preserve"> </v>
          </cell>
          <cell r="F843" t="str">
            <v xml:space="preserve"> </v>
          </cell>
          <cell r="G843" t="str">
            <v xml:space="preserve"> </v>
          </cell>
          <cell r="H843" t="str">
            <v xml:space="preserve"> </v>
          </cell>
          <cell r="I843" t="str">
            <v xml:space="preserve"> </v>
          </cell>
          <cell r="J843" t="str">
            <v xml:space="preserve"> </v>
          </cell>
        </row>
        <row r="844">
          <cell r="D844" t="str">
            <v/>
          </cell>
          <cell r="E844" t="str">
            <v xml:space="preserve"> </v>
          </cell>
          <cell r="F844" t="str">
            <v xml:space="preserve"> </v>
          </cell>
          <cell r="G844" t="str">
            <v xml:space="preserve"> </v>
          </cell>
          <cell r="H844" t="str">
            <v xml:space="preserve"> </v>
          </cell>
          <cell r="I844" t="str">
            <v xml:space="preserve"> </v>
          </cell>
          <cell r="J844" t="str">
            <v xml:space="preserve"> </v>
          </cell>
        </row>
        <row r="845">
          <cell r="D845" t="str">
            <v/>
          </cell>
          <cell r="E845" t="str">
            <v xml:space="preserve"> </v>
          </cell>
          <cell r="F845" t="str">
            <v xml:space="preserve"> </v>
          </cell>
          <cell r="G845" t="str">
            <v xml:space="preserve"> </v>
          </cell>
          <cell r="H845" t="str">
            <v xml:space="preserve"> </v>
          </cell>
          <cell r="I845" t="str">
            <v xml:space="preserve"> </v>
          </cell>
          <cell r="J845" t="str">
            <v xml:space="preserve"> </v>
          </cell>
        </row>
        <row r="846">
          <cell r="D846" t="str">
            <v/>
          </cell>
          <cell r="E846" t="str">
            <v xml:space="preserve"> </v>
          </cell>
          <cell r="F846" t="str">
            <v xml:space="preserve"> </v>
          </cell>
          <cell r="G846" t="str">
            <v xml:space="preserve"> </v>
          </cell>
          <cell r="H846" t="str">
            <v xml:space="preserve"> </v>
          </cell>
          <cell r="I846" t="str">
            <v xml:space="preserve"> </v>
          </cell>
          <cell r="J846" t="str">
            <v xml:space="preserve"> </v>
          </cell>
        </row>
        <row r="847">
          <cell r="D847" t="str">
            <v/>
          </cell>
          <cell r="E847" t="str">
            <v xml:space="preserve"> </v>
          </cell>
          <cell r="F847" t="str">
            <v xml:space="preserve"> </v>
          </cell>
          <cell r="G847" t="str">
            <v xml:space="preserve"> </v>
          </cell>
          <cell r="H847" t="str">
            <v xml:space="preserve"> </v>
          </cell>
          <cell r="I847" t="str">
            <v xml:space="preserve"> </v>
          </cell>
          <cell r="J847" t="str">
            <v xml:space="preserve"> </v>
          </cell>
        </row>
        <row r="848">
          <cell r="D848" t="str">
            <v/>
          </cell>
          <cell r="E848" t="str">
            <v xml:space="preserve"> </v>
          </cell>
          <cell r="F848" t="str">
            <v xml:space="preserve"> </v>
          </cell>
          <cell r="G848" t="str">
            <v xml:space="preserve"> </v>
          </cell>
          <cell r="H848" t="str">
            <v xml:space="preserve"> </v>
          </cell>
          <cell r="I848" t="str">
            <v xml:space="preserve"> </v>
          </cell>
          <cell r="J848" t="str">
            <v xml:space="preserve"> </v>
          </cell>
        </row>
        <row r="849">
          <cell r="D849" t="str">
            <v/>
          </cell>
          <cell r="E849" t="str">
            <v xml:space="preserve"> </v>
          </cell>
          <cell r="F849" t="str">
            <v xml:space="preserve"> </v>
          </cell>
          <cell r="G849" t="str">
            <v xml:space="preserve"> </v>
          </cell>
          <cell r="H849" t="str">
            <v xml:space="preserve"> </v>
          </cell>
          <cell r="I849" t="str">
            <v xml:space="preserve"> </v>
          </cell>
          <cell r="J849" t="str">
            <v xml:space="preserve"> </v>
          </cell>
        </row>
        <row r="850">
          <cell r="D850" t="str">
            <v/>
          </cell>
          <cell r="E850" t="str">
            <v xml:space="preserve"> </v>
          </cell>
          <cell r="F850" t="str">
            <v xml:space="preserve"> </v>
          </cell>
          <cell r="G850" t="str">
            <v xml:space="preserve"> </v>
          </cell>
          <cell r="H850" t="str">
            <v xml:space="preserve"> </v>
          </cell>
          <cell r="I850" t="str">
            <v xml:space="preserve"> </v>
          </cell>
          <cell r="J850" t="str">
            <v xml:space="preserve"> </v>
          </cell>
        </row>
        <row r="851">
          <cell r="D851" t="str">
            <v/>
          </cell>
          <cell r="E851" t="str">
            <v xml:space="preserve"> </v>
          </cell>
          <cell r="F851" t="str">
            <v xml:space="preserve"> </v>
          </cell>
          <cell r="G851" t="str">
            <v xml:space="preserve"> </v>
          </cell>
          <cell r="H851" t="str">
            <v xml:space="preserve"> </v>
          </cell>
          <cell r="I851" t="str">
            <v xml:space="preserve"> </v>
          </cell>
          <cell r="J851" t="str">
            <v xml:space="preserve"> </v>
          </cell>
        </row>
        <row r="852">
          <cell r="D852" t="str">
            <v/>
          </cell>
          <cell r="E852" t="str">
            <v xml:space="preserve"> </v>
          </cell>
          <cell r="F852" t="str">
            <v xml:space="preserve"> </v>
          </cell>
          <cell r="G852" t="str">
            <v xml:space="preserve"> </v>
          </cell>
          <cell r="H852" t="str">
            <v xml:space="preserve"> </v>
          </cell>
          <cell r="I852" t="str">
            <v xml:space="preserve"> </v>
          </cell>
          <cell r="J852" t="str">
            <v xml:space="preserve"> </v>
          </cell>
        </row>
        <row r="853">
          <cell r="D853" t="str">
            <v/>
          </cell>
          <cell r="E853" t="str">
            <v xml:space="preserve"> </v>
          </cell>
          <cell r="F853" t="str">
            <v xml:space="preserve"> </v>
          </cell>
          <cell r="G853" t="str">
            <v xml:space="preserve"> </v>
          </cell>
          <cell r="H853" t="str">
            <v xml:space="preserve"> </v>
          </cell>
          <cell r="I853" t="str">
            <v xml:space="preserve"> </v>
          </cell>
          <cell r="J853" t="str">
            <v xml:space="preserve"> </v>
          </cell>
        </row>
        <row r="854">
          <cell r="D854" t="str">
            <v/>
          </cell>
          <cell r="E854" t="str">
            <v xml:space="preserve"> </v>
          </cell>
          <cell r="F854" t="str">
            <v xml:space="preserve"> </v>
          </cell>
          <cell r="G854" t="str">
            <v xml:space="preserve"> </v>
          </cell>
          <cell r="H854" t="str">
            <v xml:space="preserve"> </v>
          </cell>
          <cell r="I854" t="str">
            <v xml:space="preserve"> </v>
          </cell>
          <cell r="J854" t="str">
            <v xml:space="preserve"> </v>
          </cell>
        </row>
        <row r="855">
          <cell r="D855" t="str">
            <v/>
          </cell>
          <cell r="E855" t="str">
            <v xml:space="preserve"> </v>
          </cell>
          <cell r="F855" t="str">
            <v xml:space="preserve"> </v>
          </cell>
          <cell r="G855" t="str">
            <v xml:space="preserve"> </v>
          </cell>
          <cell r="H855" t="str">
            <v xml:space="preserve"> </v>
          </cell>
          <cell r="I855" t="str">
            <v xml:space="preserve"> </v>
          </cell>
          <cell r="J855" t="str">
            <v xml:space="preserve"> </v>
          </cell>
        </row>
        <row r="856">
          <cell r="D856" t="str">
            <v/>
          </cell>
          <cell r="E856" t="str">
            <v xml:space="preserve"> </v>
          </cell>
          <cell r="F856" t="str">
            <v xml:space="preserve"> </v>
          </cell>
          <cell r="G856" t="str">
            <v xml:space="preserve"> </v>
          </cell>
          <cell r="H856" t="str">
            <v xml:space="preserve"> </v>
          </cell>
          <cell r="I856" t="str">
            <v xml:space="preserve"> </v>
          </cell>
          <cell r="J856" t="str">
            <v xml:space="preserve"> </v>
          </cell>
        </row>
        <row r="857">
          <cell r="D857" t="str">
            <v/>
          </cell>
          <cell r="E857" t="str">
            <v xml:space="preserve"> </v>
          </cell>
          <cell r="F857" t="str">
            <v xml:space="preserve"> </v>
          </cell>
          <cell r="G857" t="str">
            <v xml:space="preserve"> </v>
          </cell>
          <cell r="H857" t="str">
            <v xml:space="preserve"> </v>
          </cell>
          <cell r="I857" t="str">
            <v xml:space="preserve"> </v>
          </cell>
          <cell r="J857" t="str">
            <v xml:space="preserve"> </v>
          </cell>
        </row>
        <row r="858">
          <cell r="D858" t="str">
            <v/>
          </cell>
          <cell r="E858" t="str">
            <v xml:space="preserve"> </v>
          </cell>
          <cell r="F858" t="str">
            <v xml:space="preserve"> </v>
          </cell>
          <cell r="G858" t="str">
            <v xml:space="preserve"> </v>
          </cell>
          <cell r="H858" t="str">
            <v xml:space="preserve"> </v>
          </cell>
          <cell r="I858" t="str">
            <v xml:space="preserve"> </v>
          </cell>
          <cell r="J858" t="str">
            <v xml:space="preserve"> </v>
          </cell>
        </row>
        <row r="859">
          <cell r="D859" t="str">
            <v/>
          </cell>
          <cell r="E859" t="str">
            <v xml:space="preserve"> </v>
          </cell>
          <cell r="F859" t="str">
            <v xml:space="preserve"> </v>
          </cell>
          <cell r="G859" t="str">
            <v xml:space="preserve"> </v>
          </cell>
          <cell r="H859" t="str">
            <v xml:space="preserve"> </v>
          </cell>
          <cell r="I859" t="str">
            <v xml:space="preserve"> </v>
          </cell>
          <cell r="J859" t="str">
            <v xml:space="preserve"> </v>
          </cell>
        </row>
        <row r="860">
          <cell r="D860" t="str">
            <v/>
          </cell>
          <cell r="E860" t="str">
            <v xml:space="preserve"> </v>
          </cell>
          <cell r="F860" t="str">
            <v xml:space="preserve"> </v>
          </cell>
          <cell r="G860" t="str">
            <v xml:space="preserve"> </v>
          </cell>
          <cell r="H860" t="str">
            <v xml:space="preserve"> </v>
          </cell>
          <cell r="I860" t="str">
            <v xml:space="preserve"> </v>
          </cell>
          <cell r="J860" t="str">
            <v xml:space="preserve"> </v>
          </cell>
        </row>
        <row r="861">
          <cell r="D861" t="str">
            <v/>
          </cell>
          <cell r="E861" t="str">
            <v xml:space="preserve"> </v>
          </cell>
          <cell r="F861" t="str">
            <v xml:space="preserve"> </v>
          </cell>
          <cell r="G861" t="str">
            <v xml:space="preserve"> </v>
          </cell>
          <cell r="H861" t="str">
            <v xml:space="preserve"> </v>
          </cell>
          <cell r="I861" t="str">
            <v xml:space="preserve"> </v>
          </cell>
          <cell r="J861" t="str">
            <v xml:space="preserve"> </v>
          </cell>
        </row>
        <row r="862">
          <cell r="D862" t="str">
            <v/>
          </cell>
          <cell r="E862" t="str">
            <v xml:space="preserve"> </v>
          </cell>
          <cell r="F862" t="str">
            <v xml:space="preserve"> </v>
          </cell>
          <cell r="G862" t="str">
            <v xml:space="preserve"> </v>
          </cell>
          <cell r="H862" t="str">
            <v xml:space="preserve"> </v>
          </cell>
          <cell r="I862" t="str">
            <v xml:space="preserve"> </v>
          </cell>
          <cell r="J862" t="str">
            <v xml:space="preserve"> </v>
          </cell>
        </row>
        <row r="863">
          <cell r="D863" t="str">
            <v/>
          </cell>
          <cell r="E863" t="str">
            <v xml:space="preserve"> </v>
          </cell>
          <cell r="F863" t="str">
            <v xml:space="preserve"> </v>
          </cell>
          <cell r="G863" t="str">
            <v xml:space="preserve"> </v>
          </cell>
          <cell r="H863" t="str">
            <v xml:space="preserve"> </v>
          </cell>
          <cell r="I863" t="str">
            <v xml:space="preserve"> </v>
          </cell>
          <cell r="J863" t="str">
            <v xml:space="preserve"> </v>
          </cell>
        </row>
        <row r="864">
          <cell r="D864" t="str">
            <v/>
          </cell>
          <cell r="E864" t="str">
            <v xml:space="preserve"> </v>
          </cell>
          <cell r="F864" t="str">
            <v xml:space="preserve"> </v>
          </cell>
          <cell r="G864" t="str">
            <v xml:space="preserve"> </v>
          </cell>
          <cell r="H864" t="str">
            <v xml:space="preserve"> </v>
          </cell>
          <cell r="I864" t="str">
            <v xml:space="preserve"> </v>
          </cell>
          <cell r="J864" t="str">
            <v xml:space="preserve"> </v>
          </cell>
        </row>
        <row r="865">
          <cell r="D865" t="str">
            <v/>
          </cell>
          <cell r="E865" t="str">
            <v xml:space="preserve"> </v>
          </cell>
          <cell r="F865" t="str">
            <v xml:space="preserve"> </v>
          </cell>
          <cell r="G865" t="str">
            <v xml:space="preserve"> </v>
          </cell>
          <cell r="H865" t="str">
            <v xml:space="preserve"> </v>
          </cell>
          <cell r="I865" t="str">
            <v xml:space="preserve"> </v>
          </cell>
          <cell r="J865" t="str">
            <v xml:space="preserve"> </v>
          </cell>
        </row>
        <row r="866">
          <cell r="D866" t="str">
            <v/>
          </cell>
          <cell r="E866" t="str">
            <v xml:space="preserve"> </v>
          </cell>
          <cell r="F866" t="str">
            <v xml:space="preserve"> </v>
          </cell>
          <cell r="G866" t="str">
            <v xml:space="preserve"> </v>
          </cell>
          <cell r="H866" t="str">
            <v xml:space="preserve"> </v>
          </cell>
          <cell r="I866" t="str">
            <v xml:space="preserve"> </v>
          </cell>
          <cell r="J866" t="str">
            <v xml:space="preserve"> </v>
          </cell>
        </row>
        <row r="867">
          <cell r="D867" t="str">
            <v/>
          </cell>
          <cell r="E867" t="str">
            <v xml:space="preserve"> </v>
          </cell>
          <cell r="F867" t="str">
            <v xml:space="preserve"> </v>
          </cell>
          <cell r="G867" t="str">
            <v xml:space="preserve"> </v>
          </cell>
          <cell r="H867" t="str">
            <v xml:space="preserve"> </v>
          </cell>
          <cell r="I867" t="str">
            <v xml:space="preserve"> </v>
          </cell>
          <cell r="J867" t="str">
            <v xml:space="preserve"> </v>
          </cell>
        </row>
        <row r="868">
          <cell r="D868" t="str">
            <v/>
          </cell>
          <cell r="E868" t="str">
            <v xml:space="preserve"> </v>
          </cell>
          <cell r="F868" t="str">
            <v xml:space="preserve"> </v>
          </cell>
          <cell r="G868" t="str">
            <v xml:space="preserve"> </v>
          </cell>
          <cell r="H868" t="str">
            <v xml:space="preserve"> </v>
          </cell>
          <cell r="I868" t="str">
            <v xml:space="preserve"> </v>
          </cell>
          <cell r="J868" t="str">
            <v xml:space="preserve"> </v>
          </cell>
        </row>
        <row r="869">
          <cell r="D869" t="str">
            <v/>
          </cell>
          <cell r="E869" t="str">
            <v xml:space="preserve"> </v>
          </cell>
          <cell r="F869" t="str">
            <v xml:space="preserve"> </v>
          </cell>
          <cell r="G869" t="str">
            <v xml:space="preserve"> </v>
          </cell>
          <cell r="H869" t="str">
            <v xml:space="preserve"> </v>
          </cell>
          <cell r="I869" t="str">
            <v xml:space="preserve"> </v>
          </cell>
          <cell r="J869" t="str">
            <v xml:space="preserve"> </v>
          </cell>
        </row>
        <row r="870">
          <cell r="D870" t="str">
            <v/>
          </cell>
          <cell r="E870" t="str">
            <v xml:space="preserve"> </v>
          </cell>
          <cell r="F870" t="str">
            <v xml:space="preserve"> </v>
          </cell>
          <cell r="G870" t="str">
            <v xml:space="preserve"> </v>
          </cell>
          <cell r="H870" t="str">
            <v xml:space="preserve"> </v>
          </cell>
          <cell r="I870" t="str">
            <v xml:space="preserve"> </v>
          </cell>
          <cell r="J870" t="str">
            <v xml:space="preserve"> </v>
          </cell>
        </row>
        <row r="871">
          <cell r="D871" t="str">
            <v/>
          </cell>
          <cell r="E871" t="str">
            <v xml:space="preserve"> </v>
          </cell>
          <cell r="F871" t="str">
            <v xml:space="preserve"> </v>
          </cell>
          <cell r="G871" t="str">
            <v xml:space="preserve"> </v>
          </cell>
          <cell r="H871" t="str">
            <v xml:space="preserve"> </v>
          </cell>
          <cell r="I871" t="str">
            <v xml:space="preserve"> </v>
          </cell>
          <cell r="J871" t="str">
            <v xml:space="preserve"> </v>
          </cell>
        </row>
        <row r="872">
          <cell r="D872" t="str">
            <v/>
          </cell>
          <cell r="E872" t="str">
            <v xml:space="preserve"> </v>
          </cell>
          <cell r="F872" t="str">
            <v xml:space="preserve"> </v>
          </cell>
          <cell r="G872" t="str">
            <v xml:space="preserve"> </v>
          </cell>
          <cell r="H872" t="str">
            <v xml:space="preserve"> </v>
          </cell>
          <cell r="I872" t="str">
            <v xml:space="preserve"> </v>
          </cell>
          <cell r="J872" t="str">
            <v xml:space="preserve"> </v>
          </cell>
        </row>
        <row r="873">
          <cell r="D873" t="str">
            <v/>
          </cell>
          <cell r="E873" t="str">
            <v xml:space="preserve"> </v>
          </cell>
          <cell r="F873" t="str">
            <v xml:space="preserve"> </v>
          </cell>
          <cell r="G873" t="str">
            <v xml:space="preserve"> </v>
          </cell>
          <cell r="H873" t="str">
            <v xml:space="preserve"> </v>
          </cell>
          <cell r="I873" t="str">
            <v xml:space="preserve"> </v>
          </cell>
          <cell r="J873" t="str">
            <v xml:space="preserve"> </v>
          </cell>
        </row>
        <row r="874">
          <cell r="D874" t="str">
            <v/>
          </cell>
          <cell r="E874" t="str">
            <v xml:space="preserve"> </v>
          </cell>
          <cell r="F874" t="str">
            <v xml:space="preserve"> </v>
          </cell>
          <cell r="G874" t="str">
            <v xml:space="preserve"> </v>
          </cell>
          <cell r="H874" t="str">
            <v xml:space="preserve"> </v>
          </cell>
          <cell r="I874" t="str">
            <v xml:space="preserve"> </v>
          </cell>
          <cell r="J874" t="str">
            <v xml:space="preserve"> </v>
          </cell>
        </row>
        <row r="875">
          <cell r="D875" t="str">
            <v/>
          </cell>
          <cell r="E875" t="str">
            <v xml:space="preserve"> </v>
          </cell>
          <cell r="F875" t="str">
            <v xml:space="preserve"> </v>
          </cell>
          <cell r="G875" t="str">
            <v xml:space="preserve"> </v>
          </cell>
          <cell r="H875" t="str">
            <v xml:space="preserve"> </v>
          </cell>
          <cell r="I875" t="str">
            <v xml:space="preserve"> </v>
          </cell>
          <cell r="J875" t="str">
            <v xml:space="preserve"> </v>
          </cell>
        </row>
        <row r="876">
          <cell r="D876" t="str">
            <v/>
          </cell>
          <cell r="E876" t="str">
            <v xml:space="preserve"> </v>
          </cell>
          <cell r="F876" t="str">
            <v xml:space="preserve"> </v>
          </cell>
          <cell r="G876" t="str">
            <v xml:space="preserve"> </v>
          </cell>
          <cell r="H876" t="str">
            <v xml:space="preserve"> </v>
          </cell>
          <cell r="I876" t="str">
            <v xml:space="preserve"> </v>
          </cell>
          <cell r="J876" t="str">
            <v xml:space="preserve"> </v>
          </cell>
        </row>
        <row r="877">
          <cell r="D877" t="str">
            <v/>
          </cell>
          <cell r="E877" t="str">
            <v xml:space="preserve"> </v>
          </cell>
          <cell r="F877" t="str">
            <v xml:space="preserve"> </v>
          </cell>
          <cell r="G877" t="str">
            <v xml:space="preserve"> </v>
          </cell>
          <cell r="H877" t="str">
            <v xml:space="preserve"> </v>
          </cell>
          <cell r="I877" t="str">
            <v xml:space="preserve"> </v>
          </cell>
          <cell r="J877" t="str">
            <v xml:space="preserve"> </v>
          </cell>
        </row>
        <row r="878">
          <cell r="D878" t="str">
            <v/>
          </cell>
          <cell r="E878" t="str">
            <v xml:space="preserve"> </v>
          </cell>
          <cell r="F878" t="str">
            <v xml:space="preserve"> </v>
          </cell>
          <cell r="G878" t="str">
            <v xml:space="preserve"> </v>
          </cell>
          <cell r="H878" t="str">
            <v xml:space="preserve"> </v>
          </cell>
          <cell r="I878" t="str">
            <v xml:space="preserve"> </v>
          </cell>
          <cell r="J878" t="str">
            <v xml:space="preserve"> </v>
          </cell>
        </row>
        <row r="879">
          <cell r="D879" t="str">
            <v/>
          </cell>
          <cell r="E879" t="str">
            <v xml:space="preserve"> </v>
          </cell>
          <cell r="F879" t="str">
            <v xml:space="preserve"> </v>
          </cell>
          <cell r="G879" t="str">
            <v xml:space="preserve"> </v>
          </cell>
          <cell r="H879" t="str">
            <v xml:space="preserve"> </v>
          </cell>
          <cell r="I879" t="str">
            <v xml:space="preserve"> </v>
          </cell>
          <cell r="J879" t="str">
            <v xml:space="preserve"> </v>
          </cell>
        </row>
        <row r="880">
          <cell r="D880" t="str">
            <v/>
          </cell>
          <cell r="E880" t="str">
            <v xml:space="preserve"> </v>
          </cell>
          <cell r="F880" t="str">
            <v xml:space="preserve"> </v>
          </cell>
          <cell r="G880" t="str">
            <v xml:space="preserve"> </v>
          </cell>
          <cell r="H880" t="str">
            <v xml:space="preserve"> </v>
          </cell>
          <cell r="I880" t="str">
            <v xml:space="preserve"> </v>
          </cell>
          <cell r="J880" t="str">
            <v xml:space="preserve"> </v>
          </cell>
        </row>
        <row r="881">
          <cell r="D881" t="str">
            <v/>
          </cell>
          <cell r="E881" t="str">
            <v xml:space="preserve"> </v>
          </cell>
          <cell r="F881" t="str">
            <v xml:space="preserve"> </v>
          </cell>
          <cell r="G881" t="str">
            <v xml:space="preserve"> </v>
          </cell>
          <cell r="H881" t="str">
            <v xml:space="preserve"> </v>
          </cell>
          <cell r="I881" t="str">
            <v xml:space="preserve"> </v>
          </cell>
          <cell r="J881" t="str">
            <v xml:space="preserve"> </v>
          </cell>
        </row>
        <row r="882">
          <cell r="D882" t="str">
            <v/>
          </cell>
          <cell r="E882" t="str">
            <v xml:space="preserve"> </v>
          </cell>
          <cell r="F882" t="str">
            <v xml:space="preserve"> </v>
          </cell>
          <cell r="G882" t="str">
            <v xml:space="preserve"> </v>
          </cell>
          <cell r="H882" t="str">
            <v xml:space="preserve"> </v>
          </cell>
          <cell r="I882" t="str">
            <v xml:space="preserve"> </v>
          </cell>
          <cell r="J882" t="str">
            <v xml:space="preserve"> </v>
          </cell>
        </row>
        <row r="883">
          <cell r="D883" t="str">
            <v/>
          </cell>
          <cell r="E883" t="str">
            <v xml:space="preserve"> </v>
          </cell>
          <cell r="F883" t="str">
            <v xml:space="preserve"> </v>
          </cell>
          <cell r="G883" t="str">
            <v xml:space="preserve"> </v>
          </cell>
          <cell r="H883" t="str">
            <v xml:space="preserve"> </v>
          </cell>
          <cell r="I883" t="str">
            <v xml:space="preserve"> </v>
          </cell>
          <cell r="J883" t="str">
            <v xml:space="preserve"> </v>
          </cell>
        </row>
        <row r="884">
          <cell r="D884" t="str">
            <v/>
          </cell>
          <cell r="E884" t="str">
            <v xml:space="preserve"> </v>
          </cell>
          <cell r="F884" t="str">
            <v xml:space="preserve"> </v>
          </cell>
          <cell r="G884" t="str">
            <v xml:space="preserve"> </v>
          </cell>
          <cell r="H884" t="str">
            <v xml:space="preserve"> </v>
          </cell>
          <cell r="I884" t="str">
            <v xml:space="preserve"> </v>
          </cell>
          <cell r="J884" t="str">
            <v xml:space="preserve"> </v>
          </cell>
        </row>
        <row r="885">
          <cell r="D885" t="str">
            <v/>
          </cell>
          <cell r="E885" t="str">
            <v xml:space="preserve"> </v>
          </cell>
          <cell r="F885" t="str">
            <v xml:space="preserve"> </v>
          </cell>
          <cell r="G885" t="str">
            <v xml:space="preserve"> </v>
          </cell>
          <cell r="H885" t="str">
            <v xml:space="preserve"> </v>
          </cell>
          <cell r="I885" t="str">
            <v xml:space="preserve"> </v>
          </cell>
          <cell r="J885" t="str">
            <v xml:space="preserve"> </v>
          </cell>
        </row>
        <row r="886">
          <cell r="D886" t="str">
            <v/>
          </cell>
          <cell r="E886" t="str">
            <v xml:space="preserve"> </v>
          </cell>
          <cell r="F886" t="str">
            <v xml:space="preserve"> </v>
          </cell>
          <cell r="G886" t="str">
            <v xml:space="preserve"> </v>
          </cell>
          <cell r="H886" t="str">
            <v xml:space="preserve"> </v>
          </cell>
          <cell r="I886" t="str">
            <v xml:space="preserve"> </v>
          </cell>
          <cell r="J886" t="str">
            <v xml:space="preserve"> </v>
          </cell>
        </row>
        <row r="887">
          <cell r="D887" t="str">
            <v/>
          </cell>
          <cell r="E887" t="str">
            <v xml:space="preserve"> </v>
          </cell>
          <cell r="F887" t="str">
            <v xml:space="preserve"> </v>
          </cell>
          <cell r="G887" t="str">
            <v xml:space="preserve"> </v>
          </cell>
          <cell r="H887" t="str">
            <v xml:space="preserve"> </v>
          </cell>
          <cell r="I887" t="str">
            <v xml:space="preserve"> </v>
          </cell>
          <cell r="J887" t="str">
            <v xml:space="preserve"> </v>
          </cell>
        </row>
        <row r="888">
          <cell r="D888" t="str">
            <v/>
          </cell>
          <cell r="E888" t="str">
            <v xml:space="preserve"> </v>
          </cell>
          <cell r="F888" t="str">
            <v xml:space="preserve"> </v>
          </cell>
          <cell r="G888" t="str">
            <v xml:space="preserve"> </v>
          </cell>
          <cell r="H888" t="str">
            <v xml:space="preserve"> </v>
          </cell>
          <cell r="I888" t="str">
            <v xml:space="preserve"> </v>
          </cell>
          <cell r="J888" t="str">
            <v xml:space="preserve"> </v>
          </cell>
        </row>
        <row r="889">
          <cell r="D889" t="str">
            <v/>
          </cell>
          <cell r="E889" t="str">
            <v xml:space="preserve"> </v>
          </cell>
          <cell r="F889" t="str">
            <v xml:space="preserve"> </v>
          </cell>
          <cell r="G889" t="str">
            <v xml:space="preserve"> </v>
          </cell>
          <cell r="H889" t="str">
            <v xml:space="preserve"> </v>
          </cell>
          <cell r="I889" t="str">
            <v xml:space="preserve"> </v>
          </cell>
          <cell r="J889" t="str">
            <v xml:space="preserve"> </v>
          </cell>
        </row>
        <row r="890">
          <cell r="D890" t="str">
            <v/>
          </cell>
          <cell r="E890" t="str">
            <v xml:space="preserve"> </v>
          </cell>
          <cell r="F890" t="str">
            <v xml:space="preserve"> </v>
          </cell>
          <cell r="G890" t="str">
            <v xml:space="preserve"> </v>
          </cell>
          <cell r="H890" t="str">
            <v xml:space="preserve"> </v>
          </cell>
          <cell r="I890" t="str">
            <v xml:space="preserve"> </v>
          </cell>
          <cell r="J890" t="str">
            <v xml:space="preserve"> </v>
          </cell>
        </row>
        <row r="891">
          <cell r="D891" t="str">
            <v/>
          </cell>
          <cell r="E891" t="str">
            <v xml:space="preserve"> </v>
          </cell>
          <cell r="F891" t="str">
            <v xml:space="preserve"> </v>
          </cell>
          <cell r="G891" t="str">
            <v xml:space="preserve"> </v>
          </cell>
          <cell r="H891" t="str">
            <v xml:space="preserve"> </v>
          </cell>
          <cell r="I891" t="str">
            <v xml:space="preserve"> </v>
          </cell>
          <cell r="J891" t="str">
            <v xml:space="preserve"> </v>
          </cell>
        </row>
        <row r="892">
          <cell r="D892" t="str">
            <v/>
          </cell>
          <cell r="E892" t="str">
            <v xml:space="preserve"> </v>
          </cell>
          <cell r="F892" t="str">
            <v xml:space="preserve"> </v>
          </cell>
          <cell r="G892" t="str">
            <v xml:space="preserve"> </v>
          </cell>
          <cell r="H892" t="str">
            <v xml:space="preserve"> </v>
          </cell>
          <cell r="I892" t="str">
            <v xml:space="preserve"> </v>
          </cell>
          <cell r="J892" t="str">
            <v xml:space="preserve"> </v>
          </cell>
        </row>
        <row r="893">
          <cell r="D893" t="str">
            <v/>
          </cell>
          <cell r="E893" t="str">
            <v xml:space="preserve"> </v>
          </cell>
          <cell r="F893" t="str">
            <v xml:space="preserve"> </v>
          </cell>
          <cell r="G893" t="str">
            <v xml:space="preserve"> </v>
          </cell>
          <cell r="H893" t="str">
            <v xml:space="preserve"> </v>
          </cell>
          <cell r="I893" t="str">
            <v xml:space="preserve"> </v>
          </cell>
          <cell r="J893" t="str">
            <v xml:space="preserve"> </v>
          </cell>
        </row>
        <row r="894">
          <cell r="D894" t="str">
            <v/>
          </cell>
          <cell r="E894" t="str">
            <v xml:space="preserve"> </v>
          </cell>
          <cell r="F894" t="str">
            <v xml:space="preserve"> </v>
          </cell>
          <cell r="G894" t="str">
            <v xml:space="preserve"> </v>
          </cell>
          <cell r="H894" t="str">
            <v xml:space="preserve"> </v>
          </cell>
          <cell r="I894" t="str">
            <v xml:space="preserve"> </v>
          </cell>
          <cell r="J894" t="str">
            <v xml:space="preserve"> </v>
          </cell>
        </row>
        <row r="895">
          <cell r="D895" t="str">
            <v/>
          </cell>
          <cell r="E895" t="str">
            <v xml:space="preserve"> </v>
          </cell>
          <cell r="F895" t="str">
            <v xml:space="preserve"> </v>
          </cell>
          <cell r="G895" t="str">
            <v xml:space="preserve"> </v>
          </cell>
          <cell r="H895" t="str">
            <v xml:space="preserve"> </v>
          </cell>
          <cell r="I895" t="str">
            <v xml:space="preserve"> </v>
          </cell>
          <cell r="J895" t="str">
            <v xml:space="preserve"> </v>
          </cell>
        </row>
        <row r="896">
          <cell r="D896" t="str">
            <v/>
          </cell>
          <cell r="E896" t="str">
            <v xml:space="preserve"> </v>
          </cell>
          <cell r="F896" t="str">
            <v xml:space="preserve"> </v>
          </cell>
          <cell r="G896" t="str">
            <v xml:space="preserve"> </v>
          </cell>
          <cell r="H896" t="str">
            <v xml:space="preserve"> </v>
          </cell>
          <cell r="I896" t="str">
            <v xml:space="preserve"> </v>
          </cell>
          <cell r="J896" t="str">
            <v xml:space="preserve"> </v>
          </cell>
        </row>
        <row r="897">
          <cell r="D897" t="str">
            <v/>
          </cell>
          <cell r="E897" t="str">
            <v xml:space="preserve"> </v>
          </cell>
          <cell r="F897" t="str">
            <v xml:space="preserve"> </v>
          </cell>
          <cell r="G897" t="str">
            <v xml:space="preserve"> </v>
          </cell>
          <cell r="H897" t="str">
            <v xml:space="preserve"> </v>
          </cell>
          <cell r="I897" t="str">
            <v xml:space="preserve"> </v>
          </cell>
          <cell r="J897" t="str">
            <v xml:space="preserve"> </v>
          </cell>
        </row>
        <row r="898">
          <cell r="D898" t="str">
            <v/>
          </cell>
          <cell r="E898" t="str">
            <v xml:space="preserve"> </v>
          </cell>
          <cell r="F898" t="str">
            <v xml:space="preserve"> </v>
          </cell>
          <cell r="G898" t="str">
            <v xml:space="preserve"> </v>
          </cell>
          <cell r="H898" t="str">
            <v xml:space="preserve"> </v>
          </cell>
          <cell r="I898" t="str">
            <v xml:space="preserve"> </v>
          </cell>
          <cell r="J898" t="str">
            <v xml:space="preserve"> </v>
          </cell>
        </row>
        <row r="899">
          <cell r="D899" t="str">
            <v/>
          </cell>
          <cell r="E899" t="str">
            <v xml:space="preserve"> </v>
          </cell>
          <cell r="F899" t="str">
            <v xml:space="preserve"> </v>
          </cell>
          <cell r="G899" t="str">
            <v xml:space="preserve"> </v>
          </cell>
          <cell r="H899" t="str">
            <v xml:space="preserve"> </v>
          </cell>
          <cell r="I899" t="str">
            <v xml:space="preserve"> </v>
          </cell>
          <cell r="J899" t="str">
            <v xml:space="preserve"> </v>
          </cell>
        </row>
        <row r="900">
          <cell r="D900" t="str">
            <v/>
          </cell>
          <cell r="E900" t="str">
            <v xml:space="preserve"> </v>
          </cell>
          <cell r="F900" t="str">
            <v xml:space="preserve"> </v>
          </cell>
          <cell r="G900" t="str">
            <v xml:space="preserve"> </v>
          </cell>
          <cell r="H900" t="str">
            <v xml:space="preserve"> </v>
          </cell>
          <cell r="I900" t="str">
            <v xml:space="preserve"> </v>
          </cell>
          <cell r="J900" t="str">
            <v xml:space="preserve"> </v>
          </cell>
        </row>
        <row r="901">
          <cell r="D901" t="str">
            <v/>
          </cell>
          <cell r="E901" t="str">
            <v xml:space="preserve"> </v>
          </cell>
          <cell r="F901" t="str">
            <v xml:space="preserve"> </v>
          </cell>
          <cell r="G901" t="str">
            <v xml:space="preserve"> </v>
          </cell>
          <cell r="H901" t="str">
            <v xml:space="preserve"> </v>
          </cell>
          <cell r="I901" t="str">
            <v xml:space="preserve"> </v>
          </cell>
          <cell r="J901" t="str">
            <v xml:space="preserve"> </v>
          </cell>
        </row>
        <row r="902">
          <cell r="D902" t="str">
            <v/>
          </cell>
          <cell r="E902" t="str">
            <v xml:space="preserve"> </v>
          </cell>
          <cell r="F902" t="str">
            <v xml:space="preserve"> </v>
          </cell>
          <cell r="G902" t="str">
            <v xml:space="preserve"> </v>
          </cell>
          <cell r="H902" t="str">
            <v xml:space="preserve"> </v>
          </cell>
          <cell r="I902" t="str">
            <v xml:space="preserve"> </v>
          </cell>
          <cell r="J902" t="str">
            <v xml:space="preserve"> </v>
          </cell>
        </row>
        <row r="903">
          <cell r="D903" t="str">
            <v/>
          </cell>
          <cell r="E903" t="str">
            <v xml:space="preserve"> </v>
          </cell>
          <cell r="F903" t="str">
            <v xml:space="preserve"> </v>
          </cell>
          <cell r="G903" t="str">
            <v xml:space="preserve"> </v>
          </cell>
          <cell r="H903" t="str">
            <v xml:space="preserve"> </v>
          </cell>
          <cell r="I903" t="str">
            <v xml:space="preserve"> </v>
          </cell>
          <cell r="J903" t="str">
            <v xml:space="preserve"> </v>
          </cell>
        </row>
        <row r="904">
          <cell r="D904" t="str">
            <v/>
          </cell>
          <cell r="E904" t="str">
            <v xml:space="preserve"> </v>
          </cell>
          <cell r="F904" t="str">
            <v xml:space="preserve"> </v>
          </cell>
          <cell r="G904" t="str">
            <v xml:space="preserve"> </v>
          </cell>
          <cell r="H904" t="str">
            <v xml:space="preserve"> </v>
          </cell>
          <cell r="I904" t="str">
            <v xml:space="preserve"> </v>
          </cell>
          <cell r="J904" t="str">
            <v xml:space="preserve"> </v>
          </cell>
        </row>
        <row r="905">
          <cell r="D905" t="str">
            <v/>
          </cell>
          <cell r="E905" t="str">
            <v xml:space="preserve"> </v>
          </cell>
          <cell r="F905" t="str">
            <v xml:space="preserve"> </v>
          </cell>
          <cell r="G905" t="str">
            <v xml:space="preserve"> </v>
          </cell>
          <cell r="H905" t="str">
            <v xml:space="preserve"> </v>
          </cell>
          <cell r="I905" t="str">
            <v xml:space="preserve"> </v>
          </cell>
          <cell r="J905" t="str">
            <v xml:space="preserve"> </v>
          </cell>
        </row>
        <row r="906">
          <cell r="D906" t="str">
            <v/>
          </cell>
          <cell r="E906" t="str">
            <v xml:space="preserve"> </v>
          </cell>
          <cell r="F906" t="str">
            <v xml:space="preserve"> </v>
          </cell>
          <cell r="G906" t="str">
            <v xml:space="preserve"> </v>
          </cell>
          <cell r="H906" t="str">
            <v xml:space="preserve"> </v>
          </cell>
          <cell r="I906" t="str">
            <v xml:space="preserve"> </v>
          </cell>
          <cell r="J906" t="str">
            <v xml:space="preserve"> </v>
          </cell>
        </row>
        <row r="907">
          <cell r="D907" t="str">
            <v/>
          </cell>
          <cell r="E907" t="str">
            <v xml:space="preserve"> </v>
          </cell>
          <cell r="F907" t="str">
            <v xml:space="preserve"> 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  <cell r="J907" t="str">
            <v xml:space="preserve"> </v>
          </cell>
        </row>
        <row r="908">
          <cell r="D908" t="str">
            <v/>
          </cell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  <cell r="J908" t="str">
            <v xml:space="preserve"> </v>
          </cell>
        </row>
        <row r="909">
          <cell r="D909" t="str">
            <v/>
          </cell>
          <cell r="E909" t="str">
            <v xml:space="preserve"> </v>
          </cell>
          <cell r="F909" t="str">
            <v xml:space="preserve"> 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  <cell r="J909" t="str">
            <v xml:space="preserve"> </v>
          </cell>
        </row>
        <row r="910">
          <cell r="D910" t="str">
            <v/>
          </cell>
          <cell r="E910" t="str">
            <v xml:space="preserve"> </v>
          </cell>
          <cell r="F910" t="str">
            <v xml:space="preserve"> 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  <cell r="J910" t="str">
            <v xml:space="preserve"> </v>
          </cell>
        </row>
        <row r="911">
          <cell r="D911" t="str">
            <v/>
          </cell>
          <cell r="E911" t="str">
            <v xml:space="preserve"> </v>
          </cell>
          <cell r="F911" t="str">
            <v xml:space="preserve"> 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  <cell r="J911" t="str">
            <v xml:space="preserve"> </v>
          </cell>
        </row>
        <row r="912">
          <cell r="D912" t="str">
            <v/>
          </cell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  <cell r="J912" t="str">
            <v xml:space="preserve"> </v>
          </cell>
        </row>
        <row r="913">
          <cell r="D913" t="str">
            <v/>
          </cell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  <cell r="J913" t="str">
            <v xml:space="preserve"> </v>
          </cell>
        </row>
        <row r="914">
          <cell r="D914" t="str">
            <v/>
          </cell>
          <cell r="E914" t="str">
            <v xml:space="preserve"> </v>
          </cell>
          <cell r="F914" t="str">
            <v xml:space="preserve"> </v>
          </cell>
          <cell r="G914" t="str">
            <v xml:space="preserve"> </v>
          </cell>
          <cell r="H914" t="str">
            <v xml:space="preserve"> </v>
          </cell>
          <cell r="I914" t="str">
            <v xml:space="preserve"> </v>
          </cell>
          <cell r="J914" t="str">
            <v xml:space="preserve"> </v>
          </cell>
        </row>
        <row r="915">
          <cell r="D915" t="str">
            <v/>
          </cell>
          <cell r="E915" t="str">
            <v xml:space="preserve"> </v>
          </cell>
          <cell r="F915" t="str">
            <v xml:space="preserve"> </v>
          </cell>
          <cell r="G915" t="str">
            <v xml:space="preserve"> </v>
          </cell>
          <cell r="H915" t="str">
            <v xml:space="preserve"> </v>
          </cell>
          <cell r="I915" t="str">
            <v xml:space="preserve"> </v>
          </cell>
          <cell r="J915" t="str">
            <v xml:space="preserve"> </v>
          </cell>
        </row>
        <row r="916">
          <cell r="D916" t="str">
            <v/>
          </cell>
          <cell r="E916" t="str">
            <v xml:space="preserve"> </v>
          </cell>
          <cell r="F916" t="str">
            <v xml:space="preserve"> 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  <cell r="J916" t="str">
            <v xml:space="preserve"> </v>
          </cell>
        </row>
        <row r="917">
          <cell r="D917" t="str">
            <v/>
          </cell>
          <cell r="E917" t="str">
            <v xml:space="preserve"> </v>
          </cell>
          <cell r="F917" t="str">
            <v xml:space="preserve"> </v>
          </cell>
          <cell r="G917" t="str">
            <v xml:space="preserve"> </v>
          </cell>
          <cell r="H917" t="str">
            <v xml:space="preserve"> </v>
          </cell>
          <cell r="I917" t="str">
            <v xml:space="preserve"> </v>
          </cell>
          <cell r="J917" t="str">
            <v xml:space="preserve"> </v>
          </cell>
        </row>
        <row r="918">
          <cell r="D918" t="str">
            <v/>
          </cell>
          <cell r="E918" t="str">
            <v xml:space="preserve"> </v>
          </cell>
          <cell r="F918" t="str">
            <v xml:space="preserve"> 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  <cell r="J918" t="str">
            <v xml:space="preserve"> </v>
          </cell>
        </row>
        <row r="919">
          <cell r="D919" t="str">
            <v/>
          </cell>
          <cell r="E919" t="str">
            <v xml:space="preserve"> </v>
          </cell>
          <cell r="F919" t="str">
            <v xml:space="preserve"> </v>
          </cell>
          <cell r="G919" t="str">
            <v xml:space="preserve"> </v>
          </cell>
          <cell r="H919" t="str">
            <v xml:space="preserve"> </v>
          </cell>
          <cell r="I919" t="str">
            <v xml:space="preserve"> </v>
          </cell>
          <cell r="J919" t="str">
            <v xml:space="preserve"> </v>
          </cell>
        </row>
        <row r="920">
          <cell r="D920" t="str">
            <v/>
          </cell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  <cell r="J920" t="str">
            <v xml:space="preserve"> </v>
          </cell>
        </row>
        <row r="921">
          <cell r="D921" t="str">
            <v/>
          </cell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  <cell r="J921" t="str">
            <v xml:space="preserve"> </v>
          </cell>
        </row>
        <row r="922">
          <cell r="D922" t="str">
            <v/>
          </cell>
          <cell r="E922" t="str">
            <v xml:space="preserve"> </v>
          </cell>
          <cell r="F922" t="str">
            <v xml:space="preserve"> </v>
          </cell>
          <cell r="G922" t="str">
            <v xml:space="preserve"> </v>
          </cell>
          <cell r="H922" t="str">
            <v xml:space="preserve"> </v>
          </cell>
          <cell r="I922" t="str">
            <v xml:space="preserve"> </v>
          </cell>
          <cell r="J922" t="str">
            <v xml:space="preserve"> </v>
          </cell>
        </row>
        <row r="923">
          <cell r="D923" t="str">
            <v/>
          </cell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  <cell r="J923" t="str">
            <v xml:space="preserve"> </v>
          </cell>
        </row>
        <row r="924">
          <cell r="D924" t="str">
            <v/>
          </cell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  <cell r="J924" t="str">
            <v xml:space="preserve"> </v>
          </cell>
        </row>
        <row r="925">
          <cell r="D925" t="str">
            <v/>
          </cell>
          <cell r="E925" t="str">
            <v xml:space="preserve"> </v>
          </cell>
          <cell r="F925" t="str">
            <v xml:space="preserve"> </v>
          </cell>
          <cell r="G925" t="str">
            <v xml:space="preserve"> </v>
          </cell>
          <cell r="H925" t="str">
            <v xml:space="preserve"> </v>
          </cell>
          <cell r="I925" t="str">
            <v xml:space="preserve"> </v>
          </cell>
          <cell r="J925" t="str">
            <v xml:space="preserve"> </v>
          </cell>
        </row>
        <row r="926">
          <cell r="D926" t="str">
            <v/>
          </cell>
          <cell r="E926" t="str">
            <v xml:space="preserve"> </v>
          </cell>
          <cell r="F926" t="str">
            <v xml:space="preserve"> </v>
          </cell>
          <cell r="G926" t="str">
            <v xml:space="preserve"> </v>
          </cell>
          <cell r="H926" t="str">
            <v xml:space="preserve"> </v>
          </cell>
          <cell r="I926" t="str">
            <v xml:space="preserve"> </v>
          </cell>
          <cell r="J926" t="str">
            <v xml:space="preserve"> </v>
          </cell>
        </row>
        <row r="927">
          <cell r="D927" t="str">
            <v/>
          </cell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  <cell r="J927" t="str">
            <v xml:space="preserve"> </v>
          </cell>
        </row>
        <row r="928">
          <cell r="D928" t="str">
            <v/>
          </cell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  <cell r="J928" t="str">
            <v xml:space="preserve"> </v>
          </cell>
        </row>
        <row r="929">
          <cell r="D929" t="str">
            <v/>
          </cell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 t="str">
            <v xml:space="preserve"> </v>
          </cell>
          <cell r="I929" t="str">
            <v xml:space="preserve"> </v>
          </cell>
          <cell r="J929" t="str">
            <v xml:space="preserve"> </v>
          </cell>
        </row>
        <row r="930">
          <cell r="D930" t="str">
            <v/>
          </cell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  <cell r="J930" t="str">
            <v xml:space="preserve"> </v>
          </cell>
        </row>
        <row r="931">
          <cell r="D931" t="str">
            <v/>
          </cell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  <cell r="J931" t="str">
            <v xml:space="preserve"> </v>
          </cell>
        </row>
        <row r="932">
          <cell r="D932" t="str">
            <v/>
          </cell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 t="str">
            <v xml:space="preserve"> </v>
          </cell>
          <cell r="I932" t="str">
            <v xml:space="preserve"> </v>
          </cell>
          <cell r="J932" t="str">
            <v xml:space="preserve"> </v>
          </cell>
        </row>
        <row r="933">
          <cell r="D933" t="str">
            <v/>
          </cell>
          <cell r="E933" t="str">
            <v xml:space="preserve"> </v>
          </cell>
          <cell r="F933" t="str">
            <v xml:space="preserve"> </v>
          </cell>
          <cell r="G933" t="str">
            <v xml:space="preserve"> </v>
          </cell>
          <cell r="H933" t="str">
            <v xml:space="preserve"> </v>
          </cell>
          <cell r="I933" t="str">
            <v xml:space="preserve"> </v>
          </cell>
          <cell r="J933" t="str">
            <v xml:space="preserve"> </v>
          </cell>
        </row>
        <row r="934">
          <cell r="D934" t="str">
            <v/>
          </cell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  <cell r="J934" t="str">
            <v xml:space="preserve"> </v>
          </cell>
        </row>
        <row r="935">
          <cell r="D935" t="str">
            <v/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  <cell r="J935" t="str">
            <v xml:space="preserve"> </v>
          </cell>
        </row>
        <row r="936">
          <cell r="D936" t="str">
            <v/>
          </cell>
          <cell r="E936" t="str">
            <v xml:space="preserve"> </v>
          </cell>
          <cell r="F936" t="str">
            <v xml:space="preserve"> </v>
          </cell>
          <cell r="G936" t="str">
            <v xml:space="preserve"> </v>
          </cell>
          <cell r="H936" t="str">
            <v xml:space="preserve"> </v>
          </cell>
          <cell r="I936" t="str">
            <v xml:space="preserve"> </v>
          </cell>
          <cell r="J936" t="str">
            <v xml:space="preserve"> </v>
          </cell>
        </row>
        <row r="937">
          <cell r="D937" t="str">
            <v/>
          </cell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  <cell r="J937" t="str">
            <v xml:space="preserve"> </v>
          </cell>
        </row>
        <row r="938">
          <cell r="D938" t="str">
            <v/>
          </cell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  <cell r="J938" t="str">
            <v xml:space="preserve"> </v>
          </cell>
        </row>
        <row r="939">
          <cell r="D939" t="str">
            <v/>
          </cell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 t="str">
            <v xml:space="preserve"> </v>
          </cell>
          <cell r="I939" t="str">
            <v xml:space="preserve"> </v>
          </cell>
          <cell r="J939" t="str">
            <v xml:space="preserve"> </v>
          </cell>
        </row>
        <row r="940">
          <cell r="D940" t="str">
            <v/>
          </cell>
          <cell r="E940" t="str">
            <v xml:space="preserve"> </v>
          </cell>
          <cell r="F940" t="str">
            <v xml:space="preserve"> </v>
          </cell>
          <cell r="G940" t="str">
            <v xml:space="preserve"> </v>
          </cell>
          <cell r="H940" t="str">
            <v xml:space="preserve"> </v>
          </cell>
          <cell r="I940" t="str">
            <v xml:space="preserve"> </v>
          </cell>
          <cell r="J940" t="str">
            <v xml:space="preserve"> </v>
          </cell>
        </row>
        <row r="941">
          <cell r="D941" t="str">
            <v/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  <cell r="J941" t="str">
            <v xml:space="preserve"> </v>
          </cell>
        </row>
        <row r="942">
          <cell r="D942" t="str">
            <v/>
          </cell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  <cell r="J942" t="str">
            <v xml:space="preserve"> </v>
          </cell>
        </row>
        <row r="943">
          <cell r="D943" t="str">
            <v/>
          </cell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  <cell r="J943" t="str">
            <v xml:space="preserve"> </v>
          </cell>
        </row>
        <row r="944">
          <cell r="D944" t="str">
            <v/>
          </cell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  <cell r="J944" t="str">
            <v xml:space="preserve"> </v>
          </cell>
        </row>
        <row r="945">
          <cell r="D945" t="str">
            <v/>
          </cell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  <cell r="J945" t="str">
            <v xml:space="preserve"> </v>
          </cell>
        </row>
        <row r="946">
          <cell r="D946" t="str">
            <v/>
          </cell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  <cell r="J946" t="str">
            <v xml:space="preserve"> </v>
          </cell>
        </row>
        <row r="947">
          <cell r="D947" t="str">
            <v/>
          </cell>
          <cell r="E947" t="str">
            <v xml:space="preserve"> </v>
          </cell>
          <cell r="F947" t="str">
            <v xml:space="preserve"> </v>
          </cell>
          <cell r="G947" t="str">
            <v xml:space="preserve"> </v>
          </cell>
          <cell r="H947" t="str">
            <v xml:space="preserve"> </v>
          </cell>
          <cell r="I947" t="str">
            <v xml:space="preserve"> </v>
          </cell>
          <cell r="J947" t="str">
            <v xml:space="preserve"> </v>
          </cell>
        </row>
        <row r="948">
          <cell r="D948" t="str">
            <v/>
          </cell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  <cell r="J948" t="str">
            <v xml:space="preserve"> </v>
          </cell>
        </row>
        <row r="949">
          <cell r="D949" t="str">
            <v/>
          </cell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  <cell r="J949" t="str">
            <v xml:space="preserve"> </v>
          </cell>
        </row>
        <row r="950">
          <cell r="D950" t="str">
            <v/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 t="str">
            <v xml:space="preserve"> </v>
          </cell>
          <cell r="I950" t="str">
            <v xml:space="preserve"> </v>
          </cell>
          <cell r="J950" t="str">
            <v xml:space="preserve"> </v>
          </cell>
        </row>
        <row r="951">
          <cell r="D951" t="str">
            <v/>
          </cell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  <cell r="J951" t="str">
            <v xml:space="preserve"> </v>
          </cell>
        </row>
        <row r="952">
          <cell r="D952" t="str">
            <v/>
          </cell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  <cell r="J952" t="str">
            <v xml:space="preserve"> </v>
          </cell>
        </row>
      </sheetData>
      <sheetData sheetId="2">
        <row r="6">
          <cell r="H6" t="str">
            <v xml:space="preserve"> 60m V</v>
          </cell>
          <cell r="I6">
            <v>0.45833333333333298</v>
          </cell>
        </row>
        <row r="7">
          <cell r="H7" t="str">
            <v xml:space="preserve"> tolis V</v>
          </cell>
          <cell r="I7">
            <v>0.48611111111111177</v>
          </cell>
        </row>
        <row r="8">
          <cell r="H8" t="str">
            <v xml:space="preserve"> rut V</v>
          </cell>
          <cell r="I8">
            <v>0.54166666666667052</v>
          </cell>
        </row>
        <row r="9">
          <cell r="H9" t="str">
            <v>5000m sp. ėj. M</v>
          </cell>
          <cell r="I9">
            <v>0.54166666666667052</v>
          </cell>
        </row>
        <row r="10">
          <cell r="H10" t="str">
            <v>10000m sp. ėj. V</v>
          </cell>
          <cell r="I10">
            <v>0.56250000000000433</v>
          </cell>
        </row>
        <row r="11">
          <cell r="H11" t="str">
            <v>kartis M</v>
          </cell>
          <cell r="I11">
            <v>0.56944444444444875</v>
          </cell>
        </row>
        <row r="12">
          <cell r="H12" t="str">
            <v>aukštis V</v>
          </cell>
          <cell r="I12">
            <v>0.59722222222222754</v>
          </cell>
        </row>
        <row r="13">
          <cell r="H13" t="str">
            <v>60m bb.99 V</v>
          </cell>
          <cell r="I13">
            <v>0.61111111111111638</v>
          </cell>
        </row>
        <row r="14">
          <cell r="H14" t="str">
            <v>60m M</v>
          </cell>
          <cell r="I14">
            <v>0.62500000000000522</v>
          </cell>
        </row>
        <row r="15">
          <cell r="H15" t="str">
            <v>60m V</v>
          </cell>
          <cell r="I15">
            <v>0.63888888888889406</v>
          </cell>
        </row>
        <row r="16">
          <cell r="H16" t="str">
            <v xml:space="preserve"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0.67361111111111671</v>
          </cell>
        </row>
        <row r="18">
          <cell r="H18" t="str">
            <v>aukštis M</v>
          </cell>
          <cell r="I18">
            <v>0.67361111111111671</v>
          </cell>
        </row>
        <row r="19">
          <cell r="H19" t="str">
            <v>tolis V</v>
          </cell>
          <cell r="I19">
            <v>0.67361111111111671</v>
          </cell>
        </row>
        <row r="20">
          <cell r="H20" t="str">
            <v>rut M</v>
          </cell>
          <cell r="I20">
            <v>0.67361111111111671</v>
          </cell>
        </row>
        <row r="21">
          <cell r="H21" t="str">
            <v>kartis V</v>
          </cell>
          <cell r="I21">
            <v>0.67361111111111671</v>
          </cell>
        </row>
        <row r="22">
          <cell r="H22" t="str">
            <v>400m M</v>
          </cell>
          <cell r="I22">
            <v>0.68402777777778334</v>
          </cell>
        </row>
        <row r="23">
          <cell r="H23" t="str">
            <v>400m V</v>
          </cell>
          <cell r="I23">
            <v>0.70486111111111716</v>
          </cell>
        </row>
        <row r="24">
          <cell r="H24" t="str">
            <v>aukštis V</v>
          </cell>
          <cell r="I24">
            <v>0.71527777777778379</v>
          </cell>
        </row>
        <row r="25">
          <cell r="H25" t="str">
            <v>rut V</v>
          </cell>
          <cell r="I25">
            <v>0.71527777777778379</v>
          </cell>
        </row>
        <row r="26">
          <cell r="H26" t="str">
            <v>tolis V</v>
          </cell>
          <cell r="I26">
            <v>0.72916666666667262</v>
          </cell>
        </row>
        <row r="27">
          <cell r="H27" t="str">
            <v>60m M</v>
          </cell>
          <cell r="I27">
            <v>0.72916666666667262</v>
          </cell>
        </row>
        <row r="28">
          <cell r="H28" t="str">
            <v>60m V</v>
          </cell>
          <cell r="I28">
            <v>0.73611111111111704</v>
          </cell>
        </row>
        <row r="29">
          <cell r="H29" t="str">
            <v>1500m M</v>
          </cell>
          <cell r="I29">
            <v>0.74652777777778367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 xml:space="preserve"> </v>
          </cell>
          <cell r="I31">
            <v>0.76736111111111693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 xml:space="preserve"> 60m bb M</v>
          </cell>
          <cell r="I35">
            <v>0.45833333333333298</v>
          </cell>
        </row>
        <row r="36">
          <cell r="H36" t="str">
            <v xml:space="preserve"> 60m bb.99 V</v>
          </cell>
          <cell r="I36">
            <v>0.46874999999999956</v>
          </cell>
        </row>
        <row r="37">
          <cell r="H37" t="str">
            <v xml:space="preserve"> 60m bb V</v>
          </cell>
          <cell r="I37">
            <v>0.47569444444444398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 xml:space="preserve"> kartis V</v>
          </cell>
          <cell r="I42">
            <v>0.51388888888888817</v>
          </cell>
        </row>
        <row r="43">
          <cell r="H43" t="str">
            <v>60m bb M</v>
          </cell>
          <cell r="I43">
            <v>0.51388888888888817</v>
          </cell>
        </row>
        <row r="44">
          <cell r="H44" t="str">
            <v>3000m M</v>
          </cell>
          <cell r="I44">
            <v>0.52777777777777701</v>
          </cell>
        </row>
        <row r="45">
          <cell r="H45" t="str">
            <v>rut M</v>
          </cell>
          <cell r="I45">
            <v>0.54166666666666585</v>
          </cell>
        </row>
        <row r="46">
          <cell r="H46" t="str">
            <v>3000m V</v>
          </cell>
          <cell r="I46">
            <v>0.54166666666666585</v>
          </cell>
        </row>
        <row r="47">
          <cell r="H47" t="str">
            <v>triš V</v>
          </cell>
          <cell r="I47">
            <v>0.54166666666666585</v>
          </cell>
        </row>
        <row r="48">
          <cell r="H48" t="str">
            <v>60m bb V</v>
          </cell>
          <cell r="I48">
            <v>0.55902777777777712</v>
          </cell>
        </row>
        <row r="49">
          <cell r="H49" t="str">
            <v>60m bb M</v>
          </cell>
          <cell r="I49">
            <v>0.56597222222222154</v>
          </cell>
        </row>
        <row r="50">
          <cell r="H50" t="str">
            <v>800m M</v>
          </cell>
          <cell r="I50">
            <v>0.57638888888888817</v>
          </cell>
        </row>
        <row r="51">
          <cell r="H51" t="str">
            <v>800m V</v>
          </cell>
          <cell r="I51">
            <v>0.59027777777777701</v>
          </cell>
        </row>
        <row r="52">
          <cell r="H52" t="str">
            <v>tolis M</v>
          </cell>
          <cell r="I52">
            <v>0.59027777777777701</v>
          </cell>
        </row>
        <row r="53">
          <cell r="H53" t="str">
            <v xml:space="preserve"> 1000m V</v>
          </cell>
          <cell r="I53">
            <v>0.60416666666666585</v>
          </cell>
        </row>
        <row r="54">
          <cell r="H54" t="str">
            <v xml:space="preserve"> 800m M</v>
          </cell>
          <cell r="I54">
            <v>0.61111111111111027</v>
          </cell>
        </row>
        <row r="55">
          <cell r="H55" t="str">
            <v xml:space="preserve"> </v>
          </cell>
          <cell r="I55">
            <v>0.61458333333333248</v>
          </cell>
        </row>
        <row r="56">
          <cell r="H56" t="str">
            <v xml:space="preserve"> </v>
          </cell>
          <cell r="I56">
            <v>0.61805555555555469</v>
          </cell>
        </row>
        <row r="57">
          <cell r="H57" t="str">
            <v xml:space="preserve"> </v>
          </cell>
          <cell r="I57">
            <v>0.6215277777777769</v>
          </cell>
        </row>
        <row r="58">
          <cell r="H58" t="str">
            <v xml:space="preserve"> </v>
          </cell>
          <cell r="I58">
            <v>0.62499999999999911</v>
          </cell>
        </row>
        <row r="59">
          <cell r="H59" t="str">
            <v xml:space="preserve"> </v>
          </cell>
          <cell r="I59">
            <v>0.62847222222222132</v>
          </cell>
        </row>
        <row r="60">
          <cell r="H60" t="str">
            <v xml:space="preserve"> </v>
          </cell>
          <cell r="I60">
            <v>0.63194444444444353</v>
          </cell>
        </row>
        <row r="61">
          <cell r="H61" t="str">
            <v xml:space="preserve"> </v>
          </cell>
          <cell r="I61">
            <v>0.63541666666666574</v>
          </cell>
        </row>
        <row r="62">
          <cell r="H62" t="str">
            <v xml:space="preserve"> </v>
          </cell>
          <cell r="I62">
            <v>0.63888888888888795</v>
          </cell>
        </row>
        <row r="63">
          <cell r="H63" t="str">
            <v xml:space="preserve"> </v>
          </cell>
          <cell r="I63">
            <v>0.64236111111111016</v>
          </cell>
        </row>
        <row r="64">
          <cell r="H64" t="str">
            <v xml:space="preserve"> </v>
          </cell>
          <cell r="I64">
            <v>0.64583333333333237</v>
          </cell>
        </row>
        <row r="65">
          <cell r="H65" t="str">
            <v xml:space="preserve"> </v>
          </cell>
          <cell r="I65">
            <v>0.64930555555555458</v>
          </cell>
        </row>
        <row r="66">
          <cell r="H66" t="str">
            <v xml:space="preserve"> </v>
          </cell>
          <cell r="I66">
            <v>0.65277777777777679</v>
          </cell>
        </row>
        <row r="67">
          <cell r="H67" t="str">
            <v xml:space="preserve"> </v>
          </cell>
          <cell r="I67">
            <v>0.656249999999999</v>
          </cell>
        </row>
        <row r="68">
          <cell r="H68" t="str">
            <v xml:space="preserve"> </v>
          </cell>
          <cell r="I68">
            <v>0.65972222222222121</v>
          </cell>
        </row>
        <row r="69">
          <cell r="H69" t="str">
            <v xml:space="preserve"> </v>
          </cell>
          <cell r="I69">
            <v>0.66319444444444342</v>
          </cell>
        </row>
        <row r="70">
          <cell r="H70" t="str">
            <v xml:space="preserve"> </v>
          </cell>
          <cell r="I70">
            <v>0.66666666666666563</v>
          </cell>
        </row>
        <row r="71">
          <cell r="H71" t="str">
            <v xml:space="preserve"> </v>
          </cell>
          <cell r="I71">
            <v>0.67013888888888784</v>
          </cell>
        </row>
        <row r="72">
          <cell r="H72" t="str">
            <v xml:space="preserve"> </v>
          </cell>
          <cell r="I72">
            <v>0.67361111111111005</v>
          </cell>
        </row>
        <row r="73">
          <cell r="H73" t="str">
            <v xml:space="preserve"> </v>
          </cell>
          <cell r="I73">
            <v>0.67708333333333226</v>
          </cell>
        </row>
        <row r="74">
          <cell r="H74" t="str">
            <v xml:space="preserve"> </v>
          </cell>
          <cell r="I74">
            <v>0.68055555555555447</v>
          </cell>
        </row>
        <row r="75">
          <cell r="H75" t="str">
            <v xml:space="preserve"> </v>
          </cell>
          <cell r="I75">
            <v>0.68402777777777668</v>
          </cell>
        </row>
        <row r="76">
          <cell r="H76" t="str">
            <v xml:space="preserve"> </v>
          </cell>
          <cell r="I76">
            <v>0.68749999999999889</v>
          </cell>
        </row>
        <row r="77">
          <cell r="H77" t="str">
            <v xml:space="preserve"> </v>
          </cell>
          <cell r="I77">
            <v>0.6909722222222211</v>
          </cell>
        </row>
        <row r="78">
          <cell r="H78" t="str">
            <v xml:space="preserve"> </v>
          </cell>
          <cell r="I78">
            <v>0.69444444444444331</v>
          </cell>
        </row>
        <row r="79">
          <cell r="H79" t="str">
            <v xml:space="preserve"> </v>
          </cell>
          <cell r="I79">
            <v>0.69791666666666552</v>
          </cell>
        </row>
        <row r="80">
          <cell r="H80" t="str">
            <v xml:space="preserve"> </v>
          </cell>
          <cell r="I80">
            <v>0.70138888888888773</v>
          </cell>
        </row>
        <row r="81">
          <cell r="H81" t="str">
            <v xml:space="preserve"> </v>
          </cell>
          <cell r="I81">
            <v>0.70486111111110994</v>
          </cell>
        </row>
        <row r="82">
          <cell r="H82" t="str">
            <v xml:space="preserve"> </v>
          </cell>
          <cell r="I82">
            <v>0.70833333333333215</v>
          </cell>
        </row>
        <row r="83">
          <cell r="H83" t="str">
            <v xml:space="preserve"> </v>
          </cell>
          <cell r="I83">
            <v>0.71180555555555436</v>
          </cell>
        </row>
        <row r="84">
          <cell r="H84" t="str">
            <v xml:space="preserve"> </v>
          </cell>
          <cell r="I84">
            <v>0.71527777777777657</v>
          </cell>
        </row>
        <row r="85">
          <cell r="H85" t="str">
            <v xml:space="preserve"> </v>
          </cell>
          <cell r="I85">
            <v>0.71874999999999878</v>
          </cell>
        </row>
        <row r="86">
          <cell r="H86" t="str">
            <v xml:space="preserve"> </v>
          </cell>
          <cell r="I86">
            <v>0.72222222222222099</v>
          </cell>
        </row>
        <row r="87">
          <cell r="H87" t="str">
            <v xml:space="preserve"> </v>
          </cell>
          <cell r="I87">
            <v>0.7256944444444432</v>
          </cell>
        </row>
        <row r="88">
          <cell r="H88" t="str">
            <v xml:space="preserve"> </v>
          </cell>
          <cell r="I88">
            <v>0.72916666666666541</v>
          </cell>
        </row>
        <row r="89">
          <cell r="H89" t="str">
            <v xml:space="preserve"> </v>
          </cell>
          <cell r="I89">
            <v>0.73263888888888762</v>
          </cell>
        </row>
        <row r="90">
          <cell r="H90" t="str">
            <v xml:space="preserve"> </v>
          </cell>
          <cell r="I90">
            <v>0.73611111111110983</v>
          </cell>
        </row>
        <row r="91">
          <cell r="H91" t="str">
            <v xml:space="preserve"> </v>
          </cell>
          <cell r="I91">
            <v>0.73958333333333204</v>
          </cell>
        </row>
        <row r="92">
          <cell r="H92" t="str">
            <v xml:space="preserve"> </v>
          </cell>
          <cell r="I92">
            <v>0.74305555555555425</v>
          </cell>
        </row>
        <row r="93">
          <cell r="H93" t="str">
            <v xml:space="preserve"> </v>
          </cell>
          <cell r="I93">
            <v>0.74652777777777646</v>
          </cell>
        </row>
        <row r="94">
          <cell r="H94" t="str">
            <v xml:space="preserve"> </v>
          </cell>
          <cell r="I94">
            <v>0.74999999999999867</v>
          </cell>
        </row>
        <row r="95">
          <cell r="H95" t="str">
            <v xml:space="preserve"> </v>
          </cell>
          <cell r="I95">
            <v>0.75347222222222088</v>
          </cell>
        </row>
        <row r="96">
          <cell r="H96" t="str">
            <v xml:space="preserve"> </v>
          </cell>
          <cell r="I96">
            <v>0.75694444444444309</v>
          </cell>
        </row>
        <row r="97">
          <cell r="H97" t="str">
            <v xml:space="preserve"> </v>
          </cell>
          <cell r="I97">
            <v>0.7604166666666653</v>
          </cell>
        </row>
        <row r="98">
          <cell r="H98" t="str">
            <v xml:space="preserve"> </v>
          </cell>
          <cell r="I98">
            <v>0.76388888888888751</v>
          </cell>
        </row>
      </sheetData>
      <sheetData sheetId="3"/>
      <sheetData sheetId="4"/>
      <sheetData sheetId="5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 xml:space="preserve">Vilnius-Vilkaviškis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 xml:space="preserve">Vilnius-Trakai </v>
          </cell>
          <cell r="L11">
            <v>52.11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 xml:space="preserve">Vilnius </v>
          </cell>
          <cell r="L12">
            <v>52.07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4">
          <cell r="G14" t="str">
            <v xml:space="preserve"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0.70833333333333937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2</v>
          </cell>
          <cell r="E17">
            <v>1</v>
          </cell>
          <cell r="G17" t="str">
            <v xml:space="preserve"> </v>
          </cell>
          <cell r="H17" t="str">
            <v/>
          </cell>
          <cell r="I17" t="str">
            <v xml:space="preserve"> </v>
          </cell>
          <cell r="J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  <cell r="R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 xml:space="preserve">Utena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  <cell r="R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 xml:space="preserve">Pasvalys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 xml:space="preserve">Kaunas - Alytus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2">
          <cell r="G22" t="str">
            <v xml:space="preserve"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3</v>
          </cell>
          <cell r="E25">
            <v>1</v>
          </cell>
          <cell r="G25" t="str">
            <v xml:space="preserve"> </v>
          </cell>
          <cell r="H25" t="str">
            <v/>
          </cell>
          <cell r="I25" t="str">
            <v xml:space="preserve"> </v>
          </cell>
          <cell r="J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  <cell r="R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 xml:space="preserve">Kaunas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  <cell r="R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 xml:space="preserve">Vilnius </v>
          </cell>
          <cell r="L27">
            <v>52.46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  <cell r="R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 xml:space="preserve">Kaunas </v>
          </cell>
          <cell r="L28">
            <v>52.44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  <cell r="R28" t="str">
            <v xml:space="preserve"> </v>
          </cell>
        </row>
        <row r="30">
          <cell r="G30" t="str">
            <v xml:space="preserve"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0.71527777777778379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4</v>
          </cell>
          <cell r="E33">
            <v>1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 xml:space="preserve">Klaipėda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 xml:space="preserve">Klaipėda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  <cell r="R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 xml:space="preserve">Kaunas </v>
          </cell>
          <cell r="L36">
            <v>51.92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  <cell r="R36" t="str">
            <v xml:space="preserve"> </v>
          </cell>
        </row>
        <row r="37">
          <cell r="G37" t="str">
            <v>400m v</v>
          </cell>
        </row>
        <row r="38">
          <cell r="G38" t="str">
            <v xml:space="preserve"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5</v>
          </cell>
          <cell r="E41">
            <v>1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 xml:space="preserve">Panevėžys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 xml:space="preserve">Šiauliai </v>
          </cell>
          <cell r="L43">
            <v>51.58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 xml:space="preserve">Šiauliai </v>
          </cell>
          <cell r="L44">
            <v>50.63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 xml:space="preserve"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6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 xml:space="preserve">Vilnius </v>
          </cell>
          <cell r="L55">
            <v>50.16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 xml:space="preserve">Panevėžys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 xml:space="preserve">Kaunas </v>
          </cell>
          <cell r="L57">
            <v>49.22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9">
          <cell r="G59" t="str">
            <v xml:space="preserve"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0.72569444444445041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 xml:space="preserve"> </v>
          </cell>
          <cell r="C62" t="str">
            <v xml:space="preserve"> </v>
          </cell>
          <cell r="D62">
            <v>7</v>
          </cell>
          <cell r="E62">
            <v>1</v>
          </cell>
          <cell r="G62" t="str">
            <v xml:space="preserve"> </v>
          </cell>
          <cell r="H62" t="str">
            <v/>
          </cell>
          <cell r="I62" t="str">
            <v xml:space="preserve"> </v>
          </cell>
          <cell r="J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Q62" t="str">
            <v xml:space="preserve"> </v>
          </cell>
          <cell r="R62" t="str">
            <v xml:space="preserve"> </v>
          </cell>
        </row>
        <row r="63">
          <cell r="B63" t="str">
            <v xml:space="preserve"> </v>
          </cell>
          <cell r="C63" t="str">
            <v xml:space="preserve"> </v>
          </cell>
          <cell r="D63">
            <v>7</v>
          </cell>
          <cell r="E63">
            <v>2</v>
          </cell>
          <cell r="G63" t="str">
            <v xml:space="preserve"> </v>
          </cell>
          <cell r="H63" t="str">
            <v/>
          </cell>
          <cell r="I63" t="str">
            <v xml:space="preserve"> </v>
          </cell>
          <cell r="J63" t="str">
            <v xml:space="preserve"> </v>
          </cell>
          <cell r="N63" t="str">
            <v xml:space="preserve"> </v>
          </cell>
          <cell r="O63" t="str">
            <v xml:space="preserve"> </v>
          </cell>
          <cell r="P63" t="str">
            <v xml:space="preserve"> </v>
          </cell>
          <cell r="Q63" t="str">
            <v xml:space="preserve"> </v>
          </cell>
          <cell r="R63" t="str">
            <v xml:space="preserve"> 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7</v>
          </cell>
          <cell r="E64">
            <v>3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7</v>
          </cell>
          <cell r="E65">
            <v>4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7">
          <cell r="G67" t="str">
            <v xml:space="preserve"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0.72916666666667262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8</v>
          </cell>
          <cell r="E70">
            <v>1</v>
          </cell>
          <cell r="G70" t="str">
            <v xml:space="preserve"> </v>
          </cell>
          <cell r="H70" t="str">
            <v/>
          </cell>
          <cell r="I70" t="str">
            <v xml:space="preserve"> </v>
          </cell>
          <cell r="J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  <cell r="R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8</v>
          </cell>
          <cell r="E71">
            <v>2</v>
          </cell>
          <cell r="G71" t="str">
            <v xml:space="preserve"> </v>
          </cell>
          <cell r="H71" t="str">
            <v/>
          </cell>
          <cell r="I71" t="str">
            <v xml:space="preserve"> </v>
          </cell>
          <cell r="J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  <cell r="R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8</v>
          </cell>
          <cell r="E72">
            <v>3</v>
          </cell>
          <cell r="G72" t="str">
            <v xml:space="preserve"> </v>
          </cell>
          <cell r="H72" t="str">
            <v/>
          </cell>
          <cell r="I72" t="str">
            <v xml:space="preserve"> </v>
          </cell>
          <cell r="J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  <cell r="R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8</v>
          </cell>
          <cell r="E73">
            <v>4</v>
          </cell>
          <cell r="G73" t="str">
            <v xml:space="preserve"> </v>
          </cell>
          <cell r="H73" t="str">
            <v/>
          </cell>
          <cell r="I73" t="str">
            <v xml:space="preserve"> </v>
          </cell>
          <cell r="J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  <cell r="R73" t="str">
            <v xml:space="preserve"> </v>
          </cell>
        </row>
        <row r="75">
          <cell r="G75" t="str">
            <v xml:space="preserve"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9</v>
          </cell>
          <cell r="E78">
            <v>1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9</v>
          </cell>
          <cell r="E79">
            <v>2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9</v>
          </cell>
          <cell r="E80">
            <v>3</v>
          </cell>
          <cell r="G80" t="str">
            <v xml:space="preserve"> </v>
          </cell>
          <cell r="H80" t="str">
            <v/>
          </cell>
          <cell r="I80" t="str">
            <v xml:space="preserve"> </v>
          </cell>
          <cell r="J80" t="str">
            <v xml:space="preserve"> </v>
          </cell>
          <cell r="N80" t="str">
            <v xml:space="preserve"> </v>
          </cell>
          <cell r="O80" t="str">
            <v xml:space="preserve"> </v>
          </cell>
          <cell r="P80" t="str">
            <v xml:space="preserve"> </v>
          </cell>
          <cell r="Q80" t="str">
            <v xml:space="preserve"> </v>
          </cell>
          <cell r="R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9</v>
          </cell>
          <cell r="E81">
            <v>4</v>
          </cell>
          <cell r="G81" t="str">
            <v xml:space="preserve"> </v>
          </cell>
          <cell r="H81" t="str">
            <v/>
          </cell>
          <cell r="I81" t="str">
            <v xml:space="preserve"> </v>
          </cell>
          <cell r="J81" t="str">
            <v xml:space="preserve"> </v>
          </cell>
          <cell r="N81" t="str">
            <v xml:space="preserve"> </v>
          </cell>
          <cell r="O81" t="str">
            <v xml:space="preserve"> </v>
          </cell>
          <cell r="P81" t="str">
            <v xml:space="preserve"> </v>
          </cell>
          <cell r="Q81" t="str">
            <v xml:space="preserve"> </v>
          </cell>
          <cell r="R81" t="str">
            <v xml:space="preserve"> </v>
          </cell>
        </row>
        <row r="83">
          <cell r="G83" t="str">
            <v xml:space="preserve"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0.73611111111111704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10</v>
          </cell>
          <cell r="E86">
            <v>1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10</v>
          </cell>
          <cell r="E87">
            <v>2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10</v>
          </cell>
          <cell r="E88">
            <v>3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10</v>
          </cell>
          <cell r="E89">
            <v>4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6"/>
      <sheetData sheetId="7"/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1.4337962962963E-3</v>
          </cell>
          <cell r="Z7" t="str">
            <v>E.Balčiūnaitė</v>
          </cell>
        </row>
        <row r="8">
          <cell r="X8" t="str">
            <v>in_1500m m</v>
          </cell>
          <cell r="Y8">
            <v>3.06701388888889E-3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6.9444444444444805E-4</v>
          </cell>
          <cell r="X9" t="str">
            <v>in_3000m m</v>
          </cell>
          <cell r="Y9">
            <v>6.8231481481481502E-3</v>
          </cell>
          <cell r="Z9" t="str">
            <v>E.Krištaponytė</v>
          </cell>
        </row>
        <row r="10">
          <cell r="C10" t="str">
            <v xml:space="preserve"> </v>
          </cell>
          <cell r="D10" t="str">
            <v xml:space="preserve">  </v>
          </cell>
          <cell r="I10">
            <v>0</v>
          </cell>
          <cell r="J10">
            <v>0</v>
          </cell>
          <cell r="X10" t="str">
            <v>in_60m bb m</v>
          </cell>
          <cell r="Y10">
            <v>8.2799999999999994</v>
          </cell>
          <cell r="Z10" t="str">
            <v>S.Tamošaitytė</v>
          </cell>
        </row>
        <row r="11">
          <cell r="C11" t="str">
            <v xml:space="preserve"> </v>
          </cell>
          <cell r="D11" t="str">
            <v xml:space="preserve">  </v>
          </cell>
          <cell r="I11">
            <v>2</v>
          </cell>
          <cell r="J11">
            <v>1.38888888888889E-3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2.0833333333333298E-3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2.7777777777777701E-3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3.4722222222222099E-3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4.1666666666666501E-3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4.8611111111110904E-3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5.5555555555555402E-3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6.2499999999999804E-3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6.9444444444444198E-3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7.63888888888886E-3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8.3333333333333003E-3</v>
          </cell>
          <cell r="X21" t="str">
            <v>in_800m v</v>
          </cell>
          <cell r="Y21">
            <v>1.2613425925925899E-3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9.0277777777777405E-3</v>
          </cell>
          <cell r="X22" t="str">
            <v>in_1000m v</v>
          </cell>
          <cell r="Y22">
            <v>1.7596064814814801E-3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9.7222222222221807E-3</v>
          </cell>
          <cell r="X23" t="str">
            <v>in_1500m v</v>
          </cell>
          <cell r="Y23">
            <v>2.7968749999999999E-3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1.04166666666666E-2</v>
          </cell>
          <cell r="X24" t="str">
            <v>in_3000m v</v>
          </cell>
          <cell r="Y24">
            <v>5.8015046296296304E-3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1.1111111111111001E-2</v>
          </cell>
          <cell r="X25" t="str">
            <v>in_60m bb v</v>
          </cell>
          <cell r="Y25">
            <v>8.0399999999999991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1.18055555555555E-2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1.24999999999999E-2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1.31944444444443E-2</v>
          </cell>
          <cell r="X28" t="str">
            <v>in_aukštis v</v>
          </cell>
          <cell r="Y28">
            <v>2.2000000000000002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1.38888888888888E-2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1.4583333333333301E-2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1.52777777777778E-2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1.5972222222222301E-2</v>
          </cell>
          <cell r="X32" t="str">
            <v>in_rut v</v>
          </cell>
          <cell r="Y32">
            <v>17.899999999999999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1.6666666666666798E-2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 xml:space="preserve"> v</v>
          </cell>
          <cell r="D34" t="str">
            <v xml:space="preserve"> vyrams</v>
          </cell>
          <cell r="I34">
            <v>25</v>
          </cell>
          <cell r="J34">
            <v>1.7361111111111299E-2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1.80555555555558E-2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1.8750000000000301E-2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1.9444444444444799E-2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2.01388888888893E-2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2.0833333333333801E-2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2.1527777777778302E-2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2.2222222222222799E-2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2.29166666666673E-2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2.3611111111111801E-2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2.4305555555556298E-2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2.5000000000000799E-2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2.56944444444453E-2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2.6388888888889801E-2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2.7083333333334299E-2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2.77777777777788E-2</v>
          </cell>
        </row>
        <row r="50">
          <cell r="C50" t="str">
            <v xml:space="preserve"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2.8472222222223301E-2</v>
          </cell>
        </row>
        <row r="51">
          <cell r="C51" t="str">
            <v xml:space="preserve"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2.9166666666667802E-2</v>
          </cell>
        </row>
        <row r="52">
          <cell r="C52" t="str">
            <v xml:space="preserve"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2.9861111111112299E-2</v>
          </cell>
        </row>
        <row r="53">
          <cell r="C53" t="str">
            <v xml:space="preserve"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3.05555555555568E-2</v>
          </cell>
        </row>
        <row r="54">
          <cell r="C54" t="str">
            <v xml:space="preserve"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3.1250000000001298E-2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3.1944444444445802E-2</v>
          </cell>
        </row>
        <row r="56">
          <cell r="C56" t="str">
            <v>60m bb.76 v</v>
          </cell>
          <cell r="D56" t="str">
            <v xml:space="preserve"> vyrams</v>
          </cell>
          <cell r="I56">
            <v>47</v>
          </cell>
          <cell r="J56">
            <v>3.2638888888890299E-2</v>
          </cell>
        </row>
        <row r="57">
          <cell r="C57" t="str">
            <v>60m bb.84 v</v>
          </cell>
          <cell r="D57" t="str">
            <v xml:space="preserve"> vyrams</v>
          </cell>
          <cell r="I57">
            <v>48</v>
          </cell>
          <cell r="J57">
            <v>3.3333333333334797E-2</v>
          </cell>
        </row>
        <row r="58">
          <cell r="C58" t="str">
            <v>60m bb.914 v</v>
          </cell>
          <cell r="D58" t="str">
            <v xml:space="preserve"> vyrams</v>
          </cell>
          <cell r="I58">
            <v>49</v>
          </cell>
          <cell r="J58">
            <v>3.4027777777779301E-2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3.4722222222223799E-2</v>
          </cell>
        </row>
        <row r="60">
          <cell r="C60" t="str">
            <v xml:space="preserve"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3.5416666666668303E-2</v>
          </cell>
        </row>
        <row r="61">
          <cell r="C61" t="str">
            <v xml:space="preserve"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3.6111111111112801E-2</v>
          </cell>
        </row>
        <row r="62">
          <cell r="C62" t="str">
            <v xml:space="preserve"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3.6805555555557298E-2</v>
          </cell>
        </row>
        <row r="63">
          <cell r="C63" t="str">
            <v xml:space="preserve"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3.7500000000001803E-2</v>
          </cell>
        </row>
        <row r="64">
          <cell r="C64" t="str">
            <v xml:space="preserve"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3.81944444444463E-2</v>
          </cell>
        </row>
        <row r="65">
          <cell r="C65" t="str">
            <v xml:space="preserve"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3.8888888888890798E-2</v>
          </cell>
        </row>
        <row r="66">
          <cell r="C66" t="str">
            <v xml:space="preserve"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3.9583333333335302E-2</v>
          </cell>
        </row>
        <row r="67">
          <cell r="C67" t="str">
            <v xml:space="preserve"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4.02777777777798E-2</v>
          </cell>
        </row>
        <row r="68">
          <cell r="C68" t="str">
            <v xml:space="preserve"> </v>
          </cell>
          <cell r="D68" t="str">
            <v xml:space="preserve">  </v>
          </cell>
          <cell r="I68">
            <v>59</v>
          </cell>
          <cell r="J68">
            <v>4.0972222222224297E-2</v>
          </cell>
        </row>
        <row r="69">
          <cell r="C69" t="str">
            <v xml:space="preserve">at </v>
          </cell>
          <cell r="D69" t="str">
            <v xml:space="preserve">Varžybų atidarymas  </v>
          </cell>
          <cell r="E69" t="str">
            <v>Varžybų atidarymas</v>
          </cell>
          <cell r="I69">
            <v>60</v>
          </cell>
          <cell r="J69">
            <v>4.1666666666668802E-2</v>
          </cell>
        </row>
        <row r="70">
          <cell r="C70">
            <v>1</v>
          </cell>
          <cell r="D70" t="str">
            <v xml:space="preserve">1 bėgimas iš </v>
          </cell>
          <cell r="I70">
            <v>61</v>
          </cell>
          <cell r="J70">
            <v>4.2361111111113299E-2</v>
          </cell>
        </row>
        <row r="71">
          <cell r="C71">
            <v>2</v>
          </cell>
          <cell r="D71" t="str">
            <v xml:space="preserve">2 bėgimas iš </v>
          </cell>
          <cell r="I71">
            <v>62</v>
          </cell>
          <cell r="J71">
            <v>4.3055555555557803E-2</v>
          </cell>
        </row>
        <row r="72">
          <cell r="C72">
            <v>3</v>
          </cell>
          <cell r="D72" t="str">
            <v xml:space="preserve">3 bėgimas iš </v>
          </cell>
          <cell r="I72">
            <v>63</v>
          </cell>
          <cell r="J72">
            <v>4.3750000000002301E-2</v>
          </cell>
        </row>
        <row r="73">
          <cell r="C73">
            <v>4</v>
          </cell>
          <cell r="D73" t="str">
            <v xml:space="preserve">4 bėgimas iš </v>
          </cell>
          <cell r="I73">
            <v>64</v>
          </cell>
          <cell r="J73">
            <v>4.4444444444446798E-2</v>
          </cell>
        </row>
        <row r="74">
          <cell r="C74">
            <v>5</v>
          </cell>
          <cell r="D74" t="str">
            <v xml:space="preserve">5 bėgimas iš </v>
          </cell>
          <cell r="I74">
            <v>65</v>
          </cell>
          <cell r="J74">
            <v>4.5138888888891303E-2</v>
          </cell>
        </row>
        <row r="75">
          <cell r="C75">
            <v>6</v>
          </cell>
          <cell r="D75" t="str">
            <v xml:space="preserve">6 bėgimas iš </v>
          </cell>
          <cell r="I75">
            <v>66</v>
          </cell>
          <cell r="J75">
            <v>4.58333333333358E-2</v>
          </cell>
        </row>
        <row r="76">
          <cell r="C76">
            <v>7</v>
          </cell>
          <cell r="D76" t="str">
            <v xml:space="preserve">7 bėgimas iš </v>
          </cell>
          <cell r="I76">
            <v>67</v>
          </cell>
          <cell r="J76">
            <v>4.6527777777780298E-2</v>
          </cell>
        </row>
        <row r="77">
          <cell r="C77">
            <v>8</v>
          </cell>
          <cell r="D77" t="str">
            <v xml:space="preserve">8 bėgimas iš </v>
          </cell>
          <cell r="I77">
            <v>68</v>
          </cell>
          <cell r="J77">
            <v>4.7222222222224802E-2</v>
          </cell>
        </row>
        <row r="78">
          <cell r="C78">
            <v>9</v>
          </cell>
          <cell r="D78" t="str">
            <v xml:space="preserve">9 bėgimas iš </v>
          </cell>
          <cell r="I78">
            <v>69</v>
          </cell>
          <cell r="J78">
            <v>4.79166666666693E-2</v>
          </cell>
        </row>
        <row r="79">
          <cell r="C79">
            <v>10</v>
          </cell>
          <cell r="D79" t="str">
            <v xml:space="preserve">10 bėgimas iš </v>
          </cell>
          <cell r="I79">
            <v>70</v>
          </cell>
          <cell r="J79">
            <v>4.8611111111113797E-2</v>
          </cell>
        </row>
        <row r="80">
          <cell r="C80">
            <v>11</v>
          </cell>
          <cell r="D80" t="str">
            <v xml:space="preserve">11 bėgimas iš </v>
          </cell>
          <cell r="I80">
            <v>71</v>
          </cell>
          <cell r="J80">
            <v>4.9305555555558302E-2</v>
          </cell>
        </row>
        <row r="81">
          <cell r="C81">
            <v>12</v>
          </cell>
          <cell r="D81" t="str">
            <v xml:space="preserve">12 bėgimas iš </v>
          </cell>
          <cell r="I81">
            <v>72</v>
          </cell>
          <cell r="J81">
            <v>5.0000000000002799E-2</v>
          </cell>
        </row>
        <row r="82">
          <cell r="C82">
            <v>13</v>
          </cell>
          <cell r="D82" t="str">
            <v xml:space="preserve">13 bėgimas iš </v>
          </cell>
          <cell r="I82">
            <v>73</v>
          </cell>
          <cell r="J82">
            <v>5.0694444444447297E-2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5.1388888888891801E-2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5.2083333333336299E-2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5.2777777777780803E-2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5.34722222222253E-2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5.4166666666669798E-2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5.4861111111114302E-2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5.55555555555588E-2</v>
          </cell>
        </row>
        <row r="90">
          <cell r="C90">
            <v>14</v>
          </cell>
          <cell r="D90" t="str">
            <v xml:space="preserve">14 bėgimas iš </v>
          </cell>
          <cell r="I90">
            <v>81</v>
          </cell>
          <cell r="J90">
            <v>5.6250000000003297E-2</v>
          </cell>
        </row>
        <row r="91">
          <cell r="C91">
            <v>15</v>
          </cell>
          <cell r="D91" t="str">
            <v xml:space="preserve">15 bėgimas iš </v>
          </cell>
          <cell r="I91">
            <v>82</v>
          </cell>
          <cell r="J91">
            <v>5.6944444444447802E-2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5.7638888888892299E-2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5.8333333333336797E-2</v>
          </cell>
        </row>
        <row r="94">
          <cell r="I94">
            <v>85</v>
          </cell>
          <cell r="J94">
            <v>5.9027777777781301E-2</v>
          </cell>
        </row>
        <row r="107">
          <cell r="B107" t="str">
            <v>60m bb</v>
          </cell>
          <cell r="C107">
            <v>3.4722222222222199E-3</v>
          </cell>
        </row>
        <row r="108">
          <cell r="B108" t="str">
            <v>60m</v>
          </cell>
          <cell r="C108">
            <v>2.7777777777777779E-3</v>
          </cell>
        </row>
        <row r="109">
          <cell r="B109" t="str">
            <v>200m</v>
          </cell>
          <cell r="C109">
            <v>2.7777777777777779E-3</v>
          </cell>
        </row>
        <row r="110">
          <cell r="B110" t="str">
            <v>300m</v>
          </cell>
          <cell r="C110">
            <v>2.7777777777777801E-3</v>
          </cell>
        </row>
        <row r="111">
          <cell r="B111" t="str">
            <v>400m</v>
          </cell>
          <cell r="C111">
            <v>3.472222222222222E-3</v>
          </cell>
        </row>
        <row r="112">
          <cell r="B112" t="str">
            <v>600m</v>
          </cell>
          <cell r="C112">
            <v>3.4722222222222199E-3</v>
          </cell>
        </row>
        <row r="113">
          <cell r="B113" t="str">
            <v>800m</v>
          </cell>
          <cell r="C113">
            <v>4.1666666666666701E-3</v>
          </cell>
        </row>
        <row r="114">
          <cell r="B114" t="str">
            <v>1000m</v>
          </cell>
          <cell r="C114">
            <v>4.8611111111111103E-3</v>
          </cell>
        </row>
        <row r="115">
          <cell r="B115" t="str">
            <v>1500m</v>
          </cell>
          <cell r="C115">
            <v>5.5555555555555601E-3</v>
          </cell>
        </row>
        <row r="116">
          <cell r="B116" t="str">
            <v>2000m</v>
          </cell>
          <cell r="C116">
            <v>6.9444444444444397E-3</v>
          </cell>
        </row>
        <row r="117">
          <cell r="B117" t="str">
            <v>3000m</v>
          </cell>
          <cell r="C117">
            <v>1.0416666666666701E-2</v>
          </cell>
        </row>
        <row r="118">
          <cell r="B118" t="str">
            <v>5000m</v>
          </cell>
          <cell r="C118">
            <v>1.7361111111111101E-2</v>
          </cell>
        </row>
        <row r="119">
          <cell r="B119" t="str">
            <v>60m bb.99</v>
          </cell>
          <cell r="C119">
            <v>3.472222222222222E-3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  <cell r="AE19" t="str">
            <v xml:space="preserve"> </v>
          </cell>
          <cell r="AF19" t="str">
            <v xml:space="preserve"> </v>
          </cell>
          <cell r="AG19" t="str">
            <v xml:space="preserve"> </v>
          </cell>
          <cell r="AH19" t="str">
            <v xml:space="preserve"> </v>
          </cell>
          <cell r="AI19" t="str">
            <v xml:space="preserve"> </v>
          </cell>
          <cell r="AJ19" t="str">
            <v xml:space="preserve"> </v>
          </cell>
          <cell r="AK19" t="str">
            <v xml:space="preserve"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  <cell r="AE20" t="str">
            <v xml:space="preserve"> </v>
          </cell>
          <cell r="AF20" t="str">
            <v xml:space="preserve"> </v>
          </cell>
          <cell r="AG20" t="str">
            <v xml:space="preserve"> </v>
          </cell>
          <cell r="AH20" t="str">
            <v xml:space="preserve"> </v>
          </cell>
          <cell r="AI20" t="str">
            <v xml:space="preserve"> </v>
          </cell>
          <cell r="AJ20" t="str">
            <v xml:space="preserve"> </v>
          </cell>
          <cell r="AK20" t="str">
            <v xml:space="preserve"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  <cell r="AE21" t="str">
            <v xml:space="preserve"> </v>
          </cell>
          <cell r="AF21" t="str">
            <v xml:space="preserve"> </v>
          </cell>
          <cell r="AG21" t="str">
            <v xml:space="preserve"> </v>
          </cell>
          <cell r="AH21" t="str">
            <v xml:space="preserve"> </v>
          </cell>
          <cell r="AI21" t="str">
            <v xml:space="preserve"> </v>
          </cell>
          <cell r="AJ21" t="str">
            <v xml:space="preserve"> </v>
          </cell>
          <cell r="AK21" t="str">
            <v xml:space="preserve"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  <cell r="AE22" t="str">
            <v xml:space="preserve"> </v>
          </cell>
          <cell r="AF22" t="str">
            <v xml:space="preserve"> </v>
          </cell>
          <cell r="AG22" t="str">
            <v xml:space="preserve"> </v>
          </cell>
          <cell r="AH22" t="str">
            <v xml:space="preserve"> </v>
          </cell>
          <cell r="AI22" t="str">
            <v xml:space="preserve"> </v>
          </cell>
          <cell r="AJ22" t="str">
            <v xml:space="preserve"> </v>
          </cell>
          <cell r="AK22" t="str">
            <v xml:space="preserve"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E23" t="str">
            <v xml:space="preserve"> </v>
          </cell>
          <cell r="AF23" t="str">
            <v xml:space="preserve"> </v>
          </cell>
          <cell r="AG23" t="str">
            <v xml:space="preserve"> </v>
          </cell>
          <cell r="AH23" t="str">
            <v xml:space="preserve"> </v>
          </cell>
          <cell r="AI23" t="str">
            <v xml:space="preserve"> </v>
          </cell>
          <cell r="AJ23" t="str">
            <v xml:space="preserve"> </v>
          </cell>
          <cell r="AK23" t="str">
            <v xml:space="preserve"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  <cell r="AE24" t="str">
            <v xml:space="preserve"> </v>
          </cell>
          <cell r="AF24" t="str">
            <v xml:space="preserve"> </v>
          </cell>
          <cell r="AG24" t="str">
            <v xml:space="preserve"> </v>
          </cell>
          <cell r="AH24" t="str">
            <v xml:space="preserve"> </v>
          </cell>
          <cell r="AI24" t="str">
            <v xml:space="preserve"> </v>
          </cell>
          <cell r="AJ24" t="str">
            <v xml:space="preserve"> </v>
          </cell>
          <cell r="AK24" t="str">
            <v xml:space="preserve"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 xml:space="preserve">Šiauliai </v>
          </cell>
          <cell r="L19">
            <v>7.24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U19" t="str">
            <v/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 xml:space="preserve">Kaunas </v>
          </cell>
          <cell r="L20">
            <v>7.2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U20" t="str">
            <v/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 xml:space="preserve">Vilnius </v>
          </cell>
          <cell r="L21">
            <v>6.97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U21" t="str">
            <v/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 xml:space="preserve">Vilnius </v>
          </cell>
          <cell r="L22">
            <v>6.88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U22" t="str">
            <v/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 xml:space="preserve">Kaunas - Alytus </v>
          </cell>
          <cell r="L23">
            <v>7.13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U23" t="str">
            <v/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 xml:space="preserve">Utena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U24" t="str">
            <v/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 xml:space="preserve">Panevėžys </v>
          </cell>
          <cell r="L29">
            <v>7.23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 xml:space="preserve">Panevėžys </v>
          </cell>
          <cell r="L30">
            <v>7.18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 xml:space="preserve">Kaunas </v>
          </cell>
          <cell r="L31">
            <v>6.97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 xml:space="preserve">Vilnius </v>
          </cell>
          <cell r="L32">
            <v>6.94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 xml:space="preserve">Vilnius </v>
          </cell>
          <cell r="L33">
            <v>7.08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 xml:space="preserve">Kaunas </v>
          </cell>
          <cell r="L34">
            <v>7.3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 xml:space="preserve">Kaunas </v>
          </cell>
          <cell r="L39">
            <v>7.25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 xml:space="preserve">Kaunas </v>
          </cell>
          <cell r="L40">
            <v>7.22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 xml:space="preserve">Kaunas </v>
          </cell>
          <cell r="L41">
            <v>6.93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 xml:space="preserve">Kaunas </v>
          </cell>
          <cell r="L42">
            <v>7.06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 xml:space="preserve">Plungė </v>
          </cell>
          <cell r="L43">
            <v>7.14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 xml:space="preserve"> </v>
          </cell>
        </row>
        <row r="51">
          <cell r="G51" t="str">
            <v xml:space="preserve"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 xml:space="preserve">Jurbarkas </v>
          </cell>
          <cell r="L54">
            <v>7.27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 xml:space="preserve">Kaunas </v>
          </cell>
          <cell r="L55">
            <v>7.22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 xml:space="preserve">Kaunas - Alytus </v>
          </cell>
          <cell r="L56">
            <v>6.71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 xml:space="preserve">Vilnius </v>
          </cell>
          <cell r="L57">
            <v>6.88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 xml:space="preserve">Alytus </v>
          </cell>
          <cell r="L58">
            <v>7.07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L59">
            <v>7.17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1"/>
      <sheetData sheetId="12"/>
      <sheetData sheetId="13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 xml:space="preserve">Alytus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 xml:space="preserve">Pakruojis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 xml:space="preserve">Marijampolė </v>
          </cell>
          <cell r="K11">
            <v>2.9643518518518517E-3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 xml:space="preserve">Marijampolė </v>
          </cell>
          <cell r="K12">
            <v>2.9815972222222223E-3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 xml:space="preserve">Pasvalys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 xml:space="preserve">Jurbarkas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 xml:space="preserve">Šiauliai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1</v>
          </cell>
          <cell r="F17" t="str">
            <v xml:space="preserve"> </v>
          </cell>
          <cell r="G17" t="str">
            <v/>
          </cell>
          <cell r="H17" t="str">
            <v xml:space="preserve"> </v>
          </cell>
          <cell r="I17" t="str">
            <v xml:space="preserve"> 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1</v>
          </cell>
          <cell r="F18" t="str">
            <v xml:space="preserve"> </v>
          </cell>
          <cell r="G18" t="str">
            <v/>
          </cell>
          <cell r="H18" t="str">
            <v xml:space="preserve"> </v>
          </cell>
          <cell r="I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1</v>
          </cell>
          <cell r="F19" t="str">
            <v xml:space="preserve"> </v>
          </cell>
          <cell r="G19" t="str">
            <v/>
          </cell>
          <cell r="H19" t="str">
            <v xml:space="preserve"> </v>
          </cell>
          <cell r="I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1</v>
          </cell>
          <cell r="F20" t="str">
            <v xml:space="preserve"> </v>
          </cell>
          <cell r="G20" t="str">
            <v/>
          </cell>
          <cell r="H20" t="str">
            <v xml:space="preserve"> </v>
          </cell>
          <cell r="I20" t="str">
            <v xml:space="preserve"> 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</row>
        <row r="22">
          <cell r="F22" t="str">
            <v xml:space="preserve">2 bėgimas iš </v>
          </cell>
          <cell r="G22" t="str">
            <v>2 bėgimas iš  4</v>
          </cell>
        </row>
        <row r="23">
          <cell r="E23">
            <v>0.76250000000000584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 xml:space="preserve">Kaunas - Alytus </v>
          </cell>
          <cell r="K25">
            <v>2.7968750000000003E-3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 xml:space="preserve">Kaunas </v>
          </cell>
          <cell r="K26">
            <v>2.8396990740740739E-3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 xml:space="preserve">Kaunas </v>
          </cell>
          <cell r="K27">
            <v>2.8479166666666666E-3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 xml:space="preserve">Pakruojis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 xml:space="preserve">Šiauliai </v>
          </cell>
          <cell r="K29">
            <v>2.8043981481481479E-3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 xml:space="preserve">Vilnius-Trakai </v>
          </cell>
          <cell r="K30">
            <v>2.8119212962962963E-3</v>
          </cell>
          <cell r="M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 xml:space="preserve">Vilnius </v>
          </cell>
          <cell r="K31">
            <v>2.8878472222222222E-3</v>
          </cell>
          <cell r="M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 xml:space="preserve">Šiauliai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 xml:space="preserve">Kaunas - Alytus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 xml:space="preserve">Kelmė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 xml:space="preserve">Kelmė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 xml:space="preserve">Plungės Raj.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</row>
        <row r="46">
          <cell r="F46" t="str">
            <v xml:space="preserve">3 bėgimas iš </v>
          </cell>
          <cell r="G46" t="str">
            <v>3 bėgimas iš  4</v>
          </cell>
        </row>
        <row r="47">
          <cell r="E47">
            <v>0.76805555555556138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 xml:space="preserve"> </v>
          </cell>
          <cell r="C49" t="str">
            <v xml:space="preserve"> </v>
          </cell>
          <cell r="D49">
            <v>3</v>
          </cell>
          <cell r="F49" t="str">
            <v xml:space="preserve"> </v>
          </cell>
          <cell r="G49" t="str">
            <v/>
          </cell>
          <cell r="H49" t="str">
            <v xml:space="preserve"> </v>
          </cell>
          <cell r="I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P49" t="str">
            <v xml:space="preserve"> </v>
          </cell>
          <cell r="Q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D50">
            <v>3</v>
          </cell>
          <cell r="F50" t="str">
            <v xml:space="preserve"> </v>
          </cell>
          <cell r="G50" t="str">
            <v/>
          </cell>
          <cell r="H50" t="str">
            <v xml:space="preserve"> </v>
          </cell>
          <cell r="I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P50" t="str">
            <v xml:space="preserve"> </v>
          </cell>
          <cell r="Q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D51">
            <v>3</v>
          </cell>
          <cell r="F51" t="str">
            <v xml:space="preserve"> </v>
          </cell>
          <cell r="G51" t="str">
            <v/>
          </cell>
          <cell r="H51" t="str">
            <v xml:space="preserve"> </v>
          </cell>
          <cell r="I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D52">
            <v>3</v>
          </cell>
          <cell r="F52" t="str">
            <v xml:space="preserve"> </v>
          </cell>
          <cell r="G52" t="str">
            <v/>
          </cell>
          <cell r="H52" t="str">
            <v xml:space="preserve"> </v>
          </cell>
          <cell r="I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P52" t="str">
            <v xml:space="preserve"> </v>
          </cell>
          <cell r="Q52" t="str">
            <v xml:space="preserve"> </v>
          </cell>
        </row>
        <row r="53">
          <cell r="B53" t="str">
            <v xml:space="preserve"> </v>
          </cell>
          <cell r="C53" t="str">
            <v xml:space="preserve"> </v>
          </cell>
          <cell r="D53">
            <v>3</v>
          </cell>
          <cell r="F53" t="str">
            <v xml:space="preserve"> </v>
          </cell>
          <cell r="G53" t="str">
            <v/>
          </cell>
          <cell r="H53" t="str">
            <v xml:space="preserve"> </v>
          </cell>
          <cell r="I53" t="str">
            <v xml:space="preserve"> 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 xml:space="preserve"> </v>
          </cell>
          <cell r="Q53" t="str">
            <v xml:space="preserve"> 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3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  <cell r="M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3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3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3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3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3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3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  <cell r="M60" t="str">
            <v xml:space="preserve"> </v>
          </cell>
          <cell r="N60" t="str">
            <v xml:space="preserve"> </v>
          </cell>
          <cell r="O60" t="str">
            <v xml:space="preserve"> </v>
          </cell>
          <cell r="P60" t="str">
            <v xml:space="preserve"> </v>
          </cell>
          <cell r="Q60" t="str">
            <v xml:space="preserve"> </v>
          </cell>
        </row>
        <row r="62">
          <cell r="F62" t="str">
            <v xml:space="preserve">4 bėgimas iš </v>
          </cell>
          <cell r="G62" t="str">
            <v>4 bėgimas iš  4</v>
          </cell>
        </row>
        <row r="63">
          <cell r="E63">
            <v>0.77361111111111691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4</v>
          </cell>
          <cell r="F65" t="str">
            <v xml:space="preserve"> </v>
          </cell>
          <cell r="G65" t="str">
            <v/>
          </cell>
          <cell r="H65" t="str">
            <v xml:space="preserve"> </v>
          </cell>
          <cell r="I65" t="str">
            <v xml:space="preserve"> </v>
          </cell>
          <cell r="M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4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4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  <cell r="M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4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  <cell r="M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4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  <cell r="M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4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4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  <cell r="M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4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  <cell r="M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4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  <cell r="M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4</v>
          </cell>
          <cell r="F74" t="str">
            <v xml:space="preserve"> </v>
          </cell>
          <cell r="G74" t="str">
            <v/>
          </cell>
          <cell r="H74" t="str">
            <v xml:space="preserve"> </v>
          </cell>
          <cell r="I74" t="str">
            <v xml:space="preserve"> </v>
          </cell>
          <cell r="M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4</v>
          </cell>
          <cell r="F75" t="str">
            <v xml:space="preserve"> </v>
          </cell>
          <cell r="G75" t="str">
            <v/>
          </cell>
          <cell r="H75" t="str">
            <v xml:space="preserve"> </v>
          </cell>
          <cell r="I75" t="str">
            <v xml:space="preserve"> </v>
          </cell>
          <cell r="M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4</v>
          </cell>
          <cell r="F76" t="str">
            <v xml:space="preserve"> </v>
          </cell>
          <cell r="G76" t="str">
            <v/>
          </cell>
          <cell r="H76" t="str">
            <v xml:space="preserve"> </v>
          </cell>
          <cell r="I76" t="str">
            <v xml:space="preserve"> </v>
          </cell>
          <cell r="M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</row>
      </sheetData>
      <sheetData sheetId="14"/>
      <sheetData sheetId="15"/>
      <sheetData sheetId="16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  <cell r="S9" t="str">
            <v xml:space="preserve"> </v>
          </cell>
          <cell r="U9" t="str">
            <v/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  <cell r="AE9" t="str">
            <v xml:space="preserve"> </v>
          </cell>
          <cell r="AF9" t="str">
            <v xml:space="preserve"> </v>
          </cell>
          <cell r="AG9" t="str">
            <v xml:space="preserve"> </v>
          </cell>
          <cell r="AH9" t="str">
            <v xml:space="preserve"> </v>
          </cell>
          <cell r="AI9" t="str">
            <v xml:space="preserve"> </v>
          </cell>
          <cell r="AJ9" t="str">
            <v xml:space="preserve"> </v>
          </cell>
          <cell r="AK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  <cell r="U10" t="str">
            <v/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  <cell r="AE10" t="str">
            <v xml:space="preserve"> </v>
          </cell>
          <cell r="AF10" t="str">
            <v xml:space="preserve"> </v>
          </cell>
          <cell r="AG10" t="str">
            <v xml:space="preserve"> </v>
          </cell>
          <cell r="AH10" t="str">
            <v xml:space="preserve"> </v>
          </cell>
          <cell r="AI10" t="str">
            <v xml:space="preserve"> </v>
          </cell>
          <cell r="AJ10" t="str">
            <v xml:space="preserve"> </v>
          </cell>
          <cell r="AK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U11" t="str">
            <v/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  <cell r="AE11" t="str">
            <v xml:space="preserve"> </v>
          </cell>
          <cell r="AF11" t="str">
            <v xml:space="preserve"> </v>
          </cell>
          <cell r="AG11" t="str">
            <v xml:space="preserve"> </v>
          </cell>
          <cell r="AH11" t="str">
            <v xml:space="preserve"> </v>
          </cell>
          <cell r="AI11" t="str">
            <v xml:space="preserve"> </v>
          </cell>
          <cell r="AJ11" t="str">
            <v xml:space="preserve"> </v>
          </cell>
          <cell r="AK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U12" t="str">
            <v/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  <cell r="AE12" t="str">
            <v xml:space="preserve"> </v>
          </cell>
          <cell r="AF12" t="str">
            <v xml:space="preserve"> </v>
          </cell>
          <cell r="AG12" t="str">
            <v xml:space="preserve"> </v>
          </cell>
          <cell r="AH12" t="str">
            <v xml:space="preserve"> </v>
          </cell>
          <cell r="AI12" t="str">
            <v xml:space="preserve"> </v>
          </cell>
          <cell r="AJ12" t="str">
            <v xml:space="preserve"> </v>
          </cell>
          <cell r="AK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U13" t="str">
            <v/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  <cell r="AE13" t="str">
            <v xml:space="preserve"> </v>
          </cell>
          <cell r="AF13" t="str">
            <v xml:space="preserve"> </v>
          </cell>
          <cell r="AG13" t="str">
            <v xml:space="preserve"> </v>
          </cell>
          <cell r="AH13" t="str">
            <v xml:space="preserve"> </v>
          </cell>
          <cell r="AI13" t="str">
            <v xml:space="preserve"> </v>
          </cell>
          <cell r="AJ13" t="str">
            <v xml:space="preserve"> </v>
          </cell>
          <cell r="AK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U14" t="str">
            <v/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  <cell r="AE14" t="str">
            <v xml:space="preserve"> </v>
          </cell>
          <cell r="AF14" t="str">
            <v xml:space="preserve"> </v>
          </cell>
          <cell r="AG14" t="str">
            <v xml:space="preserve"> </v>
          </cell>
          <cell r="AH14" t="str">
            <v xml:space="preserve"> </v>
          </cell>
          <cell r="AI14" t="str">
            <v xml:space="preserve"> </v>
          </cell>
          <cell r="AJ14" t="str">
            <v xml:space="preserve"> </v>
          </cell>
          <cell r="AK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0.51736111111111038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S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S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  <cell r="S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  <cell r="S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  <cell r="S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  <cell r="S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  <cell r="S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0.52777777777777701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  <cell r="S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  <cell r="S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  <cell r="S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  <cell r="S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  <cell r="S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  <cell r="S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  <cell r="S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  <cell r="S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  <cell r="S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  <cell r="S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  <cell r="S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  <cell r="S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  <cell r="S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  <cell r="S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  <cell r="S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  <cell r="S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  <cell r="S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  <cell r="S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  <cell r="S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  <cell r="S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  <cell r="S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  <cell r="S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  <cell r="S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  <cell r="S89" t="str">
            <v xml:space="preserve"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0.62777777777778299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0.63055555555556075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0.63333333333333852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0.63611111111111629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0.63888888888889406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0.64444444444444959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8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9"/>
      <sheetData sheetId="20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0.58055555555555483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0.58472222222222148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0.58888888888888813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0.59305555555555478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0.59722222222222143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1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0.59444444444444366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0.59861111111111032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0.60277777777777697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0.60694444444444362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0.61111111111111027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2"/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6.9444444444444397E-3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7.1206018518518502E-3</v>
          </cell>
          <cell r="J10">
            <v>1.7615740740741046E-4</v>
          </cell>
        </row>
        <row r="11">
          <cell r="B11" t="str">
            <v xml:space="preserve"> </v>
          </cell>
          <cell r="C11" t="str">
            <v xml:space="preserve"> </v>
          </cell>
          <cell r="E11" t="str">
            <v xml:space="preserve"> </v>
          </cell>
          <cell r="F11" t="str">
            <v/>
          </cell>
          <cell r="G11" t="str">
            <v xml:space="preserve"> </v>
          </cell>
          <cell r="H11" t="str">
            <v xml:space="preserve"> </v>
          </cell>
          <cell r="J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E12" t="str">
            <v xml:space="preserve"> </v>
          </cell>
          <cell r="F12" t="str">
            <v/>
          </cell>
          <cell r="G12" t="str">
            <v xml:space="preserve"> </v>
          </cell>
          <cell r="H12" t="str">
            <v xml:space="preserve"> </v>
          </cell>
          <cell r="J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E13" t="str">
            <v xml:space="preserve"> </v>
          </cell>
          <cell r="F13" t="str">
            <v/>
          </cell>
          <cell r="G13" t="str">
            <v xml:space="preserve"> </v>
          </cell>
          <cell r="H13" t="str">
            <v xml:space="preserve"> </v>
          </cell>
          <cell r="J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E14" t="str">
            <v xml:space="preserve"> </v>
          </cell>
          <cell r="F14" t="str">
            <v/>
          </cell>
          <cell r="G14" t="str">
            <v xml:space="preserve"> </v>
          </cell>
          <cell r="H14" t="str">
            <v xml:space="preserve"> </v>
          </cell>
          <cell r="J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E15" t="str">
            <v xml:space="preserve"> </v>
          </cell>
          <cell r="F15" t="str">
            <v/>
          </cell>
          <cell r="G15" t="str">
            <v xml:space="preserve"> </v>
          </cell>
          <cell r="H15" t="str">
            <v xml:space="preserve"> </v>
          </cell>
          <cell r="J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E16" t="str">
            <v xml:space="preserve"> </v>
          </cell>
          <cell r="F16" t="str">
            <v/>
          </cell>
          <cell r="G16" t="str">
            <v xml:space="preserve"> </v>
          </cell>
          <cell r="H16" t="str">
            <v xml:space="preserve"> </v>
          </cell>
          <cell r="J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E17" t="str">
            <v xml:space="preserve"> </v>
          </cell>
          <cell r="F17" t="str">
            <v/>
          </cell>
          <cell r="G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E18" t="str">
            <v xml:space="preserve"> </v>
          </cell>
          <cell r="F18" t="str">
            <v/>
          </cell>
          <cell r="G18" t="str">
            <v xml:space="preserve"> </v>
          </cell>
          <cell r="H18" t="str">
            <v xml:space="preserve"> </v>
          </cell>
          <cell r="J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E19" t="str">
            <v xml:space="preserve"> </v>
          </cell>
          <cell r="F19" t="str">
            <v/>
          </cell>
          <cell r="G19" t="str">
            <v xml:space="preserve"> </v>
          </cell>
          <cell r="H19" t="str">
            <v xml:space="preserve"> </v>
          </cell>
          <cell r="J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E20" t="str">
            <v xml:space="preserve"> </v>
          </cell>
          <cell r="F20" t="str">
            <v/>
          </cell>
          <cell r="G20" t="str">
            <v xml:space="preserve"> </v>
          </cell>
          <cell r="H20" t="str">
            <v xml:space="preserve"> </v>
          </cell>
          <cell r="J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E21" t="str">
            <v xml:space="preserve"> </v>
          </cell>
          <cell r="F21" t="str">
            <v/>
          </cell>
          <cell r="G21" t="str">
            <v xml:space="preserve"> </v>
          </cell>
          <cell r="H21" t="str">
            <v xml:space="preserve"> </v>
          </cell>
          <cell r="J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E22" t="str">
            <v xml:space="preserve"> </v>
          </cell>
          <cell r="F22" t="str">
            <v/>
          </cell>
          <cell r="G22" t="str">
            <v xml:space="preserve"> </v>
          </cell>
          <cell r="H22" t="str">
            <v xml:space="preserve"> </v>
          </cell>
          <cell r="J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E23" t="str">
            <v xml:space="preserve"> </v>
          </cell>
          <cell r="F23" t="str">
            <v/>
          </cell>
          <cell r="G23" t="str">
            <v xml:space="preserve"> </v>
          </cell>
          <cell r="H23" t="str">
            <v xml:space="preserve"> </v>
          </cell>
          <cell r="J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E24" t="str">
            <v xml:space="preserve"> </v>
          </cell>
          <cell r="F24" t="str">
            <v/>
          </cell>
          <cell r="G24" t="str">
            <v xml:space="preserve"> </v>
          </cell>
          <cell r="H24" t="str">
            <v xml:space="preserve"> </v>
          </cell>
          <cell r="J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E25" t="str">
            <v xml:space="preserve"> </v>
          </cell>
          <cell r="F25" t="str">
            <v/>
          </cell>
          <cell r="G25" t="str">
            <v xml:space="preserve"> </v>
          </cell>
          <cell r="H25" t="str">
            <v xml:space="preserve"> </v>
          </cell>
          <cell r="J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E26" t="str">
            <v xml:space="preserve"> </v>
          </cell>
          <cell r="F26" t="str">
            <v/>
          </cell>
          <cell r="G26" t="str">
            <v xml:space="preserve"> </v>
          </cell>
          <cell r="H26" t="str">
            <v xml:space="preserve"> </v>
          </cell>
          <cell r="J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E27" t="str">
            <v xml:space="preserve"> </v>
          </cell>
          <cell r="F27" t="str">
            <v/>
          </cell>
          <cell r="G27" t="str">
            <v xml:space="preserve"> </v>
          </cell>
          <cell r="H27" t="str">
            <v xml:space="preserve"> </v>
          </cell>
          <cell r="J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E28" t="str">
            <v xml:space="preserve"> </v>
          </cell>
          <cell r="F28" t="str">
            <v/>
          </cell>
          <cell r="G28" t="str">
            <v xml:space="preserve"> </v>
          </cell>
          <cell r="H28" t="str">
            <v xml:space="preserve"> </v>
          </cell>
          <cell r="J28" t="str">
            <v xml:space="preserve"> </v>
          </cell>
        </row>
        <row r="30">
          <cell r="E30" t="str">
            <v xml:space="preserve">2 bėgimas iš </v>
          </cell>
          <cell r="F30" t="str">
            <v>2 bėgimas iš  2</v>
          </cell>
        </row>
        <row r="31">
          <cell r="D31">
            <v>0.55208333333333259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 xml:space="preserve"> </v>
          </cell>
          <cell r="C33" t="str">
            <v xml:space="preserve"> </v>
          </cell>
          <cell r="E33" t="str">
            <v xml:space="preserve"> </v>
          </cell>
          <cell r="F33" t="str">
            <v/>
          </cell>
          <cell r="G33" t="str">
            <v xml:space="preserve"> </v>
          </cell>
          <cell r="H33" t="str">
            <v xml:space="preserve"> </v>
          </cell>
          <cell r="J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E34" t="str">
            <v xml:space="preserve"> </v>
          </cell>
          <cell r="F34" t="str">
            <v/>
          </cell>
          <cell r="G34" t="str">
            <v xml:space="preserve"> </v>
          </cell>
          <cell r="H34" t="str">
            <v xml:space="preserve"> </v>
          </cell>
          <cell r="J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E35" t="str">
            <v xml:space="preserve"> </v>
          </cell>
          <cell r="F35" t="str">
            <v/>
          </cell>
          <cell r="G35" t="str">
            <v xml:space="preserve"> </v>
          </cell>
          <cell r="H35" t="str">
            <v xml:space="preserve"> </v>
          </cell>
          <cell r="J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E36" t="str">
            <v xml:space="preserve"> </v>
          </cell>
          <cell r="F36" t="str">
            <v/>
          </cell>
          <cell r="G36" t="str">
            <v xml:space="preserve"> </v>
          </cell>
          <cell r="H36" t="str">
            <v xml:space="preserve"> </v>
          </cell>
          <cell r="J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E37" t="str">
            <v xml:space="preserve"> </v>
          </cell>
          <cell r="F37" t="str">
            <v/>
          </cell>
          <cell r="G37" t="str">
            <v xml:space="preserve"> </v>
          </cell>
          <cell r="H37" t="str">
            <v xml:space="preserve"> </v>
          </cell>
          <cell r="J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E38" t="str">
            <v xml:space="preserve"> </v>
          </cell>
          <cell r="F38" t="str">
            <v/>
          </cell>
          <cell r="G38" t="str">
            <v xml:space="preserve"> </v>
          </cell>
          <cell r="H38" t="str">
            <v xml:space="preserve"> </v>
          </cell>
          <cell r="J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E39" t="str">
            <v xml:space="preserve"> </v>
          </cell>
          <cell r="F39" t="str">
            <v/>
          </cell>
          <cell r="G39" t="str">
            <v xml:space="preserve"> </v>
          </cell>
          <cell r="H39" t="str">
            <v xml:space="preserve"> </v>
          </cell>
          <cell r="J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E40" t="str">
            <v xml:space="preserve"> </v>
          </cell>
          <cell r="F40" t="str">
            <v/>
          </cell>
          <cell r="G40" t="str">
            <v xml:space="preserve"> </v>
          </cell>
          <cell r="H40" t="str">
            <v xml:space="preserve"> </v>
          </cell>
          <cell r="J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E41" t="str">
            <v xml:space="preserve"> </v>
          </cell>
          <cell r="F41" t="str">
            <v/>
          </cell>
          <cell r="G41" t="str">
            <v xml:space="preserve"> </v>
          </cell>
          <cell r="H41" t="str">
            <v xml:space="preserve"> </v>
          </cell>
          <cell r="J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E42" t="str">
            <v xml:space="preserve"> </v>
          </cell>
          <cell r="F42" t="str">
            <v/>
          </cell>
          <cell r="G42" t="str">
            <v xml:space="preserve"> </v>
          </cell>
          <cell r="H42" t="str">
            <v xml:space="preserve"> </v>
          </cell>
          <cell r="J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E43" t="str">
            <v xml:space="preserve"> </v>
          </cell>
          <cell r="F43" t="str">
            <v/>
          </cell>
          <cell r="G43" t="str">
            <v xml:space="preserve"> </v>
          </cell>
          <cell r="H43" t="str">
            <v xml:space="preserve"> </v>
          </cell>
          <cell r="J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E44" t="str">
            <v xml:space="preserve"> </v>
          </cell>
          <cell r="F44" t="str">
            <v/>
          </cell>
          <cell r="G44" t="str">
            <v xml:space="preserve"> </v>
          </cell>
          <cell r="H44" t="str">
            <v xml:space="preserve"> </v>
          </cell>
          <cell r="J44" t="str">
            <v xml:space="preserve"> </v>
          </cell>
        </row>
        <row r="45">
          <cell r="B45" t="str">
            <v xml:space="preserve"> </v>
          </cell>
          <cell r="C45" t="str">
            <v xml:space="preserve"> </v>
          </cell>
          <cell r="E45" t="str">
            <v xml:space="preserve"> </v>
          </cell>
          <cell r="F45" t="str">
            <v/>
          </cell>
          <cell r="G45" t="str">
            <v xml:space="preserve"> </v>
          </cell>
          <cell r="H45" t="str">
            <v xml:space="preserve"> </v>
          </cell>
          <cell r="J45" t="str">
            <v xml:space="preserve"> </v>
          </cell>
        </row>
        <row r="46">
          <cell r="B46" t="str">
            <v xml:space="preserve"> </v>
          </cell>
          <cell r="C46" t="str">
            <v xml:space="preserve"> </v>
          </cell>
          <cell r="E46" t="str">
            <v xml:space="preserve"> </v>
          </cell>
          <cell r="F46" t="str">
            <v/>
          </cell>
          <cell r="G46" t="str">
            <v xml:space="preserve"> </v>
          </cell>
          <cell r="H46" t="str">
            <v xml:space="preserve"> </v>
          </cell>
          <cell r="J46" t="str">
            <v xml:space="preserve"> </v>
          </cell>
        </row>
        <row r="47">
          <cell r="B47" t="str">
            <v xml:space="preserve"> </v>
          </cell>
          <cell r="C47" t="str">
            <v xml:space="preserve"> </v>
          </cell>
          <cell r="E47" t="str">
            <v xml:space="preserve"> </v>
          </cell>
          <cell r="F47" t="str">
            <v/>
          </cell>
          <cell r="G47" t="str">
            <v xml:space="preserve"> </v>
          </cell>
          <cell r="H47" t="str">
            <v xml:space="preserve"> </v>
          </cell>
          <cell r="J47" t="str">
            <v xml:space="preserve"> </v>
          </cell>
        </row>
        <row r="48">
          <cell r="B48" t="str">
            <v xml:space="preserve"> </v>
          </cell>
          <cell r="C48" t="str">
            <v xml:space="preserve"> </v>
          </cell>
          <cell r="E48" t="str">
            <v xml:space="preserve"> </v>
          </cell>
          <cell r="F48" t="str">
            <v/>
          </cell>
          <cell r="G48" t="str">
            <v xml:space="preserve"> </v>
          </cell>
          <cell r="H48" t="str">
            <v xml:space="preserve"> </v>
          </cell>
          <cell r="J48" t="str">
            <v xml:space="preserve"> </v>
          </cell>
        </row>
        <row r="49">
          <cell r="B49" t="str">
            <v xml:space="preserve"> </v>
          </cell>
          <cell r="C49" t="str">
            <v xml:space="preserve"> </v>
          </cell>
          <cell r="E49" t="str">
            <v xml:space="preserve"> </v>
          </cell>
          <cell r="F49" t="str">
            <v/>
          </cell>
          <cell r="G49" t="str">
            <v xml:space="preserve"> </v>
          </cell>
          <cell r="H49" t="str">
            <v xml:space="preserve"> </v>
          </cell>
          <cell r="J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E50" t="str">
            <v xml:space="preserve"> </v>
          </cell>
          <cell r="F50" t="str">
            <v/>
          </cell>
          <cell r="G50" t="str">
            <v xml:space="preserve"> </v>
          </cell>
          <cell r="H50" t="str">
            <v xml:space="preserve"> </v>
          </cell>
          <cell r="J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E51" t="str">
            <v xml:space="preserve"> </v>
          </cell>
          <cell r="F51" t="str">
            <v/>
          </cell>
          <cell r="G51" t="str">
            <v xml:space="preserve"> </v>
          </cell>
          <cell r="H51" t="str">
            <v xml:space="preserve"> </v>
          </cell>
          <cell r="J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E52" t="str">
            <v xml:space="preserve"> </v>
          </cell>
          <cell r="F52" t="str">
            <v/>
          </cell>
          <cell r="G52" t="str">
            <v xml:space="preserve"> </v>
          </cell>
          <cell r="H52" t="str">
            <v xml:space="preserve"> </v>
          </cell>
          <cell r="J52" t="str">
            <v xml:space="preserve"> </v>
          </cell>
        </row>
      </sheetData>
      <sheetData sheetId="24"/>
      <sheetData sheetId="25"/>
      <sheetData sheetId="26"/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 xml:space="preserve"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 xml:space="preserve"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 xml:space="preserve"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 xml:space="preserve"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 xml:space="preserve"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 xml:space="preserve"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 xml:space="preserve"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 xml:space="preserve"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 xml:space="preserve"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 xml:space="preserve"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 xml:space="preserve"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 xml:space="preserve"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 xml:space="preserve"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 xml:space="preserve"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 xml:space="preserve"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 xml:space="preserve"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 xml:space="preserve"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 xml:space="preserve"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 xml:space="preserve"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 xml:space="preserve"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 xml:space="preserve"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 xml:space="preserve"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 xml:space="preserve"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 xml:space="preserve"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 xml:space="preserve"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 xml:space="preserve"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 xml:space="preserve"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 xml:space="preserve"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 xml:space="preserve"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 xml:space="preserve"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e">
            <v>#N/A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 xml:space="preserve"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 xml:space="preserve"> </v>
          </cell>
          <cell r="D7" t="str">
            <v/>
          </cell>
          <cell r="E7" t="str">
            <v xml:space="preserve"> </v>
          </cell>
          <cell r="F7" t="str">
            <v xml:space="preserve"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str">
            <v xml:space="preserve"> </v>
          </cell>
          <cell r="B48" t="str">
            <v xml:space="preserve"> </v>
          </cell>
          <cell r="C48">
            <v>1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L48" t="str">
            <v xml:space="preserve"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9.0500000000000007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34.549999999999997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5.90277777777778E-4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6.1354166666666697E-4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6.3958333333333304E-4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6.6840277777777796E-4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7.0891203703703698E-4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7.5520833333333299E-4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8.2465277777777799E-4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8.59375E-4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9.0567129629629602E-4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9.6354166666666702E-4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1.0648148148148101E-3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1.1141203703703699E-3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1.171875E-3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1.2528935185185199E-3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1.34548611111111E-3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1.42650462962963E-3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1.50752314814815E-3</v>
          </cell>
          <cell r="K52" t="str">
            <v xml:space="preserve"> M9</v>
          </cell>
        </row>
        <row r="53">
          <cell r="D53" t="str">
            <v>600m m10</v>
          </cell>
          <cell r="E53">
            <v>1.58854166666667E-3</v>
          </cell>
          <cell r="K53" t="str">
            <v xml:space="preserve"> M10</v>
          </cell>
        </row>
        <row r="54">
          <cell r="D54" t="str">
            <v>800m m1</v>
          </cell>
          <cell r="E54">
            <v>1.38888888888889E-3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1.41793981481481E-3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1.4815972222222201E-3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1.55960648148148E-3</v>
          </cell>
          <cell r="K57" t="str">
            <v>kartis M4</v>
          </cell>
          <cell r="L57">
            <v>2.2000000000000002</v>
          </cell>
        </row>
        <row r="58">
          <cell r="D58" t="str">
            <v>800m m5</v>
          </cell>
          <cell r="E58">
            <v>1.6579861111111101E-3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1.80844907407407E-3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2.03993055555556E-3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2.1556712962963001E-3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2.31770833333333E-3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2.5491898148148101E-3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 xml:space="preserve"> M1</v>
          </cell>
        </row>
        <row r="65">
          <cell r="D65" t="str">
            <v>1000m m2</v>
          </cell>
          <cell r="K65" t="str">
            <v xml:space="preserve"> M2</v>
          </cell>
        </row>
        <row r="66">
          <cell r="D66" t="str">
            <v>1000m m3</v>
          </cell>
          <cell r="E66">
            <v>1.90972222222222E-3</v>
          </cell>
          <cell r="K66" t="str">
            <v xml:space="preserve"> M3</v>
          </cell>
        </row>
        <row r="67">
          <cell r="D67" t="str">
            <v>1000m m4</v>
          </cell>
          <cell r="E67">
            <v>2.0024305555555598E-3</v>
          </cell>
          <cell r="K67" t="str">
            <v xml:space="preserve"> M4</v>
          </cell>
        </row>
        <row r="68">
          <cell r="D68" t="str">
            <v>1000m m5</v>
          </cell>
          <cell r="E68">
            <v>2.1644675925925898E-3</v>
          </cell>
          <cell r="K68" t="str">
            <v xml:space="preserve"> M5</v>
          </cell>
        </row>
        <row r="69">
          <cell r="D69" t="str">
            <v>1000m m6</v>
          </cell>
          <cell r="E69">
            <v>2.3149305555555601E-3</v>
          </cell>
          <cell r="K69" t="str">
            <v xml:space="preserve"> M6</v>
          </cell>
        </row>
        <row r="70">
          <cell r="D70" t="str">
            <v>1000m m7</v>
          </cell>
          <cell r="E70">
            <v>2.5464120370370402E-3</v>
          </cell>
          <cell r="K70" t="str">
            <v xml:space="preserve"> M7</v>
          </cell>
        </row>
        <row r="71">
          <cell r="D71" t="str">
            <v>1000m m8</v>
          </cell>
          <cell r="E71">
            <v>2.7200231481481498E-3</v>
          </cell>
          <cell r="K71" t="str">
            <v xml:space="preserve"> M8</v>
          </cell>
        </row>
        <row r="72">
          <cell r="D72" t="str">
            <v>1000m m9</v>
          </cell>
          <cell r="E72">
            <v>2.9515046296296299E-3</v>
          </cell>
          <cell r="K72" t="str">
            <v xml:space="preserve"> M9</v>
          </cell>
        </row>
        <row r="73">
          <cell r="D73" t="str">
            <v>1000m m10</v>
          </cell>
          <cell r="E73">
            <v>3.24085648148148E-3</v>
          </cell>
          <cell r="K73" t="str">
            <v xml:space="preserve"> M10</v>
          </cell>
        </row>
        <row r="74">
          <cell r="D74" t="str">
            <v>1500m m1</v>
          </cell>
          <cell r="E74">
            <v>2.8356481481481501E-3</v>
          </cell>
          <cell r="K74" t="str">
            <v xml:space="preserve"> M1</v>
          </cell>
        </row>
        <row r="75">
          <cell r="D75" t="str">
            <v>1500m m2</v>
          </cell>
          <cell r="E75">
            <v>2.8936342592592599E-3</v>
          </cell>
          <cell r="K75" t="str">
            <v xml:space="preserve"> M2</v>
          </cell>
        </row>
        <row r="76">
          <cell r="D76" t="str">
            <v>1500m m3</v>
          </cell>
          <cell r="E76">
            <v>3.0093749999999999E-3</v>
          </cell>
          <cell r="K76" t="str">
            <v xml:space="preserve"> M3</v>
          </cell>
        </row>
        <row r="77">
          <cell r="D77" t="str">
            <v>1500m m4</v>
          </cell>
          <cell r="E77">
            <v>3.18298611111111E-3</v>
          </cell>
          <cell r="K77" t="str">
            <v xml:space="preserve"> M4</v>
          </cell>
        </row>
        <row r="78">
          <cell r="D78" t="str">
            <v>1500m m5</v>
          </cell>
          <cell r="E78">
            <v>3.41446759259259E-3</v>
          </cell>
          <cell r="K78" t="str">
            <v xml:space="preserve"> M5</v>
          </cell>
        </row>
        <row r="79">
          <cell r="D79" t="str">
            <v>1500m m6</v>
          </cell>
          <cell r="E79">
            <v>3.7038194444444401E-3</v>
          </cell>
          <cell r="K79" t="str">
            <v xml:space="preserve"> M6</v>
          </cell>
        </row>
        <row r="80">
          <cell r="D80" t="str">
            <v>1500m m7</v>
          </cell>
          <cell r="E80">
            <v>3.9931712962963002E-3</v>
          </cell>
          <cell r="K80" t="str">
            <v xml:space="preserve"> M7</v>
          </cell>
        </row>
        <row r="81">
          <cell r="D81" t="str">
            <v>1500m m8</v>
          </cell>
          <cell r="E81">
            <v>4.2825231481481499E-3</v>
          </cell>
          <cell r="K81" t="str">
            <v xml:space="preserve"> M8</v>
          </cell>
        </row>
        <row r="82">
          <cell r="D82" t="str">
            <v>1500m m9</v>
          </cell>
          <cell r="E82">
            <v>4.51400462962963E-3</v>
          </cell>
          <cell r="K82" t="str">
            <v xml:space="preserve"> M9</v>
          </cell>
        </row>
        <row r="83">
          <cell r="D83" t="str">
            <v>1500m m10</v>
          </cell>
          <cell r="E83">
            <v>5.0348379629629597E-3</v>
          </cell>
          <cell r="K83" t="str">
            <v xml:space="preserve"> M10</v>
          </cell>
        </row>
        <row r="84">
          <cell r="D84" t="str">
            <v>2000m m1</v>
          </cell>
          <cell r="K84" t="str">
            <v xml:space="preserve"> M1</v>
          </cell>
        </row>
        <row r="85">
          <cell r="D85" t="str">
            <v>2000m m2</v>
          </cell>
          <cell r="K85" t="str">
            <v xml:space="preserve"> M2</v>
          </cell>
        </row>
        <row r="86">
          <cell r="D86" t="str">
            <v>2000m m3</v>
          </cell>
          <cell r="K86" t="str">
            <v xml:space="preserve"> M3</v>
          </cell>
        </row>
        <row r="87">
          <cell r="D87" t="str">
            <v>2000m m4</v>
          </cell>
          <cell r="E87">
            <v>4.1666666666666701E-3</v>
          </cell>
          <cell r="K87" t="str">
            <v xml:space="preserve"> M4</v>
          </cell>
        </row>
        <row r="88">
          <cell r="D88" t="str">
            <v>2000m m5</v>
          </cell>
          <cell r="E88">
            <v>4.74548611111111E-3</v>
          </cell>
          <cell r="K88" t="str">
            <v xml:space="preserve"> M5</v>
          </cell>
        </row>
        <row r="89">
          <cell r="D89" t="str">
            <v>2000m m6</v>
          </cell>
          <cell r="E89">
            <v>5.0348379629629597E-3</v>
          </cell>
          <cell r="K89" t="str">
            <v xml:space="preserve"> M6</v>
          </cell>
        </row>
        <row r="90">
          <cell r="D90" t="str">
            <v>2000m m7</v>
          </cell>
          <cell r="E90">
            <v>5.4399305555555598E-3</v>
          </cell>
          <cell r="K90" t="str">
            <v xml:space="preserve"> M7</v>
          </cell>
        </row>
        <row r="91">
          <cell r="D91" t="str">
            <v>2000m m8</v>
          </cell>
          <cell r="E91">
            <v>5.7871527777777799E-3</v>
          </cell>
          <cell r="K91" t="str">
            <v xml:space="preserve"> M8</v>
          </cell>
        </row>
        <row r="92">
          <cell r="D92" t="str">
            <v>2000m m9</v>
          </cell>
          <cell r="E92">
            <v>6.2501157407407401E-3</v>
          </cell>
          <cell r="K92" t="str">
            <v xml:space="preserve"> M9</v>
          </cell>
        </row>
        <row r="93">
          <cell r="D93" t="str">
            <v>2000m m10</v>
          </cell>
          <cell r="K93" t="str">
            <v xml:space="preserve"> M10</v>
          </cell>
        </row>
        <row r="94">
          <cell r="D94" t="str">
            <v>3000m m1</v>
          </cell>
          <cell r="E94">
            <v>6.1342592592592603E-3</v>
          </cell>
          <cell r="K94" t="str">
            <v xml:space="preserve"> M1</v>
          </cell>
        </row>
        <row r="95">
          <cell r="D95" t="str">
            <v>3000m m2</v>
          </cell>
          <cell r="E95">
            <v>6.1922453703703697E-3</v>
          </cell>
          <cell r="K95" t="str">
            <v xml:space="preserve"> M2</v>
          </cell>
        </row>
        <row r="96">
          <cell r="D96" t="str">
            <v>3000m m3</v>
          </cell>
          <cell r="E96">
            <v>6.4815972222222202E-3</v>
          </cell>
          <cell r="K96" t="str">
            <v xml:space="preserve"> M3</v>
          </cell>
        </row>
        <row r="97">
          <cell r="D97" t="str">
            <v>3000m m4</v>
          </cell>
          <cell r="E97">
            <v>6.8288194444444499E-3</v>
          </cell>
          <cell r="K97" t="str">
            <v xml:space="preserve"> M4</v>
          </cell>
        </row>
        <row r="98">
          <cell r="D98" t="str">
            <v>3000m m5</v>
          </cell>
          <cell r="E98">
            <v>7.3496527777777796E-3</v>
          </cell>
          <cell r="K98" t="str">
            <v xml:space="preserve"> M5</v>
          </cell>
        </row>
        <row r="99">
          <cell r="D99" t="str">
            <v>3000m m6</v>
          </cell>
          <cell r="E99">
            <v>7.9862268518518503E-3</v>
          </cell>
          <cell r="K99" t="str">
            <v xml:space="preserve"> M6</v>
          </cell>
        </row>
        <row r="100">
          <cell r="D100" t="str">
            <v>3000m m7</v>
          </cell>
          <cell r="E100">
            <v>8.6806712962962992E-3</v>
          </cell>
          <cell r="K100" t="str">
            <v xml:space="preserve"> M7</v>
          </cell>
        </row>
        <row r="101">
          <cell r="D101" t="str">
            <v>3000m m8</v>
          </cell>
          <cell r="E101">
            <v>9.2593750000000002E-3</v>
          </cell>
          <cell r="K101" t="str">
            <v xml:space="preserve"> M8</v>
          </cell>
        </row>
        <row r="102">
          <cell r="D102" t="str">
            <v>3000m m9</v>
          </cell>
          <cell r="E102">
            <v>1.00695601851852E-2</v>
          </cell>
          <cell r="K102" t="str">
            <v xml:space="preserve"> M9</v>
          </cell>
        </row>
        <row r="103">
          <cell r="D103" t="str">
            <v>3000m m10</v>
          </cell>
          <cell r="K103" t="str">
            <v xml:space="preserve"> M10</v>
          </cell>
        </row>
        <row r="104">
          <cell r="D104" t="str">
            <v>60m bb m1</v>
          </cell>
          <cell r="E104">
            <v>7.8</v>
          </cell>
          <cell r="K104" t="str">
            <v xml:space="preserve"> M1</v>
          </cell>
        </row>
        <row r="105">
          <cell r="D105" t="str">
            <v>60m bb m2</v>
          </cell>
          <cell r="E105">
            <v>8.11</v>
          </cell>
          <cell r="K105" t="str">
            <v xml:space="preserve"> M2</v>
          </cell>
        </row>
        <row r="106">
          <cell r="D106" t="str">
            <v>60m bb m3</v>
          </cell>
          <cell r="E106">
            <v>8.56</v>
          </cell>
          <cell r="K106" t="str">
            <v xml:space="preserve"> M3</v>
          </cell>
        </row>
        <row r="107">
          <cell r="D107" t="str">
            <v>60m bb m4</v>
          </cell>
          <cell r="E107">
            <v>8.9499999999999993</v>
          </cell>
          <cell r="K107" t="str">
            <v xml:space="preserve"> M4</v>
          </cell>
        </row>
        <row r="108">
          <cell r="D108" t="str">
            <v>60m bb m5</v>
          </cell>
          <cell r="E108">
            <v>9.5500000000000007</v>
          </cell>
          <cell r="K108" t="str">
            <v xml:space="preserve"> M5</v>
          </cell>
        </row>
        <row r="109">
          <cell r="D109" t="str">
            <v>60m bb m6</v>
          </cell>
          <cell r="E109">
            <v>10.25</v>
          </cell>
          <cell r="K109" t="str">
            <v xml:space="preserve"> M6</v>
          </cell>
        </row>
        <row r="110">
          <cell r="D110" t="str">
            <v>60m bb m7</v>
          </cell>
          <cell r="E110">
            <v>11.25</v>
          </cell>
          <cell r="K110" t="str">
            <v xml:space="preserve"> M7</v>
          </cell>
        </row>
        <row r="111">
          <cell r="D111" t="str">
            <v>60m bb m8</v>
          </cell>
          <cell r="E111">
            <v>12.05</v>
          </cell>
          <cell r="K111" t="str">
            <v xml:space="preserve"> M8</v>
          </cell>
        </row>
        <row r="112">
          <cell r="D112" t="str">
            <v>60m bb m9</v>
          </cell>
          <cell r="E112">
            <v>12.75</v>
          </cell>
          <cell r="K112" t="str">
            <v xml:space="preserve"> M9</v>
          </cell>
        </row>
        <row r="113">
          <cell r="D113" t="str">
            <v>60m bb m10</v>
          </cell>
          <cell r="E113">
            <v>13.75</v>
          </cell>
          <cell r="K113" t="str">
            <v xml:space="preserve"> M10</v>
          </cell>
        </row>
        <row r="114">
          <cell r="D114" t="str">
            <v>60m bb.76 m1</v>
          </cell>
          <cell r="E114">
            <v>8</v>
          </cell>
          <cell r="K114" t="str">
            <v xml:space="preserve"> M1</v>
          </cell>
        </row>
        <row r="115">
          <cell r="D115" t="str">
            <v>60m bb.76 m2</v>
          </cell>
          <cell r="E115">
            <v>8.11</v>
          </cell>
          <cell r="K115" t="str">
            <v xml:space="preserve"> M2</v>
          </cell>
        </row>
        <row r="116">
          <cell r="D116" t="str">
            <v>60m bb.76 m3</v>
          </cell>
          <cell r="E116">
            <v>8.56</v>
          </cell>
          <cell r="K116" t="str">
            <v xml:space="preserve"> M3</v>
          </cell>
        </row>
        <row r="117">
          <cell r="D117" t="str">
            <v>60m bb.76 m4</v>
          </cell>
          <cell r="E117">
            <v>8.9499999999999993</v>
          </cell>
          <cell r="K117" t="str">
            <v xml:space="preserve"> M4</v>
          </cell>
        </row>
        <row r="118">
          <cell r="D118" t="str">
            <v>60m bb.76 m5</v>
          </cell>
          <cell r="E118">
            <v>9.5500000000000007</v>
          </cell>
          <cell r="K118" t="str">
            <v xml:space="preserve"> M5</v>
          </cell>
        </row>
        <row r="119">
          <cell r="D119" t="str">
            <v>60m bb.76 m6</v>
          </cell>
          <cell r="E119">
            <v>10.25</v>
          </cell>
          <cell r="K119" t="str">
            <v xml:space="preserve"> M6</v>
          </cell>
        </row>
        <row r="120">
          <cell r="D120" t="str">
            <v>60m bb.76 m7</v>
          </cell>
          <cell r="E120">
            <v>11.25</v>
          </cell>
          <cell r="K120" t="str">
            <v xml:space="preserve"> M7</v>
          </cell>
        </row>
        <row r="121">
          <cell r="D121" t="str">
            <v>60m bb.76 m8</v>
          </cell>
          <cell r="E121">
            <v>12.05</v>
          </cell>
          <cell r="K121" t="str">
            <v xml:space="preserve"> M8</v>
          </cell>
        </row>
        <row r="122">
          <cell r="D122" t="str">
            <v>60m bb.76 m9</v>
          </cell>
          <cell r="E122">
            <v>12.75</v>
          </cell>
          <cell r="K122" t="str">
            <v xml:space="preserve"> M9</v>
          </cell>
        </row>
        <row r="123">
          <cell r="D123" t="str">
            <v>60m bb.76 m10</v>
          </cell>
          <cell r="E123">
            <v>13.75</v>
          </cell>
          <cell r="K123" t="str">
            <v xml:space="preserve"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 xml:space="preserve"> M1</v>
          </cell>
        </row>
        <row r="125">
          <cell r="D125" t="str">
            <v>5000m sp. ėj. m2</v>
          </cell>
          <cell r="E125">
            <v>1.38888888888889E-2</v>
          </cell>
          <cell r="K125" t="str">
            <v xml:space="preserve"> M2</v>
          </cell>
        </row>
        <row r="126">
          <cell r="D126" t="str">
            <v>5000m sp. ėj. m3</v>
          </cell>
          <cell r="E126">
            <v>1.59722222222222E-2</v>
          </cell>
          <cell r="K126" t="str">
            <v xml:space="preserve"> M3</v>
          </cell>
        </row>
        <row r="127">
          <cell r="D127" t="str">
            <v>5000m sp. ėj. m4</v>
          </cell>
          <cell r="E127">
            <v>1.7013888888888901E-2</v>
          </cell>
          <cell r="K127" t="str">
            <v xml:space="preserve"> M4</v>
          </cell>
        </row>
        <row r="128">
          <cell r="D128" t="str">
            <v>5000m sp. ėj. m5</v>
          </cell>
          <cell r="E128">
            <v>1.8402777777777799E-2</v>
          </cell>
          <cell r="K128" t="str">
            <v xml:space="preserve"> M5</v>
          </cell>
        </row>
        <row r="129">
          <cell r="D129" t="str">
            <v>5000m sp. ėj. m6</v>
          </cell>
          <cell r="E129">
            <v>1.97916666666667E-2</v>
          </cell>
          <cell r="K129" t="str">
            <v xml:space="preserve"> M6</v>
          </cell>
        </row>
        <row r="130">
          <cell r="D130" t="str">
            <v>5000m sp. ėj. m7</v>
          </cell>
          <cell r="E130">
            <v>2.1527777777777798E-2</v>
          </cell>
          <cell r="K130" t="str">
            <v xml:space="preserve"> M7</v>
          </cell>
        </row>
        <row r="131">
          <cell r="D131" t="str">
            <v>5000m sp. ėj. m8</v>
          </cell>
          <cell r="E131">
            <v>2.2569444444444399E-2</v>
          </cell>
          <cell r="K131" t="str">
            <v xml:space="preserve"> M8</v>
          </cell>
        </row>
        <row r="132">
          <cell r="D132" t="str">
            <v>5000m sp. ėj. m9</v>
          </cell>
          <cell r="E132">
            <v>2.39583333333333E-2</v>
          </cell>
          <cell r="K132" t="str">
            <v xml:space="preserve"> M9</v>
          </cell>
        </row>
        <row r="133">
          <cell r="D133" t="str">
            <v>5000m sp. ėj. m10</v>
          </cell>
          <cell r="E133">
            <v>2.5347222222222202E-2</v>
          </cell>
          <cell r="K133" t="str">
            <v xml:space="preserve"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4.8099999999999996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1.2500000000000001E-2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1.49306712962963E-2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1.5856597222222199E-2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1.72454861111111E-2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1.9097337962963E-2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2.01390046296296E-2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2.1875115740740698E-2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2.29167824074074E-2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8.0500000000000007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3.7037037037037003E-4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4.0219907407407403E-4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4.1956018518518498E-4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4.4270833333333299E-4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4.7743055555555597E-4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4.9479166666666703E-4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5.2372685185185204E-4</v>
          </cell>
          <cell r="K192" t="str">
            <v xml:space="preserve"> V9</v>
          </cell>
        </row>
        <row r="193">
          <cell r="D193" t="str">
            <v>300m v10</v>
          </cell>
          <cell r="E193">
            <v>5.5266203703703705E-4</v>
          </cell>
          <cell r="K193" t="str">
            <v xml:space="preserve"> V10</v>
          </cell>
        </row>
        <row r="194">
          <cell r="D194" t="str">
            <v>400m v1</v>
          </cell>
          <cell r="E194">
            <v>5.20833333333333E-4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5.4178240740740695E-4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5.6655092592592597E-4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5.9085648148148105E-4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6.1053240740740697E-4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6.3946759259259295E-4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6.8576388888888897E-4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7.2048611111111098E-4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7.5520833333333299E-4</v>
          </cell>
          <cell r="K202" t="str">
            <v xml:space="preserve"> V9</v>
          </cell>
        </row>
        <row r="203">
          <cell r="D203" t="str">
            <v>400m v10</v>
          </cell>
          <cell r="E203">
            <v>7.8993055555555598E-4</v>
          </cell>
          <cell r="K203" t="str">
            <v xml:space="preserve"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9.0451388888888905E-4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9.5775462962963001E-4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1.0040509259259299E-3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1.0560185185185199E-3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1.1255787037037E-3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1.1833333333333301E-3</v>
          </cell>
          <cell r="K211" t="str">
            <v xml:space="preserve"> V8</v>
          </cell>
        </row>
        <row r="212">
          <cell r="D212" t="str">
            <v>600m v9</v>
          </cell>
          <cell r="E212">
            <v>1.2413194444444401E-3</v>
          </cell>
          <cell r="K212" t="str">
            <v xml:space="preserve"> V9</v>
          </cell>
        </row>
        <row r="213">
          <cell r="D213" t="str">
            <v>600m v10</v>
          </cell>
          <cell r="E213">
            <v>1.2991898148148101E-3</v>
          </cell>
          <cell r="K213" t="str">
            <v xml:space="preserve"> V10</v>
          </cell>
        </row>
        <row r="214">
          <cell r="D214" t="str">
            <v>800m v1</v>
          </cell>
          <cell r="E214">
            <v>1.21527777777778E-3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1.25590277777778E-3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1.28761574074074E-3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1.3512731481481501E-3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1.4149305555555599E-3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1.5190972222222201E-3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1.64641203703704E-3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1.7390046296296301E-3</v>
          </cell>
          <cell r="K221" t="str">
            <v>rut3kg V8</v>
          </cell>
        </row>
        <row r="222">
          <cell r="D222" t="str">
            <v>800m v9</v>
          </cell>
          <cell r="E222">
            <v>1.8547453703703701E-3</v>
          </cell>
          <cell r="K222" t="str">
            <v>rut3kg V9</v>
          </cell>
        </row>
        <row r="223">
          <cell r="D223" t="str">
            <v>800m v10</v>
          </cell>
          <cell r="E223">
            <v>2.0283564814814799E-3</v>
          </cell>
          <cell r="K223" t="str">
            <v>rut3kg V10</v>
          </cell>
        </row>
        <row r="224">
          <cell r="D224" t="str">
            <v>1000m v1</v>
          </cell>
          <cell r="K224" t="str">
            <v xml:space="preserve"> V1</v>
          </cell>
        </row>
        <row r="225">
          <cell r="D225" t="str">
            <v>1000m v2</v>
          </cell>
          <cell r="K225" t="str">
            <v xml:space="preserve"> V2</v>
          </cell>
        </row>
        <row r="226">
          <cell r="D226" t="str">
            <v>1000m v3</v>
          </cell>
          <cell r="E226">
            <v>1.6782407407407399E-3</v>
          </cell>
          <cell r="K226" t="str">
            <v xml:space="preserve"> V3</v>
          </cell>
        </row>
        <row r="227">
          <cell r="D227" t="str">
            <v>1000m v4</v>
          </cell>
          <cell r="E227">
            <v>1.7362268518518499E-3</v>
          </cell>
          <cell r="K227" t="str">
            <v xml:space="preserve"> V4</v>
          </cell>
        </row>
        <row r="228">
          <cell r="D228" t="str">
            <v>1000m v5</v>
          </cell>
          <cell r="E228">
            <v>1.8172453703703701E-3</v>
          </cell>
          <cell r="K228" t="str">
            <v xml:space="preserve"> V5</v>
          </cell>
        </row>
        <row r="229">
          <cell r="D229" t="str">
            <v>1000m v6</v>
          </cell>
          <cell r="E229">
            <v>1.96770833333333E-3</v>
          </cell>
          <cell r="K229" t="str">
            <v xml:space="preserve"> V6</v>
          </cell>
        </row>
        <row r="230">
          <cell r="D230" t="str">
            <v>1000m v7</v>
          </cell>
          <cell r="E230">
            <v>2.08344907407407E-3</v>
          </cell>
          <cell r="K230" t="str">
            <v xml:space="preserve"> V7</v>
          </cell>
        </row>
        <row r="231">
          <cell r="D231" t="str">
            <v>1000m v8</v>
          </cell>
          <cell r="E231">
            <v>2.1991898148148101E-3</v>
          </cell>
          <cell r="K231" t="str">
            <v xml:space="preserve"> V8</v>
          </cell>
        </row>
        <row r="232">
          <cell r="D232" t="str">
            <v>1000m v9</v>
          </cell>
          <cell r="E232">
            <v>2.3149305555555601E-3</v>
          </cell>
          <cell r="K232" t="str">
            <v xml:space="preserve"> V9</v>
          </cell>
        </row>
        <row r="233">
          <cell r="D233" t="str">
            <v>1000m v10</v>
          </cell>
          <cell r="E233">
            <v>2.4306712962963001E-3</v>
          </cell>
          <cell r="K233" t="str">
            <v xml:space="preserve"> V10</v>
          </cell>
        </row>
        <row r="234">
          <cell r="D234" t="str">
            <v>1500m v1</v>
          </cell>
          <cell r="E234">
            <v>2.48842592592593E-3</v>
          </cell>
          <cell r="K234" t="str">
            <v xml:space="preserve"> V1</v>
          </cell>
        </row>
        <row r="235">
          <cell r="D235" t="str">
            <v>1500m v2</v>
          </cell>
          <cell r="E235">
            <v>2.5464120370370402E-3</v>
          </cell>
          <cell r="K235" t="str">
            <v xml:space="preserve"> V2</v>
          </cell>
        </row>
        <row r="236">
          <cell r="D236" t="str">
            <v>1500m v3</v>
          </cell>
          <cell r="E236">
            <v>2.63900462962963E-3</v>
          </cell>
          <cell r="K236" t="str">
            <v xml:space="preserve"> V3</v>
          </cell>
        </row>
        <row r="237">
          <cell r="D237" t="str">
            <v>1500m v4</v>
          </cell>
          <cell r="E237">
            <v>2.7431712962963E-3</v>
          </cell>
          <cell r="K237" t="str">
            <v xml:space="preserve"> V4</v>
          </cell>
        </row>
        <row r="238">
          <cell r="D238" t="str">
            <v>1500m v5</v>
          </cell>
          <cell r="E238">
            <v>2.8936342592592599E-3</v>
          </cell>
          <cell r="K238" t="str">
            <v xml:space="preserve"> V5</v>
          </cell>
        </row>
        <row r="239">
          <cell r="D239" t="str">
            <v>1500m v6</v>
          </cell>
          <cell r="E239">
            <v>3.1019675925925902E-3</v>
          </cell>
          <cell r="K239" t="str">
            <v xml:space="preserve"> V6</v>
          </cell>
        </row>
        <row r="240">
          <cell r="D240" t="str">
            <v>1500m v7</v>
          </cell>
          <cell r="E240">
            <v>3.35659722222222E-3</v>
          </cell>
          <cell r="K240" t="str">
            <v xml:space="preserve"> V7</v>
          </cell>
        </row>
        <row r="241">
          <cell r="D241" t="str">
            <v>1500m v8</v>
          </cell>
          <cell r="E241">
            <v>3.5880787037037001E-3</v>
          </cell>
          <cell r="K241" t="str">
            <v xml:space="preserve"> V8</v>
          </cell>
        </row>
        <row r="242">
          <cell r="D242" t="str">
            <v>1500m v9</v>
          </cell>
          <cell r="E242">
            <v>3.8195601851851802E-3</v>
          </cell>
          <cell r="K242" t="str">
            <v xml:space="preserve"> V9</v>
          </cell>
        </row>
        <row r="243">
          <cell r="D243" t="str">
            <v>1500m v10</v>
          </cell>
          <cell r="E243">
            <v>4.0510416666666698E-3</v>
          </cell>
          <cell r="K243" t="str">
            <v xml:space="preserve"> V10</v>
          </cell>
        </row>
        <row r="244">
          <cell r="D244" t="str">
            <v>2000m v1</v>
          </cell>
          <cell r="K244" t="str">
            <v xml:space="preserve"> V1</v>
          </cell>
        </row>
        <row r="245">
          <cell r="D245" t="str">
            <v>2000m v2</v>
          </cell>
          <cell r="K245" t="str">
            <v xml:space="preserve"> V2</v>
          </cell>
        </row>
        <row r="246">
          <cell r="D246" t="str">
            <v>2000m v3</v>
          </cell>
          <cell r="K246" t="str">
            <v xml:space="preserve"> V3</v>
          </cell>
        </row>
        <row r="247">
          <cell r="D247" t="str">
            <v>2000m v4</v>
          </cell>
          <cell r="K247" t="str">
            <v xml:space="preserve"> V4</v>
          </cell>
        </row>
        <row r="248">
          <cell r="D248" t="str">
            <v>2000m v5</v>
          </cell>
          <cell r="K248" t="str">
            <v xml:space="preserve"> V5</v>
          </cell>
        </row>
        <row r="249">
          <cell r="D249" t="str">
            <v>2000m v6</v>
          </cell>
          <cell r="K249" t="str">
            <v xml:space="preserve"> V6</v>
          </cell>
        </row>
        <row r="250">
          <cell r="D250" t="str">
            <v>2000m v7</v>
          </cell>
          <cell r="K250" t="str">
            <v xml:space="preserve"> V7</v>
          </cell>
        </row>
        <row r="251">
          <cell r="D251" t="str">
            <v>2000m v8</v>
          </cell>
          <cell r="K251" t="str">
            <v xml:space="preserve"> V8</v>
          </cell>
        </row>
        <row r="252">
          <cell r="D252" t="str">
            <v>2000m v9</v>
          </cell>
          <cell r="K252" t="str">
            <v xml:space="preserve"> V9</v>
          </cell>
        </row>
        <row r="253">
          <cell r="D253" t="str">
            <v>2000m v10</v>
          </cell>
          <cell r="K253" t="str">
            <v xml:space="preserve"> V10</v>
          </cell>
        </row>
        <row r="254">
          <cell r="D254" t="str">
            <v>3000m v1</v>
          </cell>
          <cell r="E254">
            <v>5.3819444444444496E-3</v>
          </cell>
          <cell r="K254" t="str">
            <v xml:space="preserve"> V1</v>
          </cell>
        </row>
        <row r="255">
          <cell r="D255" t="str">
            <v>3000m v2</v>
          </cell>
          <cell r="E255">
            <v>5.4978009259259303E-3</v>
          </cell>
          <cell r="K255" t="str">
            <v xml:space="preserve"> V2</v>
          </cell>
        </row>
        <row r="256">
          <cell r="D256" t="str">
            <v>3000m v3</v>
          </cell>
          <cell r="E256">
            <v>5.6714120370370399E-3</v>
          </cell>
          <cell r="K256" t="str">
            <v xml:space="preserve"> V3</v>
          </cell>
        </row>
        <row r="257">
          <cell r="D257" t="str">
            <v>3000m v4</v>
          </cell>
          <cell r="E257">
            <v>5.90289351851852E-3</v>
          </cell>
          <cell r="K257" t="str">
            <v xml:space="preserve"> V4</v>
          </cell>
        </row>
        <row r="258">
          <cell r="D258" t="str">
            <v>3000m v5</v>
          </cell>
          <cell r="E258">
            <v>6.2501157407407401E-3</v>
          </cell>
          <cell r="K258" t="str">
            <v xml:space="preserve"> V5</v>
          </cell>
        </row>
        <row r="259">
          <cell r="D259" t="str">
            <v>3000m v6</v>
          </cell>
          <cell r="E259">
            <v>6.6552083333333298E-3</v>
          </cell>
          <cell r="K259" t="str">
            <v xml:space="preserve"> V6</v>
          </cell>
        </row>
        <row r="260">
          <cell r="D260" t="str">
            <v>3000m v7</v>
          </cell>
          <cell r="E260">
            <v>7.17604166666667E-3</v>
          </cell>
          <cell r="K260" t="str">
            <v xml:space="preserve"> V7</v>
          </cell>
        </row>
        <row r="261">
          <cell r="D261" t="str">
            <v>3000m v8</v>
          </cell>
          <cell r="E261">
            <v>7.5811342592592597E-3</v>
          </cell>
          <cell r="K261" t="str">
            <v xml:space="preserve"> V8</v>
          </cell>
        </row>
        <row r="262">
          <cell r="D262" t="str">
            <v>3000m v9</v>
          </cell>
          <cell r="E262">
            <v>7.9862268518518503E-3</v>
          </cell>
          <cell r="K262" t="str">
            <v xml:space="preserve"> V9</v>
          </cell>
        </row>
        <row r="263">
          <cell r="D263" t="str">
            <v>3000m v10</v>
          </cell>
          <cell r="K263" t="str">
            <v xml:space="preserve"> V10</v>
          </cell>
        </row>
        <row r="264">
          <cell r="D264" t="str">
            <v>60m bb v1</v>
          </cell>
          <cell r="E264">
            <v>7.5</v>
          </cell>
          <cell r="K264" t="str">
            <v xml:space="preserve"> V1</v>
          </cell>
        </row>
        <row r="265">
          <cell r="D265" t="str">
            <v>60m bb v2</v>
          </cell>
          <cell r="E265">
            <v>7.76</v>
          </cell>
          <cell r="K265" t="str">
            <v xml:space="preserve"> V2</v>
          </cell>
        </row>
        <row r="266">
          <cell r="D266" t="str">
            <v>60m bb v3</v>
          </cell>
          <cell r="E266">
            <v>8.11</v>
          </cell>
          <cell r="K266" t="str">
            <v xml:space="preserve"> V3</v>
          </cell>
        </row>
        <row r="267">
          <cell r="D267" t="str">
            <v>60m bb v4</v>
          </cell>
          <cell r="E267">
            <v>8.4499999999999993</v>
          </cell>
          <cell r="K267" t="str">
            <v xml:space="preserve"> V4</v>
          </cell>
        </row>
        <row r="268">
          <cell r="D268" t="str">
            <v>60m bb v5</v>
          </cell>
          <cell r="E268">
            <v>8.9499999999999993</v>
          </cell>
          <cell r="K268" t="str">
            <v xml:space="preserve"> V5</v>
          </cell>
        </row>
        <row r="269">
          <cell r="D269" t="str">
            <v>60m bb v6</v>
          </cell>
          <cell r="E269">
            <v>9.4499999999999993</v>
          </cell>
          <cell r="K269" t="str">
            <v xml:space="preserve"> V6</v>
          </cell>
        </row>
        <row r="270">
          <cell r="D270" t="str">
            <v>60m bb v7</v>
          </cell>
          <cell r="E270">
            <v>10.050000000000001</v>
          </cell>
          <cell r="K270" t="str">
            <v xml:space="preserve"> V7</v>
          </cell>
        </row>
        <row r="271">
          <cell r="D271" t="str">
            <v>60m bb v8</v>
          </cell>
          <cell r="E271">
            <v>10.65</v>
          </cell>
          <cell r="K271" t="str">
            <v xml:space="preserve"> V8</v>
          </cell>
        </row>
        <row r="272">
          <cell r="D272" t="str">
            <v>60m bb v9</v>
          </cell>
          <cell r="E272">
            <v>11.25</v>
          </cell>
          <cell r="K272" t="str">
            <v xml:space="preserve"> V9</v>
          </cell>
        </row>
        <row r="273">
          <cell r="D273" t="str">
            <v>60m bb v10</v>
          </cell>
          <cell r="E273">
            <v>11.85</v>
          </cell>
          <cell r="K273" t="str">
            <v xml:space="preserve"> V10</v>
          </cell>
        </row>
        <row r="274">
          <cell r="D274" t="str">
            <v>60m bb.914 v1</v>
          </cell>
          <cell r="K274" t="str">
            <v xml:space="preserve"> M1</v>
          </cell>
        </row>
        <row r="275">
          <cell r="D275" t="str">
            <v>60m bb.914 v2</v>
          </cell>
          <cell r="K275" t="str">
            <v xml:space="preserve"> M2</v>
          </cell>
        </row>
        <row r="276">
          <cell r="D276" t="str">
            <v>60m bb.914 v3</v>
          </cell>
          <cell r="E276">
            <v>8.0500000000000007</v>
          </cell>
          <cell r="K276" t="str">
            <v xml:space="preserve"> M3</v>
          </cell>
        </row>
        <row r="277">
          <cell r="D277" t="str">
            <v>60m bb.914 v4</v>
          </cell>
          <cell r="E277">
            <v>8.25</v>
          </cell>
          <cell r="K277" t="str">
            <v xml:space="preserve"> M4</v>
          </cell>
        </row>
        <row r="278">
          <cell r="D278" t="str">
            <v>60m bb.914 v5</v>
          </cell>
          <cell r="E278">
            <v>8.5500000000000007</v>
          </cell>
          <cell r="K278" t="str">
            <v xml:space="preserve"> M5</v>
          </cell>
        </row>
        <row r="279">
          <cell r="D279" t="str">
            <v>60m bb.914 v6</v>
          </cell>
          <cell r="E279">
            <v>8.9499999999999993</v>
          </cell>
          <cell r="K279" t="str">
            <v xml:space="preserve"> M6</v>
          </cell>
        </row>
        <row r="280">
          <cell r="D280" t="str">
            <v>60m bb.914 v7</v>
          </cell>
          <cell r="E280">
            <v>9.75</v>
          </cell>
          <cell r="K280" t="str">
            <v xml:space="preserve"> M7</v>
          </cell>
        </row>
        <row r="281">
          <cell r="D281" t="str">
            <v>60m bb.914 v8</v>
          </cell>
          <cell r="E281">
            <v>10.45</v>
          </cell>
          <cell r="K281" t="str">
            <v xml:space="preserve"> M8</v>
          </cell>
        </row>
        <row r="282">
          <cell r="D282" t="str">
            <v>60m bb.914 v9</v>
          </cell>
          <cell r="E282">
            <v>11.25</v>
          </cell>
          <cell r="K282" t="str">
            <v xml:space="preserve"> M9</v>
          </cell>
        </row>
        <row r="283">
          <cell r="D283" t="str">
            <v>60m bb.914 v10</v>
          </cell>
          <cell r="E283">
            <v>12.05</v>
          </cell>
          <cell r="K283" t="str">
            <v xml:space="preserve"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8.3000000000000007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9.0500000000000007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9.8553240740740697E-4</v>
          </cell>
        </row>
        <row r="297">
          <cell r="D297" t="str">
            <v>4x200m v4</v>
          </cell>
          <cell r="E297">
            <v>1.0417824074074101E-3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1.134375E-3</v>
          </cell>
        </row>
        <row r="300">
          <cell r="D300" t="str">
            <v>4x200m v7</v>
          </cell>
          <cell r="E300">
            <v>1.2153935185185199E-3</v>
          </cell>
        </row>
        <row r="301">
          <cell r="D301" t="str">
            <v>4x200m v8</v>
          </cell>
          <cell r="E301">
            <v>1.27326388888889E-3</v>
          </cell>
        </row>
        <row r="302">
          <cell r="D302" t="str">
            <v>4x200m v9</v>
          </cell>
          <cell r="E302">
            <v>1.33113425925926E-3</v>
          </cell>
        </row>
        <row r="303">
          <cell r="D303" t="str">
            <v>4x200m v10</v>
          </cell>
          <cell r="E303">
            <v>1.38900462962963E-3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1.0584490740740699E-3</v>
          </cell>
        </row>
        <row r="307">
          <cell r="D307" t="str">
            <v>4x200m m4</v>
          </cell>
          <cell r="E307">
            <v>1.1834490740740701E-3</v>
          </cell>
        </row>
        <row r="308">
          <cell r="D308" t="str">
            <v>4x200m m5</v>
          </cell>
          <cell r="E308">
            <v>1.2413194444444401E-3</v>
          </cell>
        </row>
        <row r="309">
          <cell r="D309" t="str">
            <v>4x200m m6</v>
          </cell>
          <cell r="E309">
            <v>1.3339120370370399E-3</v>
          </cell>
        </row>
        <row r="310">
          <cell r="D310" t="str">
            <v>4x200m m7</v>
          </cell>
          <cell r="E310">
            <v>1.44965277777778E-3</v>
          </cell>
        </row>
        <row r="311">
          <cell r="D311" t="str">
            <v>4x200m m8</v>
          </cell>
          <cell r="E311">
            <v>1.50752314814815E-3</v>
          </cell>
        </row>
        <row r="312">
          <cell r="D312" t="str">
            <v>4x200m m9</v>
          </cell>
          <cell r="E312">
            <v>1.58854166666667E-3</v>
          </cell>
        </row>
        <row r="313">
          <cell r="D313" t="str">
            <v>4x200m m10</v>
          </cell>
          <cell r="E313">
            <v>1.68113425925926E-3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2.9513888888888901E-3</v>
          </cell>
        </row>
        <row r="318">
          <cell r="D318" t="str">
            <v>1500m klb m5</v>
          </cell>
          <cell r="E318">
            <v>3.1251157407407399E-3</v>
          </cell>
        </row>
        <row r="319">
          <cell r="D319" t="str">
            <v>1500m klb m6</v>
          </cell>
          <cell r="E319">
            <v>3.35659722222222E-3</v>
          </cell>
        </row>
        <row r="320">
          <cell r="D320" t="str">
            <v>1500m klb m7</v>
          </cell>
          <cell r="E320">
            <v>3.6459490740740701E-3</v>
          </cell>
        </row>
        <row r="321">
          <cell r="D321" t="str">
            <v>1500m klb m8</v>
          </cell>
          <cell r="E321">
            <v>3.9353009259259298E-3</v>
          </cell>
        </row>
        <row r="322">
          <cell r="D322" t="str">
            <v>1500m klb m9</v>
          </cell>
          <cell r="E322">
            <v>4.1667824074074098E-3</v>
          </cell>
        </row>
        <row r="323">
          <cell r="D323" t="str">
            <v>1500m klb m10</v>
          </cell>
          <cell r="E323">
            <v>4.3982638888888899E-3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3.8195601851851802E-3</v>
          </cell>
        </row>
        <row r="327">
          <cell r="D327" t="str">
            <v>2000m klb m4</v>
          </cell>
          <cell r="E327">
            <v>4.0510416666666698E-3</v>
          </cell>
        </row>
        <row r="328">
          <cell r="D328" t="str">
            <v>2000m klb m5</v>
          </cell>
          <cell r="E328">
            <v>4.2825231481481499E-3</v>
          </cell>
        </row>
        <row r="329">
          <cell r="D329" t="str">
            <v>2000m klb m6</v>
          </cell>
          <cell r="E329">
            <v>4.5718750000000004E-3</v>
          </cell>
        </row>
        <row r="330">
          <cell r="D330" t="str">
            <v>2000m klb m7</v>
          </cell>
          <cell r="E330">
            <v>4.9769675925925901E-3</v>
          </cell>
        </row>
        <row r="331">
          <cell r="D331" t="str">
            <v>2000m klb m8</v>
          </cell>
          <cell r="E331">
            <v>5.3241898148148102E-3</v>
          </cell>
        </row>
        <row r="332">
          <cell r="D332" t="str">
            <v>2000m klb m9</v>
          </cell>
          <cell r="E332">
            <v>5.5556712962962999E-3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2.7777777777777801E-2</v>
          </cell>
        </row>
        <row r="337">
          <cell r="D337" t="str">
            <v>10000m sp. ėj. v4</v>
          </cell>
          <cell r="E337">
            <v>3.125E-2</v>
          </cell>
        </row>
        <row r="338">
          <cell r="D338" t="str">
            <v>10000m sp. ėj. v5</v>
          </cell>
          <cell r="E338">
            <v>3.3333333333333298E-2</v>
          </cell>
        </row>
        <row r="339">
          <cell r="D339" t="str">
            <v>10000m sp. ėj. v6</v>
          </cell>
          <cell r="E339">
            <v>3.6111111111111101E-2</v>
          </cell>
        </row>
        <row r="340">
          <cell r="D340" t="str">
            <v>10000m sp. ėj. v7</v>
          </cell>
          <cell r="E340">
            <v>3.9930555555555601E-2</v>
          </cell>
        </row>
        <row r="341">
          <cell r="D341" t="str">
            <v>10000m sp. ėj. v8</v>
          </cell>
          <cell r="E341">
            <v>4.2361111111111099E-2</v>
          </cell>
        </row>
        <row r="342">
          <cell r="D342" t="str">
            <v>10000m sp. ėj. v9</v>
          </cell>
          <cell r="E342">
            <v>4.5138888888888902E-2</v>
          </cell>
        </row>
        <row r="343">
          <cell r="D343" t="str">
            <v>10000m sp. ėj. v10</v>
          </cell>
          <cell r="E343">
            <v>8.3333333333333301E-2</v>
          </cell>
        </row>
        <row r="344">
          <cell r="D344" t="str">
            <v xml:space="preserve"> m1</v>
          </cell>
        </row>
        <row r="345">
          <cell r="D345" t="str">
            <v xml:space="preserve"> m2</v>
          </cell>
        </row>
        <row r="346">
          <cell r="D346" t="str">
            <v xml:space="preserve"> m3</v>
          </cell>
        </row>
        <row r="347">
          <cell r="D347" t="str">
            <v xml:space="preserve"> m4</v>
          </cell>
        </row>
        <row r="348">
          <cell r="D348" t="str">
            <v xml:space="preserve"> m5</v>
          </cell>
        </row>
        <row r="349">
          <cell r="D349" t="str">
            <v xml:space="preserve"> m6</v>
          </cell>
        </row>
        <row r="350">
          <cell r="D350" t="str">
            <v xml:space="preserve"> m7</v>
          </cell>
        </row>
        <row r="351">
          <cell r="D351" t="str">
            <v xml:space="preserve"> m8</v>
          </cell>
        </row>
        <row r="352">
          <cell r="D352" t="str">
            <v xml:space="preserve"> m9</v>
          </cell>
        </row>
        <row r="353">
          <cell r="D353" t="str">
            <v xml:space="preserve"> m10</v>
          </cell>
        </row>
        <row r="354">
          <cell r="D354" t="str">
            <v xml:space="preserve"> m1</v>
          </cell>
        </row>
        <row r="355">
          <cell r="D355" t="str">
            <v xml:space="preserve"> m2</v>
          </cell>
        </row>
        <row r="356">
          <cell r="D356" t="str">
            <v xml:space="preserve"> m3</v>
          </cell>
        </row>
        <row r="357">
          <cell r="D357" t="str">
            <v xml:space="preserve"> m4</v>
          </cell>
        </row>
        <row r="358">
          <cell r="D358" t="str">
            <v xml:space="preserve"> m5</v>
          </cell>
        </row>
        <row r="359">
          <cell r="D359" t="str">
            <v xml:space="preserve"> m6</v>
          </cell>
        </row>
        <row r="360">
          <cell r="D360" t="str">
            <v xml:space="preserve"> m7</v>
          </cell>
        </row>
        <row r="361">
          <cell r="D361" t="str">
            <v xml:space="preserve"> m8</v>
          </cell>
        </row>
        <row r="362">
          <cell r="D362" t="str">
            <v xml:space="preserve"> m9</v>
          </cell>
        </row>
        <row r="363">
          <cell r="D363" t="str">
            <v xml:space="preserve"> m10</v>
          </cell>
        </row>
        <row r="364">
          <cell r="D364" t="str">
            <v xml:space="preserve"> m1</v>
          </cell>
        </row>
        <row r="365">
          <cell r="D365" t="str">
            <v xml:space="preserve"> m2</v>
          </cell>
        </row>
        <row r="366">
          <cell r="D366" t="str">
            <v xml:space="preserve"> m3</v>
          </cell>
        </row>
        <row r="367">
          <cell r="D367" t="str">
            <v xml:space="preserve"> m4</v>
          </cell>
        </row>
        <row r="368">
          <cell r="D368" t="str">
            <v xml:space="preserve"> m5</v>
          </cell>
        </row>
        <row r="369">
          <cell r="D369" t="str">
            <v xml:space="preserve"> m6</v>
          </cell>
        </row>
        <row r="370">
          <cell r="D370" t="str">
            <v xml:space="preserve"> m7</v>
          </cell>
        </row>
        <row r="371">
          <cell r="D371" t="str">
            <v xml:space="preserve"> m8</v>
          </cell>
        </row>
        <row r="372">
          <cell r="D372" t="str">
            <v xml:space="preserve"> m9</v>
          </cell>
        </row>
        <row r="373">
          <cell r="D373" t="str">
            <v xml:space="preserve"> m10</v>
          </cell>
        </row>
        <row r="374">
          <cell r="D374" t="str">
            <v xml:space="preserve"> m1</v>
          </cell>
        </row>
        <row r="375">
          <cell r="D375" t="str">
            <v xml:space="preserve"> m2</v>
          </cell>
        </row>
        <row r="376">
          <cell r="D376" t="str">
            <v xml:space="preserve"> m3</v>
          </cell>
        </row>
        <row r="377">
          <cell r="D377" t="str">
            <v xml:space="preserve"> m4</v>
          </cell>
        </row>
        <row r="378">
          <cell r="D378" t="str">
            <v xml:space="preserve"> m5</v>
          </cell>
        </row>
        <row r="379">
          <cell r="D379" t="str">
            <v xml:space="preserve"> m6</v>
          </cell>
        </row>
        <row r="380">
          <cell r="D380" t="str">
            <v xml:space="preserve"> m7</v>
          </cell>
        </row>
        <row r="381">
          <cell r="D381" t="str">
            <v xml:space="preserve"> m8</v>
          </cell>
        </row>
        <row r="382">
          <cell r="D382" t="str">
            <v xml:space="preserve"> m9</v>
          </cell>
        </row>
        <row r="383">
          <cell r="D383" t="str">
            <v xml:space="preserve"> m10</v>
          </cell>
        </row>
        <row r="384">
          <cell r="D384" t="str">
            <v xml:space="preserve"> m1</v>
          </cell>
        </row>
        <row r="385">
          <cell r="D385" t="str">
            <v xml:space="preserve"> m2</v>
          </cell>
        </row>
        <row r="386">
          <cell r="D386" t="str">
            <v xml:space="preserve"> m3</v>
          </cell>
        </row>
        <row r="387">
          <cell r="D387" t="str">
            <v xml:space="preserve"> m4</v>
          </cell>
        </row>
        <row r="388">
          <cell r="D388" t="str">
            <v xml:space="preserve"> m5</v>
          </cell>
        </row>
        <row r="389">
          <cell r="D389" t="str">
            <v xml:space="preserve"> m6</v>
          </cell>
        </row>
        <row r="390">
          <cell r="D390" t="str">
            <v xml:space="preserve"> m7</v>
          </cell>
        </row>
        <row r="391">
          <cell r="D391" t="str">
            <v xml:space="preserve"> m8</v>
          </cell>
        </row>
        <row r="392">
          <cell r="D392" t="str">
            <v xml:space="preserve"> m9</v>
          </cell>
        </row>
        <row r="393">
          <cell r="D393" t="str">
            <v xml:space="preserve"> m10</v>
          </cell>
        </row>
        <row r="394">
          <cell r="D394" t="str">
            <v xml:space="preserve"> m1</v>
          </cell>
        </row>
        <row r="395">
          <cell r="D395" t="str">
            <v xml:space="preserve"> m2</v>
          </cell>
        </row>
        <row r="396">
          <cell r="D396" t="str">
            <v xml:space="preserve"> m3</v>
          </cell>
        </row>
        <row r="397">
          <cell r="D397" t="str">
            <v xml:space="preserve"> m4</v>
          </cell>
        </row>
        <row r="398">
          <cell r="D398" t="str">
            <v xml:space="preserve"> m5</v>
          </cell>
        </row>
        <row r="399">
          <cell r="D399" t="str">
            <v xml:space="preserve"> m6</v>
          </cell>
        </row>
        <row r="400">
          <cell r="D400" t="str">
            <v xml:space="preserve"> m7</v>
          </cell>
        </row>
        <row r="401">
          <cell r="D401" t="str">
            <v xml:space="preserve"> m8</v>
          </cell>
        </row>
        <row r="402">
          <cell r="D402" t="str">
            <v xml:space="preserve"> m9</v>
          </cell>
        </row>
        <row r="403">
          <cell r="D403" t="str">
            <v xml:space="preserve"> m10</v>
          </cell>
        </row>
      </sheetData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0" refreshError="1"/>
      <sheetData sheetId="1" refreshError="1"/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 xml:space="preserve"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 xml:space="preserve"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 xml:space="preserve"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8.9722222222222232E-4</v>
          </cell>
          <cell r="G8">
            <v>9.5601851851851848E-4</v>
          </cell>
          <cell r="P8">
            <v>9.8275462962962965E-4</v>
          </cell>
          <cell r="Q8">
            <v>9.6331018518518521E-4</v>
          </cell>
        </row>
        <row r="9">
          <cell r="E9" t="str">
            <v>in_v800m</v>
          </cell>
          <cell r="F9">
            <v>1.2668981481481483E-3</v>
          </cell>
          <cell r="G9">
            <v>1.2847222222222223E-3</v>
          </cell>
        </row>
        <row r="10">
          <cell r="E10" t="str">
            <v>in_v1000m</v>
          </cell>
          <cell r="F10">
            <v>1.6539351851851854E-3</v>
          </cell>
          <cell r="G10">
            <v>1.7048611111111112E-3</v>
          </cell>
          <cell r="P10">
            <v>1.841550925925926E-3</v>
          </cell>
          <cell r="Q10">
            <v>1.7685185185185184E-3</v>
          </cell>
        </row>
        <row r="11">
          <cell r="E11" t="str">
            <v>in_v1500m</v>
          </cell>
          <cell r="F11">
            <v>2.5817129629629632E-3</v>
          </cell>
          <cell r="G11">
            <v>2.6083333333333336E-3</v>
          </cell>
        </row>
        <row r="12">
          <cell r="E12" t="str">
            <v>in_v1 mylia</v>
          </cell>
          <cell r="F12">
            <v>2.8994212962962962E-3</v>
          </cell>
          <cell r="G12">
            <v>2.8994212962962962E-3</v>
          </cell>
        </row>
        <row r="13">
          <cell r="E13" t="str">
            <v>in_v2000m</v>
          </cell>
          <cell r="F13">
            <v>3.6409722222222225E-3</v>
          </cell>
          <cell r="G13">
            <v>3.7619212962962962E-3</v>
          </cell>
          <cell r="P13">
            <v>4.1386574074074077E-3</v>
          </cell>
          <cell r="Q13">
            <v>4.0252314814814812E-3</v>
          </cell>
        </row>
        <row r="14">
          <cell r="E14" t="str">
            <v>in_v5000m</v>
          </cell>
          <cell r="F14">
            <v>9.5497685185185182E-3</v>
          </cell>
        </row>
        <row r="15">
          <cell r="E15" t="str">
            <v>in_v3000m klb</v>
          </cell>
          <cell r="F15">
            <v>5.9837962962962961E-3</v>
          </cell>
          <cell r="G15">
            <v>6.0236111111111107E-3</v>
          </cell>
        </row>
        <row r="16">
          <cell r="E16" t="str">
            <v>in_v3000m</v>
          </cell>
          <cell r="F16">
            <v>5.4976851851851853E-3</v>
          </cell>
          <cell r="G16">
            <v>5.7098379629629626E-3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3.8096064814814811E-3</v>
          </cell>
          <cell r="G18">
            <v>3.8356481481481484E-3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1.0194444444444446E-3</v>
          </cell>
          <cell r="G20">
            <v>1.0740740740740741E-3</v>
          </cell>
          <cell r="Q20">
            <v>1.0868055555555555E-3</v>
          </cell>
        </row>
        <row r="21">
          <cell r="E21" t="str">
            <v>in_v4 x 400m</v>
          </cell>
          <cell r="F21">
            <v>2.354861111111111E-3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2.0499999999999998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8.1300000000000008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18.489999999999998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19.190000000000001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8.491550925925925E-3</v>
          </cell>
        </row>
        <row r="32">
          <cell r="E32" t="str">
            <v>in_v5km sp. ėj</v>
          </cell>
          <cell r="F32">
            <v>1.3064814814814814E-2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39.630000000000003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1.0150462962962962E-3</v>
          </cell>
          <cell r="G37">
            <v>1.0843750000000001E-3</v>
          </cell>
          <cell r="P37">
            <v>1.1399305555555557E-3</v>
          </cell>
          <cell r="Q37">
            <v>1.1068287037037038E-3</v>
          </cell>
        </row>
        <row r="38">
          <cell r="E38" t="str">
            <v>in_m800m</v>
          </cell>
          <cell r="F38">
            <v>1.4090277777777779E-3</v>
          </cell>
          <cell r="G38">
            <v>1.4776620370370369E-3</v>
          </cell>
        </row>
        <row r="39">
          <cell r="E39" t="str">
            <v>in_m1000m</v>
          </cell>
          <cell r="F39">
            <v>1.7997685185185185E-3</v>
          </cell>
          <cell r="G39">
            <v>2.0023148148148148E-3</v>
          </cell>
          <cell r="P39">
            <v>2.0099537037037039E-3</v>
          </cell>
          <cell r="Q39">
            <v>2.0824074074074074E-3</v>
          </cell>
        </row>
        <row r="40">
          <cell r="E40" t="str">
            <v>in_m1500m</v>
          </cell>
          <cell r="F40">
            <v>2.8706018518518516E-3</v>
          </cell>
          <cell r="G40">
            <v>3.1770833333333334E-3</v>
          </cell>
        </row>
        <row r="41">
          <cell r="E41" t="str">
            <v>in_m1 mylia</v>
          </cell>
          <cell r="F41">
            <v>3.2711805555555554E-3</v>
          </cell>
        </row>
        <row r="42">
          <cell r="E42" t="str">
            <v>in_m3000m</v>
          </cell>
          <cell r="F42">
            <v>6.096527777777778E-3</v>
          </cell>
          <cell r="G42">
            <v>6.5591435185185188E-3</v>
          </cell>
        </row>
        <row r="43">
          <cell r="E43" t="str">
            <v>in_m60m bb</v>
          </cell>
          <cell r="F43">
            <v>8.1999999999999993</v>
          </cell>
          <cell r="G43">
            <v>8.3000000000000007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1.1443287037037036E-3</v>
          </cell>
          <cell r="G45">
            <v>1.2222222222222222E-3</v>
          </cell>
          <cell r="Q45">
            <v>1.2199074074074074E-3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19.600000000000001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3.2711805555555554E-3</v>
          </cell>
          <cell r="G53">
            <v>4.3425925925925923E-3</v>
          </cell>
          <cell r="P53">
            <v>4.5197916666666667E-3</v>
          </cell>
          <cell r="Q53">
            <v>4.5730324074074076E-3</v>
          </cell>
        </row>
        <row r="54">
          <cell r="E54" t="str">
            <v>in_m1500m klb</v>
          </cell>
          <cell r="F54">
            <v>3.363425925925926E-3</v>
          </cell>
          <cell r="G54">
            <v>3.8569444444444445E-3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9.1770833333333331E-4</v>
          </cell>
        </row>
        <row r="63">
          <cell r="E63" t="str">
            <v>in_2v800m</v>
          </cell>
          <cell r="F63">
            <v>1.2998842592592593E-3</v>
          </cell>
        </row>
        <row r="64">
          <cell r="E64" t="str">
            <v>in_2v1000m</v>
          </cell>
          <cell r="F64">
            <v>1.6990740740740742E-3</v>
          </cell>
        </row>
        <row r="65">
          <cell r="E65" t="str">
            <v>in_2v1500m</v>
          </cell>
          <cell r="F65">
            <v>2.6770833333333334E-3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3.8120370370370374E-3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5.8518518518518511E-3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3.9510416666666661E-3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2.1800000000000002</v>
          </cell>
        </row>
        <row r="77">
          <cell r="E77" t="str">
            <v>in_2vkartis</v>
          </cell>
          <cell r="F77">
            <v>4.9000000000000004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18.760000000000002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9.3451388888888889E-3</v>
          </cell>
        </row>
        <row r="86">
          <cell r="E86" t="str">
            <v>in_2v5km sp. ėj</v>
          </cell>
          <cell r="F86">
            <v>1.359375E-2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1.0532407407407407E-3</v>
          </cell>
        </row>
        <row r="92">
          <cell r="E92" t="str">
            <v>in_2m800m</v>
          </cell>
          <cell r="F92">
            <v>1.4533564814814817E-3</v>
          </cell>
        </row>
        <row r="93">
          <cell r="E93" t="str">
            <v>in_2m1000m</v>
          </cell>
          <cell r="F93">
            <v>1.9453703703703705E-3</v>
          </cell>
        </row>
        <row r="94">
          <cell r="E94" t="str">
            <v>in_2m1500m</v>
          </cell>
          <cell r="F94">
            <v>2.9856481481481483E-3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6.6552083333333333E-3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4.2569444444444443E-3</v>
          </cell>
        </row>
        <row r="108">
          <cell r="E108" t="str">
            <v>in_2m1500m klb</v>
          </cell>
          <cell r="F108">
            <v>3.4594907407407404E-3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9.3935185185185181E-4</v>
          </cell>
        </row>
        <row r="118">
          <cell r="E118" t="str">
            <v>in_3v800m</v>
          </cell>
          <cell r="F118">
            <v>1.303587962962963E-3</v>
          </cell>
        </row>
        <row r="119">
          <cell r="E119" t="str">
            <v>in_3v1000m</v>
          </cell>
          <cell r="F119">
            <v>1.7229166666666667E-3</v>
          </cell>
        </row>
        <row r="120">
          <cell r="E120" t="str">
            <v>in_3v1500m</v>
          </cell>
          <cell r="F120">
            <v>2.7268518518518518E-3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3.8888888888888883E-3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5.8888888888888888E-3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4.0104166666666665E-3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4.4000000000000004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19.190000000000001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19.190000000000001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9.4634259259259255E-3</v>
          </cell>
        </row>
        <row r="141">
          <cell r="E141" t="str">
            <v>in_3v5km sp. ėj</v>
          </cell>
          <cell r="F141">
            <v>1.4351851851851852E-2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1.0532407407407407E-3</v>
          </cell>
        </row>
        <row r="147">
          <cell r="E147" t="str">
            <v>in_3m800m</v>
          </cell>
          <cell r="F147">
            <v>1.4533564814814817E-3</v>
          </cell>
        </row>
        <row r="148">
          <cell r="E148" t="str">
            <v>in_3m1000m</v>
          </cell>
          <cell r="F148">
            <v>1.9709490740740742E-3</v>
          </cell>
        </row>
        <row r="149">
          <cell r="E149" t="str">
            <v>in_3m1500m</v>
          </cell>
          <cell r="F149">
            <v>3.0836805555555552E-3</v>
          </cell>
        </row>
        <row r="150">
          <cell r="E150" t="str">
            <v>in_3m1 mylia</v>
          </cell>
          <cell r="F150">
            <v>3.372569444444445E-3</v>
          </cell>
        </row>
        <row r="151">
          <cell r="E151" t="str">
            <v>in_3m3000m</v>
          </cell>
          <cell r="F151">
            <v>6.8784722222222225E-3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4.5208333333333333E-3</v>
          </cell>
        </row>
        <row r="163">
          <cell r="E163" t="str">
            <v>in_3m1500m klb</v>
          </cell>
          <cell r="F163">
            <v>3.4594907407407404E-3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9.6400462962962976E-4</v>
          </cell>
        </row>
        <row r="173">
          <cell r="E173" t="str">
            <v>in_4v800m</v>
          </cell>
          <cell r="F173">
            <v>1.3547453703703701E-3</v>
          </cell>
        </row>
        <row r="174">
          <cell r="E174" t="str">
            <v>in_4v1000m</v>
          </cell>
          <cell r="F174">
            <v>1.779398148148148E-3</v>
          </cell>
        </row>
        <row r="175">
          <cell r="E175" t="str">
            <v>in_4v1500m</v>
          </cell>
          <cell r="F175">
            <v>2.8599537037037035E-3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3.99074074074074E-3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4.092592592592593E-3</v>
          </cell>
        </row>
        <row r="183">
          <cell r="E183" t="str">
            <v>in_4v1500m klb</v>
          </cell>
          <cell r="F183">
            <v>3.0497685185185181E-3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2.0499999999999998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18.079999999999998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9.7384259259259264E-3</v>
          </cell>
        </row>
        <row r="196">
          <cell r="E196" t="str">
            <v>in_4v5000m sp. ėj.</v>
          </cell>
          <cell r="F196">
            <v>8.9467592592592585E-3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1.0972222222222223E-3</v>
          </cell>
        </row>
        <row r="202">
          <cell r="E202" t="str">
            <v>in_4m800m</v>
          </cell>
          <cell r="F202">
            <v>1.5358796296296294E-3</v>
          </cell>
        </row>
        <row r="203">
          <cell r="E203" t="str">
            <v>in_4m1000m</v>
          </cell>
          <cell r="F203">
            <v>1.9861111111111108E-3</v>
          </cell>
        </row>
        <row r="204">
          <cell r="E204" t="str">
            <v>in_4m1500m</v>
          </cell>
          <cell r="F204">
            <v>3.2372685185185191E-3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7.2150462962962967E-3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4.5208333333333333E-3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1.0401620370370371E-3</v>
          </cell>
        </row>
        <row r="228">
          <cell r="E228" t="str">
            <v>in_5v800m</v>
          </cell>
          <cell r="F228">
            <v>1.0401620370370371E-3</v>
          </cell>
        </row>
        <row r="229">
          <cell r="E229" t="str">
            <v>in_5v1000m</v>
          </cell>
          <cell r="F229">
            <v>1.5196759259259261E-3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4.1782407407407402E-3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6.5277777777777782E-3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3.2106481481481482E-3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9.9108796296296289E-3</v>
          </cell>
        </row>
        <row r="251">
          <cell r="E251" t="str">
            <v>in_5v5000m sp. ėj.</v>
          </cell>
          <cell r="F251">
            <v>9.3923611111111117E-3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7.0949074074074068E-4</v>
          </cell>
        </row>
        <row r="256">
          <cell r="E256" t="str">
            <v>in_5m600m</v>
          </cell>
          <cell r="F256">
            <v>1.1354166666666667E-3</v>
          </cell>
        </row>
        <row r="257">
          <cell r="E257" t="str">
            <v>in_5m800m</v>
          </cell>
          <cell r="F257">
            <v>1.6523148148148148E-3</v>
          </cell>
        </row>
        <row r="258">
          <cell r="E258" t="str">
            <v>in_5m1000m</v>
          </cell>
          <cell r="F258">
            <v>2.1053240740740741E-3</v>
          </cell>
        </row>
        <row r="259">
          <cell r="E259" t="str">
            <v>in_5m1500m</v>
          </cell>
          <cell r="F259">
            <v>3.4918981481481481E-3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9.3699999999999992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4.8969907407407408E-3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 xml:space="preserve">out_v4 x 100m </v>
          </cell>
        </row>
        <row r="445">
          <cell r="E445" t="str">
            <v xml:space="preserve"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1"/>
      <sheetData sheetId="2"/>
      <sheetData sheetId="3"/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 xml:space="preserve"> </v>
          </cell>
          <cell r="O10" t="str">
            <v xml:space="preserve"> </v>
          </cell>
          <cell r="P10" t="str">
            <v xml:space="preserve"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 xml:space="preserve"> </v>
          </cell>
          <cell r="O11" t="str">
            <v xml:space="preserve"> </v>
          </cell>
          <cell r="P11" t="str">
            <v xml:space="preserve"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 xml:space="preserve"> </v>
          </cell>
          <cell r="P12" t="str">
            <v xml:space="preserve"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 xml:space="preserve"> </v>
          </cell>
          <cell r="O14" t="str">
            <v xml:space="preserve"> </v>
          </cell>
          <cell r="P14" t="str">
            <v xml:space="preserve"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 xml:space="preserve"> </v>
          </cell>
          <cell r="O15" t="str">
            <v xml:space="preserve"> </v>
          </cell>
          <cell r="P15" t="str">
            <v xml:space="preserve"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7.2013999999999996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 xml:space="preserve"> </v>
          </cell>
          <cell r="O17" t="str">
            <v xml:space="preserve"> </v>
          </cell>
          <cell r="P17" t="str">
            <v xml:space="preserve"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7.5793999999999997</v>
          </cell>
          <cell r="N18" t="str">
            <v xml:space="preserve"> </v>
          </cell>
          <cell r="O18" t="str">
            <v xml:space="preserve"> </v>
          </cell>
          <cell r="P18" t="str">
            <v xml:space="preserve"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 xml:space="preserve"> </v>
          </cell>
          <cell r="O20" t="str">
            <v xml:space="preserve"> </v>
          </cell>
          <cell r="P20" t="str">
            <v xml:space="preserve"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 xml:space="preserve"> </v>
          </cell>
          <cell r="O21" t="str">
            <v xml:space="preserve"> </v>
          </cell>
          <cell r="P21" t="str">
            <v xml:space="preserve"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7.4377000000000004</v>
          </cell>
          <cell r="N22" t="str">
            <v>fin</v>
          </cell>
          <cell r="O22" t="str">
            <v xml:space="preserve"> </v>
          </cell>
          <cell r="P22" t="str">
            <v xml:space="preserve"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 xml:space="preserve"> </v>
          </cell>
          <cell r="O23" t="str">
            <v xml:space="preserve"> </v>
          </cell>
          <cell r="P23" t="str">
            <v xml:space="preserve"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 xml:space="preserve"> </v>
          </cell>
          <cell r="P24" t="str">
            <v xml:space="preserve"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7.4537000000000004</v>
          </cell>
          <cell r="N25" t="str">
            <v xml:space="preserve"> </v>
          </cell>
          <cell r="O25" t="str">
            <v xml:space="preserve"> </v>
          </cell>
          <cell r="P25" t="str">
            <v xml:space="preserve"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 xml:space="preserve"> </v>
          </cell>
          <cell r="O26" t="str">
            <v xml:space="preserve"> </v>
          </cell>
          <cell r="P26" t="str">
            <v xml:space="preserve"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 xml:space="preserve"> </v>
          </cell>
          <cell r="O27" t="str">
            <v xml:space="preserve"> </v>
          </cell>
          <cell r="P27" t="str">
            <v xml:space="preserve"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 xml:space="preserve"> </v>
          </cell>
          <cell r="O28" t="str">
            <v xml:space="preserve"> </v>
          </cell>
          <cell r="P28" t="str">
            <v xml:space="preserve"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 xml:space="preserve"> </v>
          </cell>
          <cell r="O29" t="str">
            <v xml:space="preserve"> </v>
          </cell>
          <cell r="P29" t="str">
            <v xml:space="preserve"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 xml:space="preserve"> </v>
          </cell>
          <cell r="O30" t="str">
            <v xml:space="preserve"> </v>
          </cell>
          <cell r="P30" t="str">
            <v xml:space="preserve"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7.4589999999999996</v>
          </cell>
          <cell r="N32" t="str">
            <v xml:space="preserve"> </v>
          </cell>
          <cell r="O32" t="str">
            <v xml:space="preserve"> </v>
          </cell>
          <cell r="P32" t="str">
            <v xml:space="preserve"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 xml:space="preserve"> </v>
          </cell>
          <cell r="O33" t="str">
            <v xml:space="preserve"> </v>
          </cell>
          <cell r="P33" t="str">
            <v xml:space="preserve"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 xml:space="preserve"> </v>
          </cell>
          <cell r="O35" t="str">
            <v xml:space="preserve"> </v>
          </cell>
          <cell r="P35" t="str">
            <v xml:space="preserve"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7.2013999999999996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 xml:space="preserve"> </v>
          </cell>
          <cell r="O37" t="str">
            <v xml:space="preserve"> </v>
          </cell>
          <cell r="P37" t="str">
            <v xml:space="preserve"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 xml:space="preserve"> </v>
          </cell>
          <cell r="O38" t="str">
            <v xml:space="preserve"> </v>
          </cell>
          <cell r="P38" t="str">
            <v xml:space="preserve"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 xml:space="preserve"> </v>
          </cell>
          <cell r="O39" t="str">
            <v xml:space="preserve"> </v>
          </cell>
          <cell r="P39" t="str">
            <v xml:space="preserve"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 xml:space="preserve"> </v>
          </cell>
          <cell r="O40" t="str">
            <v xml:space="preserve"> </v>
          </cell>
          <cell r="P40" t="str">
            <v xml:space="preserve"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 xml:space="preserve"> </v>
          </cell>
          <cell r="O41" t="str">
            <v xml:space="preserve"> </v>
          </cell>
          <cell r="P41" t="str">
            <v xml:space="preserve"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 xml:space="preserve"> </v>
          </cell>
          <cell r="P42" t="str">
            <v xml:space="preserve"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 xml:space="preserve"> </v>
          </cell>
          <cell r="O43" t="str">
            <v xml:space="preserve"> </v>
          </cell>
          <cell r="P43" t="str">
            <v xml:space="preserve"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7.4318999999999997</v>
          </cell>
          <cell r="AB43">
            <v>7.46</v>
          </cell>
          <cell r="AC43">
            <v>7.4318999999999997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7.4318999999999997</v>
          </cell>
          <cell r="N44" t="str">
            <v>fin</v>
          </cell>
          <cell r="O44" t="str">
            <v xml:space="preserve"> </v>
          </cell>
          <cell r="P44" t="str">
            <v xml:space="preserve"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 xml:space="preserve"> </v>
          </cell>
          <cell r="O45" t="str">
            <v xml:space="preserve"> </v>
          </cell>
          <cell r="P45" t="str">
            <v xml:space="preserve"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 xml:space="preserve"> </v>
          </cell>
          <cell r="O46" t="str">
            <v xml:space="preserve"> </v>
          </cell>
          <cell r="P46" t="str">
            <v xml:space="preserve"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 xml:space="preserve"> </v>
          </cell>
          <cell r="O47" t="str">
            <v xml:space="preserve"> </v>
          </cell>
          <cell r="P47" t="str">
            <v xml:space="preserve"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7.4377000000000004</v>
          </cell>
          <cell r="AB47">
            <v>7.47</v>
          </cell>
          <cell r="AC47">
            <v>7.4377000000000004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 xml:space="preserve"> </v>
          </cell>
          <cell r="P49" t="str">
            <v xml:space="preserve"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 xml:space="preserve"> </v>
          </cell>
          <cell r="O50" t="str">
            <v xml:space="preserve"> </v>
          </cell>
          <cell r="P50" t="str">
            <v xml:space="preserve"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 xml:space="preserve"> </v>
          </cell>
          <cell r="O51" t="str">
            <v xml:space="preserve"> </v>
          </cell>
          <cell r="P51" t="str">
            <v xml:space="preserve"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 xml:space="preserve"> </v>
          </cell>
          <cell r="O52" t="str">
            <v xml:space="preserve"> </v>
          </cell>
          <cell r="P52" t="str">
            <v xml:space="preserve"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7.6181999999999999</v>
          </cell>
          <cell r="N53" t="str">
            <v xml:space="preserve"> </v>
          </cell>
          <cell r="O53" t="str">
            <v xml:space="preserve"> </v>
          </cell>
          <cell r="P53" t="str">
            <v xml:space="preserve"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 xml:space="preserve"> </v>
          </cell>
          <cell r="O54" t="str">
            <v xml:space="preserve"> </v>
          </cell>
          <cell r="P54" t="str">
            <v xml:space="preserve"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 xml:space="preserve"> </v>
          </cell>
          <cell r="O55" t="str">
            <v xml:space="preserve"> </v>
          </cell>
          <cell r="P55" t="str">
            <v xml:space="preserve"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7.6302000000000003</v>
          </cell>
          <cell r="N56" t="str">
            <v xml:space="preserve"> </v>
          </cell>
          <cell r="O56" t="str">
            <v xml:space="preserve"> </v>
          </cell>
          <cell r="P56" t="str">
            <v xml:space="preserve"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 xml:space="preserve"> </v>
          </cell>
          <cell r="O57" t="str">
            <v xml:space="preserve"> </v>
          </cell>
          <cell r="P57" t="str">
            <v xml:space="preserve"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 xml:space="preserve"> </v>
          </cell>
          <cell r="O58" t="str">
            <v xml:space="preserve"> </v>
          </cell>
          <cell r="P58" t="str">
            <v xml:space="preserve"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 xml:space="preserve"> </v>
          </cell>
          <cell r="O59" t="str">
            <v xml:space="preserve"> </v>
          </cell>
          <cell r="P59" t="str">
            <v xml:space="preserve"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 xml:space="preserve"> </v>
          </cell>
          <cell r="O60" t="str">
            <v xml:space="preserve"> </v>
          </cell>
          <cell r="P60" t="str">
            <v xml:space="preserve"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 xml:space="preserve"> </v>
          </cell>
          <cell r="O61" t="str">
            <v xml:space="preserve"> </v>
          </cell>
          <cell r="P61" t="str">
            <v xml:space="preserve">  </v>
          </cell>
          <cell r="Q61" t="str">
            <v>9/1</v>
          </cell>
          <cell r="R61">
            <v>4</v>
          </cell>
          <cell r="AF61">
            <v>8.0500000000000007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 xml:space="preserve"> </v>
          </cell>
          <cell r="O62" t="str">
            <v xml:space="preserve"> </v>
          </cell>
          <cell r="P62" t="str">
            <v xml:space="preserve"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 xml:space="preserve"> </v>
          </cell>
          <cell r="O63" t="str">
            <v xml:space="preserve"> </v>
          </cell>
          <cell r="P63" t="str">
            <v xml:space="preserve"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 xml:space="preserve"> </v>
          </cell>
          <cell r="O64" t="str">
            <v xml:space="preserve"> </v>
          </cell>
          <cell r="P64" t="str">
            <v xml:space="preserve"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 xml:space="preserve"> </v>
          </cell>
          <cell r="O65" t="str">
            <v xml:space="preserve"> </v>
          </cell>
          <cell r="P65" t="str">
            <v xml:space="preserve"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 xml:space="preserve"> </v>
          </cell>
          <cell r="O66" t="str">
            <v xml:space="preserve"> </v>
          </cell>
          <cell r="P66" t="str">
            <v xml:space="preserve"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 xml:space="preserve"> </v>
          </cell>
          <cell r="O67" t="str">
            <v xml:space="preserve"> </v>
          </cell>
          <cell r="P67" t="str">
            <v xml:space="preserve"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 xml:space="preserve"> </v>
          </cell>
          <cell r="O68" t="str">
            <v xml:space="preserve"> </v>
          </cell>
          <cell r="P68" t="str">
            <v xml:space="preserve"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 xml:space="preserve"> </v>
          </cell>
          <cell r="O69" t="str">
            <v xml:space="preserve"> </v>
          </cell>
          <cell r="P69" t="str">
            <v xml:space="preserve"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 xml:space="preserve"> </v>
          </cell>
          <cell r="O70" t="str">
            <v xml:space="preserve"> </v>
          </cell>
          <cell r="P70" t="str">
            <v xml:space="preserve"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 xml:space="preserve"> </v>
          </cell>
          <cell r="O71" t="str">
            <v xml:space="preserve"> </v>
          </cell>
          <cell r="P71" t="str">
            <v xml:space="preserve"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 xml:space="preserve"> </v>
          </cell>
          <cell r="O72" t="str">
            <v xml:space="preserve"> </v>
          </cell>
          <cell r="P72" t="str">
            <v xml:space="preserve"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 xml:space="preserve"> </v>
          </cell>
          <cell r="O73" t="str">
            <v xml:space="preserve"> </v>
          </cell>
          <cell r="P73" t="str">
            <v xml:space="preserve"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 xml:space="preserve"> </v>
          </cell>
          <cell r="O74" t="str">
            <v xml:space="preserve"> </v>
          </cell>
          <cell r="P74" t="str">
            <v xml:space="preserve"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 xml:space="preserve"> </v>
          </cell>
          <cell r="O75" t="str">
            <v xml:space="preserve"> </v>
          </cell>
          <cell r="P75" t="str">
            <v xml:space="preserve"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 xml:space="preserve"> </v>
          </cell>
          <cell r="O76" t="str">
            <v xml:space="preserve"> </v>
          </cell>
          <cell r="P76" t="str">
            <v xml:space="preserve"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 xml:space="preserve"> </v>
          </cell>
          <cell r="O77" t="str">
            <v xml:space="preserve"> </v>
          </cell>
          <cell r="P77" t="str">
            <v xml:space="preserve"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 xml:space="preserve"> </v>
          </cell>
          <cell r="O78" t="str">
            <v xml:space="preserve"> </v>
          </cell>
          <cell r="P78" t="str">
            <v xml:space="preserve"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 xml:space="preserve"> </v>
          </cell>
          <cell r="O79" t="str">
            <v xml:space="preserve"> </v>
          </cell>
          <cell r="P79" t="str">
            <v xml:space="preserve"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 xml:space="preserve"> </v>
          </cell>
          <cell r="O80" t="str">
            <v xml:space="preserve"> </v>
          </cell>
          <cell r="P80" t="str">
            <v xml:space="preserve"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 xml:space="preserve"> </v>
          </cell>
          <cell r="O81" t="str">
            <v xml:space="preserve"> </v>
          </cell>
          <cell r="P81" t="str">
            <v xml:space="preserve"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 xml:space="preserve"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 xml:space="preserve"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 xml:space="preserve"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 xml:space="preserve"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 xml:space="preserve"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2.2372685185185186E-3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3.9791666666666664E-3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1.204861111111111E-3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2.2083333333333334E-3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8.1999999999999993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9.3000000000000007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 xml:space="preserve"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 xml:space="preserve"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 xml:space="preserve"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 xml:space="preserve"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 xml:space="preserve"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 xml:space="preserve"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 xml:space="preserve"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 xml:space="preserve"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 xml:space="preserve"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6.3252314814814812E-3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6.1620370370370362E-3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6.8888888888888888E-3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4.8090277777777775E-3</v>
          </cell>
          <cell r="L296">
            <v>6.7106481481481487E-3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 xml:space="preserve"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 xml:space="preserve"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 xml:space="preserve"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9.7837962962962956E-3</v>
          </cell>
          <cell r="E4">
            <v>1.5892129629629631E-2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1.2063657407407407E-3</v>
          </cell>
          <cell r="M4">
            <v>1.0605324074074074E-3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7.5035879629629628E-3</v>
          </cell>
          <cell r="T4">
            <v>6.4592592592592592E-3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6.2499999999999995E-3</v>
          </cell>
          <cell r="AC4">
            <v>6.2499999999999995E-3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1.6666666666666666E-2</v>
          </cell>
          <cell r="AJ4">
            <v>59</v>
          </cell>
          <cell r="AK4">
            <v>59</v>
          </cell>
          <cell r="AL4">
            <v>6.2499999999999995E-3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1.5892129629629631E-2</v>
          </cell>
          <cell r="AR4">
            <v>1.5892129629629631E-2</v>
          </cell>
          <cell r="AS4">
            <v>1.5892129629629631E-2</v>
          </cell>
          <cell r="AT4">
            <v>1.5892129629629631E-2</v>
          </cell>
          <cell r="AU4">
            <v>1.5892129629629631E-2</v>
          </cell>
          <cell r="AV4">
            <v>1.5892129629629631E-2</v>
          </cell>
          <cell r="AW4">
            <v>1.5892129629629631E-2</v>
          </cell>
          <cell r="AX4">
            <v>1.5892129629629631E-2</v>
          </cell>
        </row>
        <row r="5">
          <cell r="D5">
            <v>9.9289351851851847E-3</v>
          </cell>
          <cell r="E5">
            <v>1.6047337962962961E-2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1.2164351851851852E-3</v>
          </cell>
          <cell r="M5">
            <v>1.075462962962963E-3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7.5122685185185179E-3</v>
          </cell>
          <cell r="T5">
            <v>6.4939814814814817E-3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6.2499999999999995E-3</v>
          </cell>
          <cell r="AC5">
            <v>6.2499999999999995E-3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1.6666666666666666E-2</v>
          </cell>
          <cell r="AJ5">
            <v>59</v>
          </cell>
          <cell r="AK5">
            <v>59</v>
          </cell>
          <cell r="AL5">
            <v>6.2499999999999995E-3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1.6047337962962961E-2</v>
          </cell>
          <cell r="AR5">
            <v>1.6047337962962961E-2</v>
          </cell>
          <cell r="AS5">
            <v>1.6047337962962961E-2</v>
          </cell>
          <cell r="AT5">
            <v>1.6047337962962961E-2</v>
          </cell>
          <cell r="AU5">
            <v>1.6047337962962961E-2</v>
          </cell>
          <cell r="AV5">
            <v>1.6047337962962961E-2</v>
          </cell>
          <cell r="AW5">
            <v>1.6047337962962961E-2</v>
          </cell>
          <cell r="AX5">
            <v>1.6047337962962961E-2</v>
          </cell>
        </row>
        <row r="6">
          <cell r="D6">
            <v>1.0169907407407407E-2</v>
          </cell>
          <cell r="E6">
            <v>1.6504976851851854E-2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1.2196759259259259E-3</v>
          </cell>
          <cell r="M6">
            <v>1.0784722222222222E-3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8.0275462962962965E-3</v>
          </cell>
          <cell r="T6">
            <v>6.5126157407407416E-3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6.2499999999999995E-3</v>
          </cell>
          <cell r="AC6">
            <v>6.2499999999999995E-3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1.6666666666666666E-2</v>
          </cell>
          <cell r="AJ6">
            <v>59</v>
          </cell>
          <cell r="AK6">
            <v>59</v>
          </cell>
          <cell r="AL6">
            <v>6.2499999999999995E-3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1.6504976851851854E-2</v>
          </cell>
          <cell r="AR6">
            <v>1.6504976851851854E-2</v>
          </cell>
          <cell r="AS6">
            <v>1.6504976851851854E-2</v>
          </cell>
          <cell r="AT6">
            <v>1.6504976851851854E-2</v>
          </cell>
          <cell r="AU6">
            <v>1.6504976851851854E-2</v>
          </cell>
          <cell r="AV6">
            <v>1.6504976851851854E-2</v>
          </cell>
          <cell r="AW6">
            <v>1.6504976851851854E-2</v>
          </cell>
          <cell r="AX6">
            <v>1.6504976851851854E-2</v>
          </cell>
        </row>
        <row r="7">
          <cell r="D7">
            <v>1.0737847222222222E-2</v>
          </cell>
          <cell r="E7">
            <v>1.6854629629629629E-2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1.2749999999999999E-3</v>
          </cell>
          <cell r="M7">
            <v>1.0930555555555554E-3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8.457523148148148E-3</v>
          </cell>
          <cell r="T7">
            <v>6.6943287037037032E-3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6.2500000000000003E-3</v>
          </cell>
          <cell r="AC7">
            <v>6.2500000000000003E-3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1.6666666666666701E-2</v>
          </cell>
          <cell r="AJ7">
            <v>59</v>
          </cell>
          <cell r="AK7">
            <v>59</v>
          </cell>
          <cell r="AL7">
            <v>6.2500000000000003E-3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1.6854629629629629E-2</v>
          </cell>
          <cell r="AR7">
            <v>1.6854629629629629E-2</v>
          </cell>
          <cell r="AS7">
            <v>1.6854629629629629E-2</v>
          </cell>
          <cell r="AT7">
            <v>1.6854629629629629E-2</v>
          </cell>
          <cell r="AU7">
            <v>1.6854629629629629E-2</v>
          </cell>
          <cell r="AV7">
            <v>1.6854629629629629E-2</v>
          </cell>
          <cell r="AW7">
            <v>1.6854629629629629E-2</v>
          </cell>
          <cell r="AX7">
            <v>1.6854629629629629E-2</v>
          </cell>
        </row>
        <row r="8">
          <cell r="D8">
            <v>1.085185185185185E-2</v>
          </cell>
          <cell r="E8">
            <v>1.7761805555555555E-2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1.2885416666666666E-3</v>
          </cell>
          <cell r="M8">
            <v>1.113773148148148E-3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8.8585648148148156E-3</v>
          </cell>
          <cell r="T8">
            <v>6.7211805555555558E-3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6.2500000000000003E-3</v>
          </cell>
          <cell r="AC8">
            <v>6.2500000000000003E-3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1.6666666666666701E-2</v>
          </cell>
          <cell r="AJ8">
            <v>59</v>
          </cell>
          <cell r="AK8">
            <v>59</v>
          </cell>
          <cell r="AL8">
            <v>6.2500000000000003E-3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1.7761805555555555E-2</v>
          </cell>
          <cell r="AR8">
            <v>1.7761805555555555E-2</v>
          </cell>
          <cell r="AS8">
            <v>1.7761805555555555E-2</v>
          </cell>
          <cell r="AT8">
            <v>1.7761805555555555E-2</v>
          </cell>
          <cell r="AU8">
            <v>1.7761805555555555E-2</v>
          </cell>
          <cell r="AV8">
            <v>1.7761805555555555E-2</v>
          </cell>
          <cell r="AW8">
            <v>1.7761805555555555E-2</v>
          </cell>
          <cell r="AX8">
            <v>1.7761805555555555E-2</v>
          </cell>
        </row>
        <row r="9">
          <cell r="D9">
            <v>1.0906597222222224E-2</v>
          </cell>
          <cell r="E9">
            <v>1.7862152777777775E-2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1.6565972222222223E-3</v>
          </cell>
          <cell r="M9">
            <v>1.1468750000000001E-3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8.8592592592592594E-3</v>
          </cell>
          <cell r="T9">
            <v>6.7340277777777771E-3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6.2500000000000003E-3</v>
          </cell>
          <cell r="AC9">
            <v>6.2500000000000003E-3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1.6666666666666701E-2</v>
          </cell>
          <cell r="AJ9">
            <v>59</v>
          </cell>
          <cell r="AK9">
            <v>59</v>
          </cell>
          <cell r="AL9">
            <v>6.2500000000000003E-3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1.7862152777777775E-2</v>
          </cell>
          <cell r="AR9">
            <v>1.7862152777777775E-2</v>
          </cell>
          <cell r="AS9">
            <v>1.7862152777777775E-2</v>
          </cell>
          <cell r="AT9">
            <v>1.7862152777777775E-2</v>
          </cell>
          <cell r="AU9">
            <v>1.7862152777777775E-2</v>
          </cell>
          <cell r="AV9">
            <v>1.7862152777777775E-2</v>
          </cell>
          <cell r="AW9">
            <v>1.7862152777777775E-2</v>
          </cell>
          <cell r="AX9">
            <v>1.7862152777777775E-2</v>
          </cell>
        </row>
        <row r="10">
          <cell r="D10">
            <v>1.0991550925925924E-2</v>
          </cell>
          <cell r="E10">
            <v>1.9147685185185184E-2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8.3699999999999992</v>
          </cell>
          <cell r="J10">
            <v>7.2013999999999996</v>
          </cell>
          <cell r="K10" t="e">
            <v>#N/A</v>
          </cell>
          <cell r="L10">
            <v>4.1782407407407402E-3</v>
          </cell>
          <cell r="M10">
            <v>1.417824074074074E-3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1.2499999999999999E-2</v>
          </cell>
          <cell r="T10">
            <v>6.8796296296296288E-3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6.2500000000000003E-3</v>
          </cell>
          <cell r="AC10">
            <v>6.2500000000000003E-3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1.6666666666666701E-2</v>
          </cell>
          <cell r="AJ10">
            <v>59</v>
          </cell>
          <cell r="AK10">
            <v>59</v>
          </cell>
          <cell r="AL10">
            <v>6.2500000000000003E-3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1.9147685185185184E-2</v>
          </cell>
          <cell r="AR10">
            <v>1.9147685185185184E-2</v>
          </cell>
          <cell r="AS10">
            <v>1.9147685185185184E-2</v>
          </cell>
          <cell r="AT10">
            <v>1.9147685185185184E-2</v>
          </cell>
          <cell r="AU10">
            <v>1.9147685185185184E-2</v>
          </cell>
          <cell r="AV10">
            <v>1.9147685185185184E-2</v>
          </cell>
          <cell r="AW10">
            <v>1.9147685185185184E-2</v>
          </cell>
          <cell r="AX10">
            <v>1.9147685185185184E-2</v>
          </cell>
        </row>
        <row r="11">
          <cell r="D11">
            <v>1.1248611111111112E-2</v>
          </cell>
          <cell r="E11">
            <v>2.0072337962962962E-2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4.1898148148148146E-3</v>
          </cell>
          <cell r="M11">
            <v>5.5555555555555558E-3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1.6666666666666701E-2</v>
          </cell>
          <cell r="T11">
            <v>7.0802083333333333E-3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6.2500000000000003E-3</v>
          </cell>
          <cell r="AC11">
            <v>6.2500000000000003E-3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1.6666666666666701E-2</v>
          </cell>
          <cell r="AJ11">
            <v>59</v>
          </cell>
          <cell r="AK11">
            <v>59</v>
          </cell>
          <cell r="AL11">
            <v>6.2500000000000003E-3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2.0072337962962962E-2</v>
          </cell>
          <cell r="AR11">
            <v>2.0072337962962962E-2</v>
          </cell>
          <cell r="AS11">
            <v>2.0072337962962962E-2</v>
          </cell>
          <cell r="AT11">
            <v>2.0072337962962962E-2</v>
          </cell>
          <cell r="AU11">
            <v>2.0072337962962962E-2</v>
          </cell>
          <cell r="AV11">
            <v>2.0072337962962962E-2</v>
          </cell>
          <cell r="AW11">
            <v>2.0072337962962962E-2</v>
          </cell>
          <cell r="AX11">
            <v>2.0072337962962962E-2</v>
          </cell>
        </row>
        <row r="12">
          <cell r="D12">
            <v>1.1251851851851851E-2</v>
          </cell>
          <cell r="E12">
            <v>2.1438888888888886E-2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7.5793999999999997</v>
          </cell>
          <cell r="K12" t="e">
            <v>#N/A</v>
          </cell>
          <cell r="L12">
            <v>1.2362268518518519E-3</v>
          </cell>
          <cell r="M12">
            <v>1.0840277777777777E-3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1.6666666666666701E-2</v>
          </cell>
          <cell r="T12">
            <v>7.1035879629629617E-3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6.2500000000000003E-3</v>
          </cell>
          <cell r="AC12">
            <v>6.2500000000000003E-3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1.6666666666666701E-2</v>
          </cell>
          <cell r="AJ12">
            <v>59</v>
          </cell>
          <cell r="AK12">
            <v>59</v>
          </cell>
          <cell r="AL12">
            <v>6.2500000000000003E-3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2.1438888888888886E-2</v>
          </cell>
          <cell r="AR12">
            <v>2.1438888888888886E-2</v>
          </cell>
          <cell r="AS12">
            <v>2.1438888888888886E-2</v>
          </cell>
          <cell r="AT12">
            <v>2.1438888888888886E-2</v>
          </cell>
          <cell r="AU12">
            <v>2.1438888888888886E-2</v>
          </cell>
          <cell r="AV12">
            <v>2.1438888888888886E-2</v>
          </cell>
          <cell r="AW12">
            <v>2.1438888888888886E-2</v>
          </cell>
          <cell r="AX12">
            <v>2.1438888888888886E-2</v>
          </cell>
        </row>
        <row r="13">
          <cell r="D13">
            <v>1.1487615740740741E-2</v>
          </cell>
          <cell r="E13">
            <v>2.2916666666666669E-2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1.2555555555555555E-3</v>
          </cell>
          <cell r="M13">
            <v>1.1116898148148147E-3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1.6666666666666701E-2</v>
          </cell>
          <cell r="T13">
            <v>7.1488425925925929E-3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6.2500000000000003E-3</v>
          </cell>
          <cell r="AC13">
            <v>6.2500000000000003E-3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1.6666666666666701E-2</v>
          </cell>
          <cell r="AJ13">
            <v>59</v>
          </cell>
          <cell r="AK13">
            <v>59</v>
          </cell>
          <cell r="AL13">
            <v>6.2500000000000003E-3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2.2916666666666669E-2</v>
          </cell>
          <cell r="AR13">
            <v>2.2916666666666669E-2</v>
          </cell>
          <cell r="AS13">
            <v>2.2916666666666669E-2</v>
          </cell>
          <cell r="AT13">
            <v>2.2916666666666669E-2</v>
          </cell>
          <cell r="AU13">
            <v>2.2916666666666669E-2</v>
          </cell>
          <cell r="AV13">
            <v>2.2916666666666669E-2</v>
          </cell>
          <cell r="AW13">
            <v>2.2916666666666669E-2</v>
          </cell>
          <cell r="AX13">
            <v>2.2916666666666669E-2</v>
          </cell>
        </row>
        <row r="14">
          <cell r="D14">
            <v>1.1676967592592591E-2</v>
          </cell>
          <cell r="E14">
            <v>2.4305555555555601E-2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1.3737268518518519E-3</v>
          </cell>
          <cell r="M14">
            <v>1.1130787037037036E-3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1.6666666666666701E-2</v>
          </cell>
          <cell r="T14">
            <v>7.205671296296296E-3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6.2500000000000003E-3</v>
          </cell>
          <cell r="AC14">
            <v>6.2500000000000003E-3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1.6666666666666701E-2</v>
          </cell>
          <cell r="AJ14">
            <v>59</v>
          </cell>
          <cell r="AK14">
            <v>59</v>
          </cell>
          <cell r="AL14">
            <v>6.2500000000000003E-3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2.4305555555555601E-2</v>
          </cell>
          <cell r="AR14">
            <v>2.4305555555555601E-2</v>
          </cell>
          <cell r="AS14">
            <v>2.4305555555555601E-2</v>
          </cell>
          <cell r="AT14">
            <v>2.4305555555555601E-2</v>
          </cell>
          <cell r="AU14">
            <v>2.4305555555555601E-2</v>
          </cell>
          <cell r="AV14">
            <v>2.4305555555555601E-2</v>
          </cell>
          <cell r="AW14">
            <v>2.4305555555555601E-2</v>
          </cell>
          <cell r="AX14">
            <v>2.4305555555555601E-2</v>
          </cell>
        </row>
        <row r="15">
          <cell r="D15">
            <v>1.1974305555555556E-2</v>
          </cell>
          <cell r="E15">
            <v>2.4305555555555601E-2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8.2119999999999997</v>
          </cell>
          <cell r="J15">
            <v>7.71</v>
          </cell>
          <cell r="K15" t="e">
            <v>#N/A</v>
          </cell>
          <cell r="L15">
            <v>1.5341435185185182E-3</v>
          </cell>
          <cell r="M15">
            <v>1.1267361111111111E-3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1.6666666666666701E-2</v>
          </cell>
          <cell r="T15">
            <v>7.2965277777777776E-3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6.2500000000000003E-3</v>
          </cell>
          <cell r="AC15">
            <v>6.2500000000000003E-3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1.6666666666666701E-2</v>
          </cell>
          <cell r="AJ15">
            <v>59</v>
          </cell>
          <cell r="AK15">
            <v>59</v>
          </cell>
          <cell r="AL15">
            <v>6.2500000000000003E-3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2.4305555555555601E-2</v>
          </cell>
          <cell r="AR15">
            <v>2.4305555555555601E-2</v>
          </cell>
          <cell r="AS15">
            <v>2.4305555555555601E-2</v>
          </cell>
          <cell r="AT15">
            <v>2.4305555555555601E-2</v>
          </cell>
          <cell r="AU15">
            <v>2.4305555555555601E-2</v>
          </cell>
          <cell r="AV15">
            <v>2.4305555555555601E-2</v>
          </cell>
          <cell r="AW15">
            <v>2.4305555555555601E-2</v>
          </cell>
          <cell r="AX15">
            <v>2.4305555555555601E-2</v>
          </cell>
        </row>
        <row r="16">
          <cell r="D16">
            <v>1.3668171296296298E-2</v>
          </cell>
          <cell r="E16">
            <v>2.4305555555555601E-2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7.4377000000000004</v>
          </cell>
          <cell r="K16" t="e">
            <v>#N/A</v>
          </cell>
          <cell r="L16">
            <v>4.2013888888888891E-3</v>
          </cell>
          <cell r="M16">
            <v>1.1381944444444445E-3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1.6666666666666701E-2</v>
          </cell>
          <cell r="T16">
            <v>7.3260416666666673E-3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6.2500000000000003E-3</v>
          </cell>
          <cell r="AC16">
            <v>6.2500000000000003E-3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1.6666666666666701E-2</v>
          </cell>
          <cell r="AJ16">
            <v>59</v>
          </cell>
          <cell r="AK16">
            <v>59</v>
          </cell>
          <cell r="AL16">
            <v>6.2500000000000003E-3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2.4305555555555601E-2</v>
          </cell>
          <cell r="AR16">
            <v>2.4305555555555601E-2</v>
          </cell>
          <cell r="AS16">
            <v>2.4305555555555601E-2</v>
          </cell>
          <cell r="AT16">
            <v>2.4305555555555601E-2</v>
          </cell>
          <cell r="AU16">
            <v>2.4305555555555601E-2</v>
          </cell>
          <cell r="AV16">
            <v>2.4305555555555601E-2</v>
          </cell>
          <cell r="AW16">
            <v>2.4305555555555601E-2</v>
          </cell>
          <cell r="AX16">
            <v>2.4305555555555601E-2</v>
          </cell>
        </row>
        <row r="17">
          <cell r="D17">
            <v>1.7361111111111112E-2</v>
          </cell>
          <cell r="E17">
            <v>2.4305555555555601E-2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4.2129629629629626E-3</v>
          </cell>
          <cell r="M17">
            <v>1.5180555555555555E-3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1.6666666666666701E-2</v>
          </cell>
          <cell r="T17">
            <v>7.8059027777777788E-3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6.2500000000000003E-3</v>
          </cell>
          <cell r="AC17">
            <v>6.2500000000000003E-3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1.6666666666666701E-2</v>
          </cell>
          <cell r="AJ17">
            <v>59</v>
          </cell>
          <cell r="AK17">
            <v>59</v>
          </cell>
          <cell r="AL17">
            <v>6.2500000000000003E-3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2.4305555555555601E-2</v>
          </cell>
          <cell r="AR17">
            <v>2.4305555555555601E-2</v>
          </cell>
          <cell r="AS17">
            <v>2.4305555555555601E-2</v>
          </cell>
          <cell r="AT17">
            <v>2.4305555555555601E-2</v>
          </cell>
          <cell r="AU17">
            <v>2.4305555555555601E-2</v>
          </cell>
          <cell r="AV17">
            <v>2.4305555555555601E-2</v>
          </cell>
          <cell r="AW17">
            <v>2.4305555555555601E-2</v>
          </cell>
          <cell r="AX17">
            <v>2.4305555555555601E-2</v>
          </cell>
        </row>
        <row r="18">
          <cell r="D18">
            <v>2.4305555555555601E-2</v>
          </cell>
          <cell r="E18">
            <v>2.4305555555555601E-2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6.2500000000000003E-3</v>
          </cell>
          <cell r="M18">
            <v>6.2500000000000003E-3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1.6666666666666701E-2</v>
          </cell>
          <cell r="T18">
            <v>8.0991898148148143E-3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6.2500000000000003E-3</v>
          </cell>
          <cell r="AC18">
            <v>6.2500000000000003E-3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1.6666666666666701E-2</v>
          </cell>
          <cell r="AJ18">
            <v>59</v>
          </cell>
          <cell r="AK18">
            <v>59</v>
          </cell>
          <cell r="AL18">
            <v>6.2500000000000003E-3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2.4305555555555601E-2</v>
          </cell>
          <cell r="AR18">
            <v>2.4305555555555601E-2</v>
          </cell>
          <cell r="AS18">
            <v>2.4305555555555601E-2</v>
          </cell>
          <cell r="AT18">
            <v>2.4305555555555601E-2</v>
          </cell>
          <cell r="AU18">
            <v>2.4305555555555601E-2</v>
          </cell>
          <cell r="AV18">
            <v>2.4305555555555601E-2</v>
          </cell>
          <cell r="AW18">
            <v>2.4305555555555601E-2</v>
          </cell>
          <cell r="AX18">
            <v>2.4305555555555601E-2</v>
          </cell>
        </row>
        <row r="19">
          <cell r="D19">
            <v>2.4305555555555601E-2</v>
          </cell>
          <cell r="E19">
            <v>2.4305555555555601E-2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8.2200000000000006</v>
          </cell>
          <cell r="J19">
            <v>7.4537000000000004</v>
          </cell>
          <cell r="K19" t="e">
            <v>#N/A</v>
          </cell>
          <cell r="L19">
            <v>6.2500000000000003E-3</v>
          </cell>
          <cell r="M19">
            <v>6.2500000000000003E-3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1.6666666666666701E-2</v>
          </cell>
          <cell r="T19">
            <v>8.430439814814816E-3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6.2500000000000003E-3</v>
          </cell>
          <cell r="AC19">
            <v>6.2500000000000003E-3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1.6666666666666701E-2</v>
          </cell>
          <cell r="AJ19">
            <v>59</v>
          </cell>
          <cell r="AK19">
            <v>59</v>
          </cell>
          <cell r="AL19">
            <v>6.2500000000000003E-3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2.4305555555555601E-2</v>
          </cell>
          <cell r="AR19">
            <v>2.4305555555555601E-2</v>
          </cell>
          <cell r="AS19">
            <v>2.4305555555555601E-2</v>
          </cell>
          <cell r="AT19">
            <v>2.4305555555555601E-2</v>
          </cell>
          <cell r="AU19">
            <v>2.4305555555555601E-2</v>
          </cell>
          <cell r="AV19">
            <v>2.4305555555555601E-2</v>
          </cell>
          <cell r="AW19">
            <v>2.4305555555555601E-2</v>
          </cell>
          <cell r="AX19">
            <v>2.4305555555555601E-2</v>
          </cell>
        </row>
        <row r="20">
          <cell r="D20">
            <v>2.4305555555555601E-2</v>
          </cell>
          <cell r="E20">
            <v>2.4305555555555601E-2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1.118287037037037E-3</v>
          </cell>
          <cell r="M20">
            <v>1.0376157407407406E-3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1.6666666666666701E-2</v>
          </cell>
          <cell r="T20">
            <v>1.0416666666666666E-2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6.2500000000000003E-3</v>
          </cell>
          <cell r="AC20">
            <v>6.2500000000000003E-3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1.6666666666666701E-2</v>
          </cell>
          <cell r="AJ20">
            <v>59</v>
          </cell>
          <cell r="AK20">
            <v>59</v>
          </cell>
          <cell r="AL20">
            <v>6.2500000000000003E-3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2.4305555555555601E-2</v>
          </cell>
          <cell r="AR20">
            <v>2.4305555555555601E-2</v>
          </cell>
          <cell r="AS20">
            <v>2.4305555555555601E-2</v>
          </cell>
          <cell r="AT20">
            <v>2.4305555555555601E-2</v>
          </cell>
          <cell r="AU20">
            <v>2.4305555555555601E-2</v>
          </cell>
          <cell r="AV20">
            <v>2.4305555555555601E-2</v>
          </cell>
          <cell r="AW20">
            <v>2.4305555555555601E-2</v>
          </cell>
          <cell r="AX20">
            <v>2.4305555555555601E-2</v>
          </cell>
        </row>
        <row r="21">
          <cell r="D21">
            <v>2.4305555555555601E-2</v>
          </cell>
          <cell r="E21">
            <v>2.4305555555555601E-2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8.1199999999999992</v>
          </cell>
          <cell r="J21">
            <v>51</v>
          </cell>
          <cell r="K21" t="e">
            <v>#N/A</v>
          </cell>
          <cell r="L21">
            <v>1.1368055555555556E-3</v>
          </cell>
          <cell r="M21">
            <v>1.0467592592592592E-3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1.6666666666666701E-2</v>
          </cell>
          <cell r="T21">
            <v>1.6666666666666701E-2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6.2500000000000003E-3</v>
          </cell>
          <cell r="AC21">
            <v>6.2500000000000003E-3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1.6666666666666701E-2</v>
          </cell>
          <cell r="AJ21">
            <v>59</v>
          </cell>
          <cell r="AK21">
            <v>59</v>
          </cell>
          <cell r="AL21">
            <v>6.2500000000000003E-3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2.4305555555555601E-2</v>
          </cell>
          <cell r="AR21">
            <v>2.4305555555555601E-2</v>
          </cell>
          <cell r="AS21">
            <v>2.4305555555555601E-2</v>
          </cell>
          <cell r="AT21">
            <v>2.4305555555555601E-2</v>
          </cell>
          <cell r="AU21">
            <v>2.4305555555555601E-2</v>
          </cell>
          <cell r="AV21">
            <v>2.4305555555555601E-2</v>
          </cell>
          <cell r="AW21">
            <v>2.4305555555555601E-2</v>
          </cell>
          <cell r="AX21">
            <v>2.4305555555555601E-2</v>
          </cell>
        </row>
        <row r="22">
          <cell r="D22">
            <v>2.4305555555555601E-2</v>
          </cell>
          <cell r="E22">
            <v>2.4305555555555601E-2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1.1374999999999998E-3</v>
          </cell>
          <cell r="M22">
            <v>1.0567129629629631E-3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1.6666666666666701E-2</v>
          </cell>
          <cell r="T22">
            <v>1.6666666666666701E-2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6.2500000000000003E-3</v>
          </cell>
          <cell r="AC22">
            <v>6.2500000000000003E-3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1.6666666666666701E-2</v>
          </cell>
          <cell r="AJ22">
            <v>59</v>
          </cell>
          <cell r="AK22">
            <v>59</v>
          </cell>
          <cell r="AL22">
            <v>6.2500000000000003E-3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2.4305555555555601E-2</v>
          </cell>
          <cell r="AR22">
            <v>2.4305555555555601E-2</v>
          </cell>
          <cell r="AS22">
            <v>2.4305555555555601E-2</v>
          </cell>
          <cell r="AT22">
            <v>2.4305555555555601E-2</v>
          </cell>
          <cell r="AU22">
            <v>2.4305555555555601E-2</v>
          </cell>
          <cell r="AV22">
            <v>2.4305555555555601E-2</v>
          </cell>
          <cell r="AW22">
            <v>2.4305555555555601E-2</v>
          </cell>
          <cell r="AX22">
            <v>2.4305555555555601E-2</v>
          </cell>
        </row>
        <row r="23">
          <cell r="D23">
            <v>2.4305555555555601E-2</v>
          </cell>
          <cell r="E23">
            <v>2.4305555555555601E-2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1.1851851851851852E-3</v>
          </cell>
          <cell r="M23">
            <v>1.0609953703703703E-3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1.6666666666666701E-2</v>
          </cell>
          <cell r="T23">
            <v>1.6666666666666701E-2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6.2500000000000003E-3</v>
          </cell>
          <cell r="AC23">
            <v>6.2500000000000003E-3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1.6666666666666701E-2</v>
          </cell>
          <cell r="AJ23">
            <v>59</v>
          </cell>
          <cell r="AK23">
            <v>59</v>
          </cell>
          <cell r="AL23">
            <v>6.2500000000000003E-3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2.4305555555555601E-2</v>
          </cell>
          <cell r="AR23">
            <v>2.4305555555555601E-2</v>
          </cell>
          <cell r="AS23">
            <v>2.4305555555555601E-2</v>
          </cell>
          <cell r="AT23">
            <v>2.4305555555555601E-2</v>
          </cell>
          <cell r="AU23">
            <v>2.4305555555555601E-2</v>
          </cell>
          <cell r="AV23">
            <v>2.4305555555555601E-2</v>
          </cell>
          <cell r="AW23">
            <v>2.4305555555555601E-2</v>
          </cell>
          <cell r="AX23">
            <v>2.4305555555555601E-2</v>
          </cell>
        </row>
        <row r="24">
          <cell r="D24">
            <v>2.4305555555555601E-2</v>
          </cell>
          <cell r="E24">
            <v>2.4305555555555601E-2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1.2108796296296295E-3</v>
          </cell>
          <cell r="M24">
            <v>1.0975694444444444E-3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1.6666666666666701E-2</v>
          </cell>
          <cell r="T24">
            <v>1.6666666666666701E-2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6.2500000000000003E-3</v>
          </cell>
          <cell r="AC24">
            <v>6.2500000000000003E-3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1.6666666666666701E-2</v>
          </cell>
          <cell r="AJ24">
            <v>59</v>
          </cell>
          <cell r="AK24">
            <v>59</v>
          </cell>
          <cell r="AL24">
            <v>6.2500000000000003E-3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2.4305555555555601E-2</v>
          </cell>
          <cell r="AR24">
            <v>2.4305555555555601E-2</v>
          </cell>
          <cell r="AS24">
            <v>2.4305555555555601E-2</v>
          </cell>
          <cell r="AT24">
            <v>2.4305555555555601E-2</v>
          </cell>
          <cell r="AU24">
            <v>2.4305555555555601E-2</v>
          </cell>
          <cell r="AV24">
            <v>2.4305555555555601E-2</v>
          </cell>
          <cell r="AW24">
            <v>2.4305555555555601E-2</v>
          </cell>
          <cell r="AX24">
            <v>2.4305555555555601E-2</v>
          </cell>
        </row>
        <row r="25">
          <cell r="D25">
            <v>2.4305555555555601E-2</v>
          </cell>
          <cell r="E25">
            <v>2.4305555555555601E-2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1.2178240740740741E-3</v>
          </cell>
          <cell r="M25">
            <v>6.2500000000000003E-3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1.6666666666666701E-2</v>
          </cell>
          <cell r="T25">
            <v>1.6666666666666701E-2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6.2500000000000003E-3</v>
          </cell>
          <cell r="AC25">
            <v>6.2500000000000003E-3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1.6666666666666701E-2</v>
          </cell>
          <cell r="AJ25">
            <v>59</v>
          </cell>
          <cell r="AK25">
            <v>59</v>
          </cell>
          <cell r="AL25">
            <v>6.2500000000000003E-3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2.4305555555555601E-2</v>
          </cell>
          <cell r="AR25">
            <v>2.4305555555555601E-2</v>
          </cell>
          <cell r="AS25">
            <v>2.4305555555555601E-2</v>
          </cell>
          <cell r="AT25">
            <v>2.4305555555555601E-2</v>
          </cell>
          <cell r="AU25">
            <v>2.4305555555555601E-2</v>
          </cell>
          <cell r="AV25">
            <v>2.4305555555555601E-2</v>
          </cell>
          <cell r="AW25">
            <v>2.4305555555555601E-2</v>
          </cell>
          <cell r="AX25">
            <v>2.4305555555555601E-2</v>
          </cell>
        </row>
        <row r="26">
          <cell r="D26">
            <v>2.4305555555555601E-2</v>
          </cell>
          <cell r="E26">
            <v>2.4305555555555601E-2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7.4589999999999996</v>
          </cell>
          <cell r="K26" t="e">
            <v>#N/A</v>
          </cell>
          <cell r="L26">
            <v>1.2280092592592592E-3</v>
          </cell>
          <cell r="M26">
            <v>6.2500000000000003E-3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1.6666666666666701E-2</v>
          </cell>
          <cell r="T26">
            <v>1.6666666666666701E-2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6.2500000000000003E-3</v>
          </cell>
          <cell r="AC26">
            <v>6.2500000000000003E-3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1.6666666666666701E-2</v>
          </cell>
          <cell r="AJ26">
            <v>59</v>
          </cell>
          <cell r="AK26">
            <v>59</v>
          </cell>
          <cell r="AL26">
            <v>6.2500000000000003E-3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2.4305555555555601E-2</v>
          </cell>
          <cell r="AR26">
            <v>2.4305555555555601E-2</v>
          </cell>
          <cell r="AS26">
            <v>2.4305555555555601E-2</v>
          </cell>
          <cell r="AT26">
            <v>2.4305555555555601E-2</v>
          </cell>
          <cell r="AU26">
            <v>2.4305555555555601E-2</v>
          </cell>
          <cell r="AV26">
            <v>2.4305555555555601E-2</v>
          </cell>
          <cell r="AW26">
            <v>2.4305555555555601E-2</v>
          </cell>
          <cell r="AX26">
            <v>2.4305555555555601E-2</v>
          </cell>
        </row>
        <row r="27">
          <cell r="D27">
            <v>2.4305555555555601E-2</v>
          </cell>
          <cell r="E27">
            <v>2.4305555555555601E-2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1.261574074074074E-3</v>
          </cell>
          <cell r="M27">
            <v>6.2500000000000003E-3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1.6666666666666701E-2</v>
          </cell>
          <cell r="T27">
            <v>1.6666666666666701E-2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6.2500000000000003E-3</v>
          </cell>
          <cell r="AC27">
            <v>6.2500000000000003E-3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1.6666666666666701E-2</v>
          </cell>
          <cell r="AJ27">
            <v>59</v>
          </cell>
          <cell r="AK27">
            <v>59</v>
          </cell>
          <cell r="AL27">
            <v>6.2500000000000003E-3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2.4305555555555601E-2</v>
          </cell>
          <cell r="AR27">
            <v>2.4305555555555601E-2</v>
          </cell>
          <cell r="AS27">
            <v>2.4305555555555601E-2</v>
          </cell>
          <cell r="AT27">
            <v>2.4305555555555601E-2</v>
          </cell>
          <cell r="AU27">
            <v>2.4305555555555601E-2</v>
          </cell>
          <cell r="AV27">
            <v>2.4305555555555601E-2</v>
          </cell>
          <cell r="AW27">
            <v>2.4305555555555601E-2</v>
          </cell>
          <cell r="AX27">
            <v>2.4305555555555601E-2</v>
          </cell>
        </row>
        <row r="28">
          <cell r="D28">
            <v>2.4305555555555601E-2</v>
          </cell>
          <cell r="E28">
            <v>2.4305555555555601E-2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6.2500000000000003E-3</v>
          </cell>
          <cell r="M28">
            <v>1.0396990740740742E-3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1.6666666666666701E-2</v>
          </cell>
          <cell r="T28">
            <v>1.6666666666666701E-2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6.2500000000000003E-3</v>
          </cell>
          <cell r="AC28">
            <v>6.2500000000000003E-3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1.6666666666666701E-2</v>
          </cell>
          <cell r="AJ28">
            <v>59</v>
          </cell>
          <cell r="AK28">
            <v>59</v>
          </cell>
          <cell r="AL28">
            <v>6.2500000000000003E-3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2.4305555555555601E-2</v>
          </cell>
          <cell r="AR28">
            <v>2.4305555555555601E-2</v>
          </cell>
          <cell r="AS28">
            <v>2.4305555555555601E-2</v>
          </cell>
          <cell r="AT28">
            <v>2.4305555555555601E-2</v>
          </cell>
          <cell r="AU28">
            <v>2.4305555555555601E-2</v>
          </cell>
          <cell r="AV28">
            <v>2.4305555555555601E-2</v>
          </cell>
          <cell r="AW28">
            <v>2.4305555555555601E-2</v>
          </cell>
          <cell r="AX28">
            <v>2.4305555555555601E-2</v>
          </cell>
        </row>
        <row r="29">
          <cell r="D29">
            <v>2.4305555555555601E-2</v>
          </cell>
          <cell r="E29">
            <v>2.4305555555555601E-2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6.2500000000000003E-3</v>
          </cell>
          <cell r="M29">
            <v>1.0662037037037038E-3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1.6666666666666701E-2</v>
          </cell>
          <cell r="T29">
            <v>1.6666666666666701E-2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6.2500000000000003E-3</v>
          </cell>
          <cell r="AC29">
            <v>6.2500000000000003E-3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1.6666666666666701E-2</v>
          </cell>
          <cell r="AJ29">
            <v>59</v>
          </cell>
          <cell r="AK29">
            <v>59</v>
          </cell>
          <cell r="AL29">
            <v>6.2500000000000003E-3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2.4305555555555601E-2</v>
          </cell>
          <cell r="AR29">
            <v>2.4305555555555601E-2</v>
          </cell>
          <cell r="AS29">
            <v>2.4305555555555601E-2</v>
          </cell>
          <cell r="AT29">
            <v>2.4305555555555601E-2</v>
          </cell>
          <cell r="AU29">
            <v>2.4305555555555601E-2</v>
          </cell>
          <cell r="AV29">
            <v>2.4305555555555601E-2</v>
          </cell>
          <cell r="AW29">
            <v>2.4305555555555601E-2</v>
          </cell>
          <cell r="AX29">
            <v>2.4305555555555601E-2</v>
          </cell>
        </row>
        <row r="30">
          <cell r="D30">
            <v>2.4305555555555601E-2</v>
          </cell>
          <cell r="E30">
            <v>2.4305555555555601E-2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8.5584000000000007</v>
          </cell>
          <cell r="J30">
            <v>7.12</v>
          </cell>
          <cell r="K30" t="e">
            <v>#N/A</v>
          </cell>
          <cell r="L30">
            <v>6.2500000000000003E-3</v>
          </cell>
          <cell r="M30">
            <v>1.0780092592592592E-3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1.6666666666666701E-2</v>
          </cell>
          <cell r="T30">
            <v>1.6666666666666701E-2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6.2500000000000003E-3</v>
          </cell>
          <cell r="AC30">
            <v>6.2500000000000003E-3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1.6666666666666701E-2</v>
          </cell>
          <cell r="AJ30">
            <v>59</v>
          </cell>
          <cell r="AK30">
            <v>59</v>
          </cell>
          <cell r="AL30">
            <v>6.2500000000000003E-3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2.4305555555555601E-2</v>
          </cell>
          <cell r="AR30">
            <v>2.4305555555555601E-2</v>
          </cell>
          <cell r="AS30">
            <v>2.4305555555555601E-2</v>
          </cell>
          <cell r="AT30">
            <v>2.4305555555555601E-2</v>
          </cell>
          <cell r="AU30">
            <v>2.4305555555555601E-2</v>
          </cell>
          <cell r="AV30">
            <v>2.4305555555555601E-2</v>
          </cell>
          <cell r="AW30">
            <v>2.4305555555555601E-2</v>
          </cell>
          <cell r="AX30">
            <v>2.4305555555555601E-2</v>
          </cell>
        </row>
        <row r="31">
          <cell r="D31">
            <v>2.4305555555555601E-2</v>
          </cell>
          <cell r="E31">
            <v>2.4305555555555601E-2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6.2500000000000003E-3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1.6666666666666701E-2</v>
          </cell>
          <cell r="T31">
            <v>1.6666666666666701E-2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6.2500000000000003E-3</v>
          </cell>
          <cell r="AC31">
            <v>6.2500000000000003E-3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1.6666666666666701E-2</v>
          </cell>
          <cell r="AJ31">
            <v>59</v>
          </cell>
          <cell r="AK31">
            <v>59</v>
          </cell>
          <cell r="AL31">
            <v>6.2500000000000003E-3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2.4305555555555601E-2</v>
          </cell>
          <cell r="AR31">
            <v>2.4305555555555601E-2</v>
          </cell>
          <cell r="AS31">
            <v>2.4305555555555601E-2</v>
          </cell>
          <cell r="AT31">
            <v>2.4305555555555601E-2</v>
          </cell>
          <cell r="AU31">
            <v>2.4305555555555601E-2</v>
          </cell>
          <cell r="AV31">
            <v>2.4305555555555601E-2</v>
          </cell>
          <cell r="AW31">
            <v>2.4305555555555601E-2</v>
          </cell>
          <cell r="AX31">
            <v>2.4305555555555601E-2</v>
          </cell>
        </row>
        <row r="32">
          <cell r="D32">
            <v>2.4305555555555601E-2</v>
          </cell>
          <cell r="E32">
            <v>2.4305555555555601E-2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8.3284000000000002</v>
          </cell>
          <cell r="J32">
            <v>7.97</v>
          </cell>
          <cell r="K32" t="e">
            <v>#N/A</v>
          </cell>
          <cell r="L32">
            <v>6.2500000000000003E-3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1.6666666666666701E-2</v>
          </cell>
          <cell r="T32">
            <v>1.6666666666666701E-2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6.2500000000000003E-3</v>
          </cell>
          <cell r="AC32">
            <v>6.2500000000000003E-3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1.6666666666666701E-2</v>
          </cell>
          <cell r="AJ32">
            <v>59</v>
          </cell>
          <cell r="AK32">
            <v>59</v>
          </cell>
          <cell r="AL32">
            <v>6.2500000000000003E-3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2.4305555555555601E-2</v>
          </cell>
          <cell r="AR32">
            <v>2.4305555555555601E-2</v>
          </cell>
          <cell r="AS32">
            <v>2.4305555555555601E-2</v>
          </cell>
          <cell r="AT32">
            <v>2.4305555555555601E-2</v>
          </cell>
          <cell r="AU32">
            <v>2.4305555555555601E-2</v>
          </cell>
          <cell r="AV32">
            <v>2.4305555555555601E-2</v>
          </cell>
          <cell r="AW32">
            <v>2.4305555555555601E-2</v>
          </cell>
          <cell r="AX32">
            <v>2.4305555555555601E-2</v>
          </cell>
        </row>
        <row r="33">
          <cell r="D33">
            <v>2.4305555555555601E-2</v>
          </cell>
          <cell r="E33">
            <v>2.4305555555555601E-2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6.2500000000000003E-3</v>
          </cell>
          <cell r="M33">
            <v>1.3261574074074072E-3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1.6666666666666701E-2</v>
          </cell>
          <cell r="T33">
            <v>1.6666666666666701E-2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6.2500000000000003E-3</v>
          </cell>
          <cell r="AC33">
            <v>6.2500000000000003E-3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1.6666666666666701E-2</v>
          </cell>
          <cell r="AJ33">
            <v>59</v>
          </cell>
          <cell r="AK33">
            <v>59</v>
          </cell>
          <cell r="AL33">
            <v>6.2500000000000003E-3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2.4305555555555601E-2</v>
          </cell>
          <cell r="AR33">
            <v>2.4305555555555601E-2</v>
          </cell>
          <cell r="AS33">
            <v>2.4305555555555601E-2</v>
          </cell>
          <cell r="AT33">
            <v>2.4305555555555601E-2</v>
          </cell>
          <cell r="AU33">
            <v>2.4305555555555601E-2</v>
          </cell>
          <cell r="AV33">
            <v>2.4305555555555601E-2</v>
          </cell>
          <cell r="AW33">
            <v>2.4305555555555601E-2</v>
          </cell>
          <cell r="AX33">
            <v>2.4305555555555601E-2</v>
          </cell>
        </row>
        <row r="34">
          <cell r="D34">
            <v>2.4305555555555601E-2</v>
          </cell>
          <cell r="E34">
            <v>2.4305555555555601E-2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6.2500000000000003E-3</v>
          </cell>
          <cell r="M34">
            <v>6.2500000000000003E-3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1.6666666666666701E-2</v>
          </cell>
          <cell r="T34">
            <v>1.6666666666666701E-2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6.2500000000000003E-3</v>
          </cell>
          <cell r="AC34">
            <v>6.2500000000000003E-3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1.6666666666666701E-2</v>
          </cell>
          <cell r="AJ34">
            <v>59</v>
          </cell>
          <cell r="AK34">
            <v>59</v>
          </cell>
          <cell r="AL34">
            <v>6.2500000000000003E-3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2.4305555555555601E-2</v>
          </cell>
          <cell r="AR34">
            <v>2.4305555555555601E-2</v>
          </cell>
          <cell r="AS34">
            <v>2.4305555555555601E-2</v>
          </cell>
          <cell r="AT34">
            <v>2.4305555555555601E-2</v>
          </cell>
          <cell r="AU34">
            <v>2.4305555555555601E-2</v>
          </cell>
          <cell r="AV34">
            <v>2.4305555555555601E-2</v>
          </cell>
          <cell r="AW34">
            <v>2.4305555555555601E-2</v>
          </cell>
          <cell r="AX34">
            <v>2.4305555555555601E-2</v>
          </cell>
        </row>
        <row r="35">
          <cell r="D35">
            <v>2.4305555555555601E-2</v>
          </cell>
          <cell r="E35">
            <v>2.4305555555555601E-2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6.2500000000000003E-3</v>
          </cell>
          <cell r="M35">
            <v>6.2500000000000003E-3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1.6666666666666701E-2</v>
          </cell>
          <cell r="T35">
            <v>1.6666666666666701E-2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6.2500000000000003E-3</v>
          </cell>
          <cell r="AC35">
            <v>6.2500000000000003E-3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1.6666666666666701E-2</v>
          </cell>
          <cell r="AJ35">
            <v>59</v>
          </cell>
          <cell r="AK35">
            <v>59</v>
          </cell>
          <cell r="AL35">
            <v>6.2500000000000003E-3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2.4305555555555601E-2</v>
          </cell>
          <cell r="AR35">
            <v>2.4305555555555601E-2</v>
          </cell>
          <cell r="AS35">
            <v>2.4305555555555601E-2</v>
          </cell>
          <cell r="AT35">
            <v>2.4305555555555601E-2</v>
          </cell>
          <cell r="AU35">
            <v>2.4305555555555601E-2</v>
          </cell>
          <cell r="AV35">
            <v>2.4305555555555601E-2</v>
          </cell>
          <cell r="AW35">
            <v>2.4305555555555601E-2</v>
          </cell>
          <cell r="AX35">
            <v>2.4305555555555601E-2</v>
          </cell>
        </row>
        <row r="36">
          <cell r="D36">
            <v>2.4305555555555601E-2</v>
          </cell>
          <cell r="E36">
            <v>2.4305555555555601E-2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6.2500000000000003E-3</v>
          </cell>
          <cell r="M36">
            <v>9.9479166666666661E-4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1.6666666666666701E-2</v>
          </cell>
          <cell r="T36">
            <v>1.6666666666666701E-2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6.2500000000000003E-3</v>
          </cell>
          <cell r="AC36">
            <v>6.2500000000000003E-3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1.6666666666666701E-2</v>
          </cell>
          <cell r="AJ36">
            <v>59</v>
          </cell>
          <cell r="AK36">
            <v>59</v>
          </cell>
          <cell r="AL36">
            <v>6.2500000000000003E-3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2.4305555555555601E-2</v>
          </cell>
          <cell r="AR36">
            <v>2.4305555555555601E-2</v>
          </cell>
          <cell r="AS36">
            <v>2.4305555555555601E-2</v>
          </cell>
          <cell r="AT36">
            <v>2.4305555555555601E-2</v>
          </cell>
          <cell r="AU36">
            <v>2.4305555555555601E-2</v>
          </cell>
          <cell r="AV36">
            <v>2.4305555555555601E-2</v>
          </cell>
          <cell r="AW36">
            <v>2.4305555555555601E-2</v>
          </cell>
          <cell r="AX36">
            <v>2.4305555555555601E-2</v>
          </cell>
        </row>
        <row r="37">
          <cell r="D37">
            <v>2.4305555555555601E-2</v>
          </cell>
          <cell r="E37">
            <v>2.4305555555555601E-2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6.2500000000000003E-3</v>
          </cell>
          <cell r="M37">
            <v>1.0037037037037037E-3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1.6666666666666701E-2</v>
          </cell>
          <cell r="T37">
            <v>1.6666666666666701E-2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6.2500000000000003E-3</v>
          </cell>
          <cell r="AC37">
            <v>6.2500000000000003E-3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1.6666666666666701E-2</v>
          </cell>
          <cell r="AJ37">
            <v>59</v>
          </cell>
          <cell r="AK37">
            <v>59</v>
          </cell>
          <cell r="AL37">
            <v>6.2500000000000003E-3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2.4305555555555601E-2</v>
          </cell>
          <cell r="AR37">
            <v>2.4305555555555601E-2</v>
          </cell>
          <cell r="AS37">
            <v>2.4305555555555601E-2</v>
          </cell>
          <cell r="AT37">
            <v>2.4305555555555601E-2</v>
          </cell>
          <cell r="AU37">
            <v>2.4305555555555601E-2</v>
          </cell>
          <cell r="AV37">
            <v>2.4305555555555601E-2</v>
          </cell>
          <cell r="AW37">
            <v>2.4305555555555601E-2</v>
          </cell>
          <cell r="AX37">
            <v>2.4305555555555601E-2</v>
          </cell>
        </row>
        <row r="38">
          <cell r="D38">
            <v>2.4305555555555601E-2</v>
          </cell>
          <cell r="E38">
            <v>2.4305555555555601E-2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7.4318999999999997</v>
          </cell>
          <cell r="K38" t="e">
            <v>#N/A</v>
          </cell>
          <cell r="L38">
            <v>6.2500000000000003E-3</v>
          </cell>
          <cell r="M38">
            <v>1.0122685185185185E-3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1.6666666666666701E-2</v>
          </cell>
          <cell r="T38">
            <v>1.6666666666666701E-2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6.2500000000000003E-3</v>
          </cell>
          <cell r="AC38">
            <v>6.2500000000000003E-3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1.6666666666666701E-2</v>
          </cell>
          <cell r="AJ38">
            <v>59</v>
          </cell>
          <cell r="AK38">
            <v>59</v>
          </cell>
          <cell r="AL38">
            <v>6.2500000000000003E-3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2.4305555555555601E-2</v>
          </cell>
          <cell r="AR38">
            <v>2.4305555555555601E-2</v>
          </cell>
          <cell r="AS38">
            <v>2.4305555555555601E-2</v>
          </cell>
          <cell r="AT38">
            <v>2.4305555555555601E-2</v>
          </cell>
          <cell r="AU38">
            <v>2.4305555555555601E-2</v>
          </cell>
          <cell r="AV38">
            <v>2.4305555555555601E-2</v>
          </cell>
          <cell r="AW38">
            <v>2.4305555555555601E-2</v>
          </cell>
          <cell r="AX38">
            <v>2.4305555555555601E-2</v>
          </cell>
        </row>
        <row r="39">
          <cell r="D39">
            <v>2.4305555555555601E-2</v>
          </cell>
          <cell r="E39">
            <v>2.4305555555555601E-2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6.2500000000000003E-3</v>
          </cell>
          <cell r="M39">
            <v>1.0245370370370371E-3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1.6666666666666701E-2</v>
          </cell>
          <cell r="T39">
            <v>1.6666666666666701E-2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6.2500000000000003E-3</v>
          </cell>
          <cell r="AC39">
            <v>6.2500000000000003E-3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1.6666666666666701E-2</v>
          </cell>
          <cell r="AJ39">
            <v>59</v>
          </cell>
          <cell r="AK39">
            <v>59</v>
          </cell>
          <cell r="AL39">
            <v>6.2500000000000003E-3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2.4305555555555601E-2</v>
          </cell>
          <cell r="AR39">
            <v>2.4305555555555601E-2</v>
          </cell>
          <cell r="AS39">
            <v>2.4305555555555601E-2</v>
          </cell>
          <cell r="AT39">
            <v>2.4305555555555601E-2</v>
          </cell>
          <cell r="AU39">
            <v>2.4305555555555601E-2</v>
          </cell>
          <cell r="AV39">
            <v>2.4305555555555601E-2</v>
          </cell>
          <cell r="AW39">
            <v>2.4305555555555601E-2</v>
          </cell>
          <cell r="AX39">
            <v>2.4305555555555601E-2</v>
          </cell>
        </row>
        <row r="40">
          <cell r="D40">
            <v>2.4305555555555601E-2</v>
          </cell>
          <cell r="E40">
            <v>2.4305555555555601E-2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6.2500000000000003E-3</v>
          </cell>
          <cell r="M40">
            <v>1.0305555555555556E-3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1.6666666666666701E-2</v>
          </cell>
          <cell r="T40">
            <v>1.6666666666666701E-2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6.2500000000000003E-3</v>
          </cell>
          <cell r="AC40">
            <v>6.2500000000000003E-3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1.6666666666666701E-2</v>
          </cell>
          <cell r="AJ40">
            <v>59</v>
          </cell>
          <cell r="AK40">
            <v>59</v>
          </cell>
          <cell r="AL40">
            <v>6.2500000000000003E-3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2.4305555555555601E-2</v>
          </cell>
          <cell r="AR40">
            <v>2.4305555555555601E-2</v>
          </cell>
          <cell r="AS40">
            <v>2.4305555555555601E-2</v>
          </cell>
          <cell r="AT40">
            <v>2.4305555555555601E-2</v>
          </cell>
          <cell r="AU40">
            <v>2.4305555555555601E-2</v>
          </cell>
          <cell r="AV40">
            <v>2.4305555555555601E-2</v>
          </cell>
          <cell r="AW40">
            <v>2.4305555555555601E-2</v>
          </cell>
          <cell r="AX40">
            <v>2.4305555555555601E-2</v>
          </cell>
        </row>
        <row r="41">
          <cell r="D41">
            <v>2.4305555555555601E-2</v>
          </cell>
          <cell r="E41">
            <v>2.4305555555555601E-2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6.2500000000000003E-3</v>
          </cell>
          <cell r="M41">
            <v>1.0460648148148148E-3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1.6666666666666701E-2</v>
          </cell>
          <cell r="T41">
            <v>1.6666666666666701E-2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6.2500000000000003E-3</v>
          </cell>
          <cell r="AC41">
            <v>6.2500000000000003E-3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1.6666666666666701E-2</v>
          </cell>
          <cell r="AJ41">
            <v>59</v>
          </cell>
          <cell r="AK41">
            <v>59</v>
          </cell>
          <cell r="AL41">
            <v>6.2500000000000003E-3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2.4305555555555601E-2</v>
          </cell>
          <cell r="AR41">
            <v>2.4305555555555601E-2</v>
          </cell>
          <cell r="AS41">
            <v>2.4305555555555601E-2</v>
          </cell>
          <cell r="AT41">
            <v>2.4305555555555601E-2</v>
          </cell>
          <cell r="AU41">
            <v>2.4305555555555601E-2</v>
          </cell>
          <cell r="AV41">
            <v>2.4305555555555601E-2</v>
          </cell>
          <cell r="AW41">
            <v>2.4305555555555601E-2</v>
          </cell>
          <cell r="AX41">
            <v>2.4305555555555601E-2</v>
          </cell>
        </row>
        <row r="42">
          <cell r="D42">
            <v>2.4305555555555601E-2</v>
          </cell>
          <cell r="E42">
            <v>2.4305555555555601E-2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6.2500000000000003E-3</v>
          </cell>
          <cell r="M42">
            <v>1.0568287037037037E-3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1.6666666666666701E-2</v>
          </cell>
          <cell r="T42">
            <v>1.6666666666666701E-2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6.2500000000000003E-3</v>
          </cell>
          <cell r="AC42">
            <v>6.2500000000000003E-3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1.6666666666666701E-2</v>
          </cell>
          <cell r="AJ42">
            <v>59</v>
          </cell>
          <cell r="AK42">
            <v>59</v>
          </cell>
          <cell r="AL42">
            <v>6.2500000000000003E-3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2.4305555555555601E-2</v>
          </cell>
          <cell r="AR42">
            <v>2.4305555555555601E-2</v>
          </cell>
          <cell r="AS42">
            <v>2.4305555555555601E-2</v>
          </cell>
          <cell r="AT42">
            <v>2.4305555555555601E-2</v>
          </cell>
          <cell r="AU42">
            <v>2.4305555555555601E-2</v>
          </cell>
          <cell r="AV42">
            <v>2.4305555555555601E-2</v>
          </cell>
          <cell r="AW42">
            <v>2.4305555555555601E-2</v>
          </cell>
          <cell r="AX42">
            <v>2.4305555555555601E-2</v>
          </cell>
        </row>
        <row r="43">
          <cell r="D43">
            <v>2.4305555555555601E-2</v>
          </cell>
          <cell r="E43">
            <v>2.4305555555555601E-2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6.2500000000000003E-3</v>
          </cell>
          <cell r="M43">
            <v>1.062152777777778E-3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1.6666666666666701E-2</v>
          </cell>
          <cell r="T43">
            <v>1.6666666666666701E-2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6.2500000000000003E-3</v>
          </cell>
          <cell r="AC43">
            <v>6.2500000000000003E-3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1.6666666666666701E-2</v>
          </cell>
          <cell r="AJ43">
            <v>59</v>
          </cell>
          <cell r="AK43">
            <v>59</v>
          </cell>
          <cell r="AL43">
            <v>6.2500000000000003E-3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2.4305555555555601E-2</v>
          </cell>
          <cell r="AR43">
            <v>2.4305555555555601E-2</v>
          </cell>
          <cell r="AS43">
            <v>2.4305555555555601E-2</v>
          </cell>
          <cell r="AT43">
            <v>2.4305555555555601E-2</v>
          </cell>
          <cell r="AU43">
            <v>2.4305555555555601E-2</v>
          </cell>
          <cell r="AV43">
            <v>2.4305555555555601E-2</v>
          </cell>
          <cell r="AW43">
            <v>2.4305555555555601E-2</v>
          </cell>
          <cell r="AX43">
            <v>2.4305555555555601E-2</v>
          </cell>
        </row>
        <row r="44">
          <cell r="D44">
            <v>2.4305555555555601E-2</v>
          </cell>
          <cell r="E44">
            <v>2.4305555555555601E-2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6.2500000000000003E-3</v>
          </cell>
          <cell r="M44">
            <v>6.2500000000000003E-3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1.6666666666666701E-2</v>
          </cell>
          <cell r="T44">
            <v>1.6666666666666701E-2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6.2500000000000003E-3</v>
          </cell>
          <cell r="AC44">
            <v>6.2500000000000003E-3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1.6666666666666701E-2</v>
          </cell>
          <cell r="AJ44">
            <v>59</v>
          </cell>
          <cell r="AK44">
            <v>59</v>
          </cell>
          <cell r="AL44">
            <v>6.2500000000000003E-3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2.4305555555555601E-2</v>
          </cell>
          <cell r="AR44">
            <v>2.4305555555555601E-2</v>
          </cell>
          <cell r="AS44">
            <v>2.4305555555555601E-2</v>
          </cell>
          <cell r="AT44">
            <v>2.4305555555555601E-2</v>
          </cell>
          <cell r="AU44">
            <v>2.4305555555555601E-2</v>
          </cell>
          <cell r="AV44">
            <v>2.4305555555555601E-2</v>
          </cell>
          <cell r="AW44">
            <v>2.4305555555555601E-2</v>
          </cell>
          <cell r="AX44">
            <v>2.4305555555555601E-2</v>
          </cell>
        </row>
        <row r="45">
          <cell r="D45">
            <v>2.4305555555555601E-2</v>
          </cell>
          <cell r="E45">
            <v>2.4305555555555601E-2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6.2500000000000003E-3</v>
          </cell>
          <cell r="M45">
            <v>6.2500000000000003E-3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1.6666666666666701E-2</v>
          </cell>
          <cell r="T45">
            <v>1.6666666666666701E-2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6.2500000000000003E-3</v>
          </cell>
          <cell r="AC45">
            <v>6.2500000000000003E-3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1.6666666666666701E-2</v>
          </cell>
          <cell r="AJ45">
            <v>59</v>
          </cell>
          <cell r="AK45">
            <v>59</v>
          </cell>
          <cell r="AL45">
            <v>6.2500000000000003E-3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2.4305555555555601E-2</v>
          </cell>
          <cell r="AR45">
            <v>2.4305555555555601E-2</v>
          </cell>
          <cell r="AS45">
            <v>2.4305555555555601E-2</v>
          </cell>
          <cell r="AT45">
            <v>2.4305555555555601E-2</v>
          </cell>
          <cell r="AU45">
            <v>2.4305555555555601E-2</v>
          </cell>
          <cell r="AV45">
            <v>2.4305555555555601E-2</v>
          </cell>
          <cell r="AW45">
            <v>2.4305555555555601E-2</v>
          </cell>
          <cell r="AX45">
            <v>2.4305555555555601E-2</v>
          </cell>
        </row>
        <row r="46">
          <cell r="D46">
            <v>2.4305555555555601E-2</v>
          </cell>
          <cell r="E46">
            <v>2.4305555555555601E-2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6.2500000000000003E-3</v>
          </cell>
          <cell r="M46">
            <v>6.2500000000000003E-3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1.6666666666666701E-2</v>
          </cell>
          <cell r="T46">
            <v>1.6666666666666701E-2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6.2500000000000003E-3</v>
          </cell>
          <cell r="AC46">
            <v>6.2500000000000003E-3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1.6666666666666701E-2</v>
          </cell>
          <cell r="AJ46">
            <v>59</v>
          </cell>
          <cell r="AK46">
            <v>59</v>
          </cell>
          <cell r="AL46">
            <v>6.2500000000000003E-3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2.4305555555555601E-2</v>
          </cell>
          <cell r="AR46">
            <v>2.4305555555555601E-2</v>
          </cell>
          <cell r="AS46">
            <v>2.4305555555555601E-2</v>
          </cell>
          <cell r="AT46">
            <v>2.4305555555555601E-2</v>
          </cell>
          <cell r="AU46">
            <v>2.4305555555555601E-2</v>
          </cell>
          <cell r="AV46">
            <v>2.4305555555555601E-2</v>
          </cell>
          <cell r="AW46">
            <v>2.4305555555555601E-2</v>
          </cell>
          <cell r="AX46">
            <v>2.4305555555555601E-2</v>
          </cell>
        </row>
        <row r="47">
          <cell r="D47">
            <v>2.4305555555555601E-2</v>
          </cell>
          <cell r="E47">
            <v>2.4305555555555601E-2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7.6181999999999999</v>
          </cell>
          <cell r="K47" t="e">
            <v>#N/A</v>
          </cell>
          <cell r="L47">
            <v>6.2500000000000003E-3</v>
          </cell>
          <cell r="M47">
            <v>6.2500000000000003E-3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1.6666666666666701E-2</v>
          </cell>
          <cell r="T47">
            <v>1.6666666666666701E-2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6.2500000000000003E-3</v>
          </cell>
          <cell r="AC47">
            <v>6.2500000000000003E-3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1.6666666666666701E-2</v>
          </cell>
          <cell r="AJ47">
            <v>59</v>
          </cell>
          <cell r="AK47">
            <v>59</v>
          </cell>
          <cell r="AL47">
            <v>6.2500000000000003E-3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2.4305555555555601E-2</v>
          </cell>
          <cell r="AR47">
            <v>2.4305555555555601E-2</v>
          </cell>
          <cell r="AS47">
            <v>2.4305555555555601E-2</v>
          </cell>
          <cell r="AT47">
            <v>2.4305555555555601E-2</v>
          </cell>
          <cell r="AU47">
            <v>2.4305555555555601E-2</v>
          </cell>
          <cell r="AV47">
            <v>2.4305555555555601E-2</v>
          </cell>
          <cell r="AW47">
            <v>2.4305555555555601E-2</v>
          </cell>
          <cell r="AX47">
            <v>2.4305555555555601E-2</v>
          </cell>
        </row>
        <row r="48">
          <cell r="D48">
            <v>2.4305555555555601E-2</v>
          </cell>
          <cell r="E48">
            <v>2.4305555555555601E-2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6.2500000000000003E-3</v>
          </cell>
          <cell r="M48">
            <v>6.2500000000000003E-3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1.6666666666666701E-2</v>
          </cell>
          <cell r="T48">
            <v>1.6666666666666701E-2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6.2500000000000003E-3</v>
          </cell>
          <cell r="AC48">
            <v>6.2500000000000003E-3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1.6666666666666701E-2</v>
          </cell>
          <cell r="AJ48">
            <v>59</v>
          </cell>
          <cell r="AK48">
            <v>59</v>
          </cell>
          <cell r="AL48">
            <v>6.2500000000000003E-3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2.4305555555555601E-2</v>
          </cell>
          <cell r="AR48">
            <v>2.4305555555555601E-2</v>
          </cell>
          <cell r="AS48">
            <v>2.4305555555555601E-2</v>
          </cell>
          <cell r="AT48">
            <v>2.4305555555555601E-2</v>
          </cell>
          <cell r="AU48">
            <v>2.4305555555555601E-2</v>
          </cell>
          <cell r="AV48">
            <v>2.4305555555555601E-2</v>
          </cell>
          <cell r="AW48">
            <v>2.4305555555555601E-2</v>
          </cell>
          <cell r="AX48">
            <v>2.4305555555555601E-2</v>
          </cell>
        </row>
        <row r="49">
          <cell r="D49">
            <v>2.4305555555555601E-2</v>
          </cell>
          <cell r="E49">
            <v>2.4305555555555601E-2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6.2500000000000003E-3</v>
          </cell>
          <cell r="M49">
            <v>6.2500000000000003E-3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1.6666666666666701E-2</v>
          </cell>
          <cell r="T49">
            <v>1.6666666666666701E-2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6.2500000000000003E-3</v>
          </cell>
          <cell r="AC49">
            <v>6.2500000000000003E-3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1.6666666666666701E-2</v>
          </cell>
          <cell r="AJ49">
            <v>59</v>
          </cell>
          <cell r="AK49">
            <v>59</v>
          </cell>
          <cell r="AL49">
            <v>6.2500000000000003E-3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2.4305555555555601E-2</v>
          </cell>
          <cell r="AR49">
            <v>2.4305555555555601E-2</v>
          </cell>
          <cell r="AS49">
            <v>2.4305555555555601E-2</v>
          </cell>
          <cell r="AT49">
            <v>2.4305555555555601E-2</v>
          </cell>
          <cell r="AU49">
            <v>2.4305555555555601E-2</v>
          </cell>
          <cell r="AV49">
            <v>2.4305555555555601E-2</v>
          </cell>
          <cell r="AW49">
            <v>2.4305555555555601E-2</v>
          </cell>
          <cell r="AX49">
            <v>2.4305555555555601E-2</v>
          </cell>
        </row>
        <row r="50">
          <cell r="D50">
            <v>2.4305555555555601E-2</v>
          </cell>
          <cell r="E50">
            <v>2.4305555555555601E-2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7.6302000000000003</v>
          </cell>
          <cell r="K50" t="e">
            <v>#N/A</v>
          </cell>
          <cell r="L50">
            <v>6.2500000000000003E-3</v>
          </cell>
          <cell r="M50">
            <v>6.2500000000000003E-3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1.6666666666666701E-2</v>
          </cell>
          <cell r="T50">
            <v>1.6666666666666701E-2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6.2500000000000003E-3</v>
          </cell>
          <cell r="AC50">
            <v>6.2500000000000003E-3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1.6666666666666701E-2</v>
          </cell>
          <cell r="AJ50">
            <v>59</v>
          </cell>
          <cell r="AK50">
            <v>59</v>
          </cell>
          <cell r="AL50">
            <v>6.2500000000000003E-3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2.4305555555555601E-2</v>
          </cell>
          <cell r="AR50">
            <v>2.4305555555555601E-2</v>
          </cell>
          <cell r="AS50">
            <v>2.4305555555555601E-2</v>
          </cell>
          <cell r="AT50">
            <v>2.4305555555555601E-2</v>
          </cell>
          <cell r="AU50">
            <v>2.4305555555555601E-2</v>
          </cell>
          <cell r="AV50">
            <v>2.4305555555555601E-2</v>
          </cell>
          <cell r="AW50">
            <v>2.4305555555555601E-2</v>
          </cell>
          <cell r="AX50">
            <v>2.4305555555555601E-2</v>
          </cell>
        </row>
        <row r="51">
          <cell r="D51">
            <v>2.4305555555555601E-2</v>
          </cell>
          <cell r="E51">
            <v>2.4305555555555601E-2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6.2500000000000003E-3</v>
          </cell>
          <cell r="M51">
            <v>6.2500000000000003E-3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1.6666666666666701E-2</v>
          </cell>
          <cell r="T51">
            <v>1.6666666666666701E-2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6.2500000000000003E-3</v>
          </cell>
          <cell r="AC51">
            <v>6.2500000000000003E-3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1.6666666666666701E-2</v>
          </cell>
          <cell r="AJ51">
            <v>59</v>
          </cell>
          <cell r="AK51">
            <v>59</v>
          </cell>
          <cell r="AL51">
            <v>6.2500000000000003E-3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2.4305555555555601E-2</v>
          </cell>
          <cell r="AR51">
            <v>2.4305555555555601E-2</v>
          </cell>
          <cell r="AS51">
            <v>2.4305555555555601E-2</v>
          </cell>
          <cell r="AT51">
            <v>2.4305555555555601E-2</v>
          </cell>
          <cell r="AU51">
            <v>2.4305555555555601E-2</v>
          </cell>
          <cell r="AV51">
            <v>2.4305555555555601E-2</v>
          </cell>
          <cell r="AW51">
            <v>2.4305555555555601E-2</v>
          </cell>
          <cell r="AX51">
            <v>2.4305555555555601E-2</v>
          </cell>
        </row>
        <row r="52">
          <cell r="D52">
            <v>2.4305555555555601E-2</v>
          </cell>
          <cell r="E52">
            <v>2.4305555555555601E-2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6.2500000000000003E-3</v>
          </cell>
          <cell r="M52">
            <v>6.2500000000000003E-3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1.6666666666666701E-2</v>
          </cell>
          <cell r="T52">
            <v>1.6666666666666701E-2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6.2500000000000003E-3</v>
          </cell>
          <cell r="AC52">
            <v>6.2500000000000003E-3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1.6666666666666701E-2</v>
          </cell>
          <cell r="AJ52">
            <v>59</v>
          </cell>
          <cell r="AK52">
            <v>59</v>
          </cell>
          <cell r="AL52">
            <v>6.2500000000000003E-3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2.4305555555555601E-2</v>
          </cell>
          <cell r="AR52">
            <v>2.4305555555555601E-2</v>
          </cell>
          <cell r="AS52">
            <v>2.4305555555555601E-2</v>
          </cell>
          <cell r="AT52">
            <v>2.4305555555555601E-2</v>
          </cell>
          <cell r="AU52">
            <v>2.4305555555555601E-2</v>
          </cell>
          <cell r="AV52">
            <v>2.4305555555555601E-2</v>
          </cell>
          <cell r="AW52">
            <v>2.4305555555555601E-2</v>
          </cell>
          <cell r="AX52">
            <v>2.4305555555555601E-2</v>
          </cell>
        </row>
        <row r="53">
          <cell r="D53">
            <v>2.4305555555555601E-2</v>
          </cell>
          <cell r="E53">
            <v>2.4305555555555601E-2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6.2500000000000003E-3</v>
          </cell>
          <cell r="M53">
            <v>6.2500000000000003E-3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1.6666666666666701E-2</v>
          </cell>
          <cell r="T53">
            <v>1.6666666666666701E-2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6.2500000000000003E-3</v>
          </cell>
          <cell r="AC53">
            <v>6.2500000000000003E-3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1.6666666666666701E-2</v>
          </cell>
          <cell r="AJ53">
            <v>59</v>
          </cell>
          <cell r="AK53">
            <v>59</v>
          </cell>
          <cell r="AL53">
            <v>6.2500000000000003E-3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2.4305555555555601E-2</v>
          </cell>
          <cell r="AR53">
            <v>2.4305555555555601E-2</v>
          </cell>
          <cell r="AS53">
            <v>2.4305555555555601E-2</v>
          </cell>
          <cell r="AT53">
            <v>2.4305555555555601E-2</v>
          </cell>
          <cell r="AU53">
            <v>2.4305555555555601E-2</v>
          </cell>
          <cell r="AV53">
            <v>2.4305555555555601E-2</v>
          </cell>
          <cell r="AW53">
            <v>2.4305555555555601E-2</v>
          </cell>
          <cell r="AX53">
            <v>2.4305555555555601E-2</v>
          </cell>
        </row>
        <row r="54">
          <cell r="D54">
            <v>2.4305555555555601E-2</v>
          </cell>
          <cell r="E54">
            <v>2.4305555555555601E-2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6.2500000000000003E-3</v>
          </cell>
          <cell r="M54">
            <v>6.2500000000000003E-3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1.6666666666666701E-2</v>
          </cell>
          <cell r="T54">
            <v>1.6666666666666701E-2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6.2500000000000003E-3</v>
          </cell>
          <cell r="AC54">
            <v>6.2500000000000003E-3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1.6666666666666701E-2</v>
          </cell>
          <cell r="AJ54">
            <v>59</v>
          </cell>
          <cell r="AK54">
            <v>59</v>
          </cell>
          <cell r="AL54">
            <v>6.2500000000000003E-3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2.4305555555555601E-2</v>
          </cell>
          <cell r="AR54">
            <v>2.4305555555555601E-2</v>
          </cell>
          <cell r="AS54">
            <v>2.4305555555555601E-2</v>
          </cell>
          <cell r="AT54">
            <v>2.4305555555555601E-2</v>
          </cell>
          <cell r="AU54">
            <v>2.4305555555555601E-2</v>
          </cell>
          <cell r="AV54">
            <v>2.4305555555555601E-2</v>
          </cell>
          <cell r="AW54">
            <v>2.4305555555555601E-2</v>
          </cell>
          <cell r="AX54">
            <v>2.4305555555555601E-2</v>
          </cell>
        </row>
        <row r="55">
          <cell r="D55">
            <v>2.4305555555555601E-2</v>
          </cell>
          <cell r="E55">
            <v>2.4305555555555601E-2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6.2500000000000003E-3</v>
          </cell>
          <cell r="M55">
            <v>6.2500000000000003E-3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1.6666666666666701E-2</v>
          </cell>
          <cell r="T55">
            <v>1.6666666666666701E-2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6.2500000000000003E-3</v>
          </cell>
          <cell r="AC55">
            <v>6.2500000000000003E-3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1.6666666666666701E-2</v>
          </cell>
          <cell r="AJ55">
            <v>59</v>
          </cell>
          <cell r="AK55">
            <v>59</v>
          </cell>
          <cell r="AL55">
            <v>6.2500000000000003E-3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2.4305555555555601E-2</v>
          </cell>
          <cell r="AR55">
            <v>2.4305555555555601E-2</v>
          </cell>
          <cell r="AS55">
            <v>2.4305555555555601E-2</v>
          </cell>
          <cell r="AT55">
            <v>2.4305555555555601E-2</v>
          </cell>
          <cell r="AU55">
            <v>2.4305555555555601E-2</v>
          </cell>
          <cell r="AV55">
            <v>2.4305555555555601E-2</v>
          </cell>
          <cell r="AW55">
            <v>2.4305555555555601E-2</v>
          </cell>
          <cell r="AX55">
            <v>2.4305555555555601E-2</v>
          </cell>
        </row>
        <row r="56">
          <cell r="D56">
            <v>2.4305555555555601E-2</v>
          </cell>
          <cell r="E56">
            <v>2.4305555555555601E-2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6.2500000000000003E-3</v>
          </cell>
          <cell r="M56">
            <v>6.2500000000000003E-3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1.6666666666666701E-2</v>
          </cell>
          <cell r="T56">
            <v>1.6666666666666701E-2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6.2500000000000003E-3</v>
          </cell>
          <cell r="AC56">
            <v>6.2500000000000003E-3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1.6666666666666701E-2</v>
          </cell>
          <cell r="AJ56">
            <v>59</v>
          </cell>
          <cell r="AK56">
            <v>59</v>
          </cell>
          <cell r="AL56">
            <v>6.2500000000000003E-3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2.4305555555555601E-2</v>
          </cell>
          <cell r="AR56">
            <v>2.4305555555555601E-2</v>
          </cell>
          <cell r="AS56">
            <v>2.4305555555555601E-2</v>
          </cell>
          <cell r="AT56">
            <v>2.4305555555555601E-2</v>
          </cell>
          <cell r="AU56">
            <v>2.4305555555555601E-2</v>
          </cell>
          <cell r="AV56">
            <v>2.4305555555555601E-2</v>
          </cell>
          <cell r="AW56">
            <v>2.4305555555555601E-2</v>
          </cell>
          <cell r="AX56">
            <v>2.4305555555555601E-2</v>
          </cell>
        </row>
        <row r="57">
          <cell r="D57">
            <v>2.4305555555555601E-2</v>
          </cell>
          <cell r="E57">
            <v>2.4305555555555601E-2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6.2500000000000003E-3</v>
          </cell>
          <cell r="M57">
            <v>6.2500000000000003E-3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1.6666666666666701E-2</v>
          </cell>
          <cell r="T57">
            <v>1.6666666666666701E-2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6.2500000000000003E-3</v>
          </cell>
          <cell r="AC57">
            <v>6.2500000000000003E-3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1.6666666666666701E-2</v>
          </cell>
          <cell r="AJ57">
            <v>59</v>
          </cell>
          <cell r="AK57">
            <v>59</v>
          </cell>
          <cell r="AL57">
            <v>6.2500000000000003E-3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2.4305555555555601E-2</v>
          </cell>
          <cell r="AR57">
            <v>2.4305555555555601E-2</v>
          </cell>
          <cell r="AS57">
            <v>2.4305555555555601E-2</v>
          </cell>
          <cell r="AT57">
            <v>2.4305555555555601E-2</v>
          </cell>
          <cell r="AU57">
            <v>2.4305555555555601E-2</v>
          </cell>
          <cell r="AV57">
            <v>2.4305555555555601E-2</v>
          </cell>
          <cell r="AW57">
            <v>2.4305555555555601E-2</v>
          </cell>
          <cell r="AX57">
            <v>2.4305555555555601E-2</v>
          </cell>
        </row>
        <row r="58">
          <cell r="D58">
            <v>2.4305555555555601E-2</v>
          </cell>
          <cell r="E58">
            <v>2.4305555555555601E-2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6.2500000000000003E-3</v>
          </cell>
          <cell r="M58">
            <v>6.2500000000000003E-3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1.6666666666666701E-2</v>
          </cell>
          <cell r="T58">
            <v>1.6666666666666701E-2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6.2500000000000003E-3</v>
          </cell>
          <cell r="AC58">
            <v>6.2500000000000003E-3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1.6666666666666701E-2</v>
          </cell>
          <cell r="AJ58">
            <v>59</v>
          </cell>
          <cell r="AK58">
            <v>59</v>
          </cell>
          <cell r="AL58">
            <v>6.2500000000000003E-3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2.4305555555555601E-2</v>
          </cell>
          <cell r="AR58">
            <v>2.4305555555555601E-2</v>
          </cell>
          <cell r="AS58">
            <v>2.4305555555555601E-2</v>
          </cell>
          <cell r="AT58">
            <v>2.4305555555555601E-2</v>
          </cell>
          <cell r="AU58">
            <v>2.4305555555555601E-2</v>
          </cell>
          <cell r="AV58">
            <v>2.4305555555555601E-2</v>
          </cell>
          <cell r="AW58">
            <v>2.4305555555555601E-2</v>
          </cell>
          <cell r="AX58">
            <v>2.4305555555555601E-2</v>
          </cell>
        </row>
        <row r="59">
          <cell r="D59">
            <v>2.4305555555555601E-2</v>
          </cell>
          <cell r="E59">
            <v>2.4305555555555601E-2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6.2500000000000003E-3</v>
          </cell>
          <cell r="M59">
            <v>6.2500000000000003E-3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1.6666666666666701E-2</v>
          </cell>
          <cell r="T59">
            <v>1.6666666666666701E-2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6.2500000000000003E-3</v>
          </cell>
          <cell r="AC59">
            <v>6.2500000000000003E-3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1.6666666666666701E-2</v>
          </cell>
          <cell r="AJ59">
            <v>59</v>
          </cell>
          <cell r="AK59">
            <v>59</v>
          </cell>
          <cell r="AL59">
            <v>6.2500000000000003E-3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2.4305555555555601E-2</v>
          </cell>
          <cell r="AR59">
            <v>2.4305555555555601E-2</v>
          </cell>
          <cell r="AS59">
            <v>2.4305555555555601E-2</v>
          </cell>
          <cell r="AT59">
            <v>2.4305555555555601E-2</v>
          </cell>
          <cell r="AU59">
            <v>2.4305555555555601E-2</v>
          </cell>
          <cell r="AV59">
            <v>2.4305555555555601E-2</v>
          </cell>
          <cell r="AW59">
            <v>2.4305555555555601E-2</v>
          </cell>
          <cell r="AX59">
            <v>2.4305555555555601E-2</v>
          </cell>
        </row>
        <row r="60">
          <cell r="D60">
            <v>2.4305555555555601E-2</v>
          </cell>
          <cell r="E60">
            <v>2.4305555555555601E-2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6.2500000000000003E-3</v>
          </cell>
          <cell r="M60">
            <v>6.2500000000000003E-3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1.6666666666666701E-2</v>
          </cell>
          <cell r="T60">
            <v>1.6666666666666701E-2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6.2500000000000003E-3</v>
          </cell>
          <cell r="AC60">
            <v>6.2500000000000003E-3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1.6666666666666701E-2</v>
          </cell>
          <cell r="AJ60">
            <v>59</v>
          </cell>
          <cell r="AK60">
            <v>59</v>
          </cell>
          <cell r="AL60">
            <v>6.2500000000000003E-3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2.4305555555555601E-2</v>
          </cell>
          <cell r="AR60">
            <v>2.4305555555555601E-2</v>
          </cell>
          <cell r="AS60">
            <v>2.4305555555555601E-2</v>
          </cell>
          <cell r="AT60">
            <v>2.4305555555555601E-2</v>
          </cell>
          <cell r="AU60">
            <v>2.4305555555555601E-2</v>
          </cell>
          <cell r="AV60">
            <v>2.4305555555555601E-2</v>
          </cell>
          <cell r="AW60">
            <v>2.4305555555555601E-2</v>
          </cell>
          <cell r="AX60">
            <v>2.4305555555555601E-2</v>
          </cell>
        </row>
        <row r="61">
          <cell r="D61">
            <v>2.4305555555555601E-2</v>
          </cell>
          <cell r="E61">
            <v>2.4305555555555601E-2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6.2500000000000003E-3</v>
          </cell>
          <cell r="M61">
            <v>6.2500000000000003E-3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1.6666666666666701E-2</v>
          </cell>
          <cell r="T61">
            <v>1.6666666666666701E-2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6.2500000000000003E-3</v>
          </cell>
          <cell r="AC61">
            <v>6.2500000000000003E-3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1.6666666666666701E-2</v>
          </cell>
          <cell r="AJ61">
            <v>59</v>
          </cell>
          <cell r="AK61">
            <v>59</v>
          </cell>
          <cell r="AL61">
            <v>6.2500000000000003E-3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2.4305555555555601E-2</v>
          </cell>
          <cell r="AR61">
            <v>2.4305555555555601E-2</v>
          </cell>
          <cell r="AS61">
            <v>2.4305555555555601E-2</v>
          </cell>
          <cell r="AT61">
            <v>2.4305555555555601E-2</v>
          </cell>
          <cell r="AU61">
            <v>2.4305555555555601E-2</v>
          </cell>
          <cell r="AV61">
            <v>2.4305555555555601E-2</v>
          </cell>
          <cell r="AW61">
            <v>2.4305555555555601E-2</v>
          </cell>
          <cell r="AX61">
            <v>2.4305555555555601E-2</v>
          </cell>
        </row>
        <row r="62">
          <cell r="D62">
            <v>2.4305555555555601E-2</v>
          </cell>
          <cell r="E62">
            <v>2.4305555555555601E-2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6.2500000000000003E-3</v>
          </cell>
          <cell r="M62">
            <v>6.2500000000000003E-3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1.6666666666666701E-2</v>
          </cell>
          <cell r="T62">
            <v>1.6666666666666701E-2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6.2500000000000003E-3</v>
          </cell>
          <cell r="AC62">
            <v>6.2500000000000003E-3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1.6666666666666701E-2</v>
          </cell>
          <cell r="AJ62">
            <v>59</v>
          </cell>
          <cell r="AK62">
            <v>59</v>
          </cell>
          <cell r="AL62">
            <v>6.2500000000000003E-3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2.4305555555555601E-2</v>
          </cell>
          <cell r="AR62">
            <v>2.4305555555555601E-2</v>
          </cell>
          <cell r="AS62">
            <v>2.4305555555555601E-2</v>
          </cell>
          <cell r="AT62">
            <v>2.4305555555555601E-2</v>
          </cell>
          <cell r="AU62">
            <v>2.4305555555555601E-2</v>
          </cell>
          <cell r="AV62">
            <v>2.4305555555555601E-2</v>
          </cell>
          <cell r="AW62">
            <v>2.4305555555555601E-2</v>
          </cell>
          <cell r="AX62">
            <v>2.4305555555555601E-2</v>
          </cell>
        </row>
        <row r="63">
          <cell r="D63">
            <v>2.4305555555555601E-2</v>
          </cell>
          <cell r="E63">
            <v>2.4305555555555601E-2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6.2500000000000003E-3</v>
          </cell>
          <cell r="M63">
            <v>6.2500000000000003E-3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1.6666666666666701E-2</v>
          </cell>
          <cell r="T63">
            <v>1.6666666666666701E-2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6.2500000000000003E-3</v>
          </cell>
          <cell r="AC63">
            <v>6.2500000000000003E-3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1.6666666666666701E-2</v>
          </cell>
          <cell r="AJ63">
            <v>59</v>
          </cell>
          <cell r="AK63">
            <v>59</v>
          </cell>
          <cell r="AL63">
            <v>6.2500000000000003E-3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2.4305555555555601E-2</v>
          </cell>
          <cell r="AR63">
            <v>2.4305555555555601E-2</v>
          </cell>
          <cell r="AS63">
            <v>2.4305555555555601E-2</v>
          </cell>
          <cell r="AT63">
            <v>2.4305555555555601E-2</v>
          </cell>
          <cell r="AU63">
            <v>2.4305555555555601E-2</v>
          </cell>
          <cell r="AV63">
            <v>2.4305555555555601E-2</v>
          </cell>
          <cell r="AW63">
            <v>2.4305555555555601E-2</v>
          </cell>
          <cell r="AX63">
            <v>2.4305555555555601E-2</v>
          </cell>
        </row>
        <row r="64">
          <cell r="D64">
            <v>2.4305555555555601E-2</v>
          </cell>
          <cell r="E64">
            <v>2.4305555555555601E-2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6.2500000000000003E-3</v>
          </cell>
          <cell r="M64">
            <v>6.2500000000000003E-3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1.6666666666666701E-2</v>
          </cell>
          <cell r="T64">
            <v>1.6666666666666701E-2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6.2500000000000003E-3</v>
          </cell>
          <cell r="AC64">
            <v>6.2500000000000003E-3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1.6666666666666701E-2</v>
          </cell>
          <cell r="AJ64">
            <v>59</v>
          </cell>
          <cell r="AK64">
            <v>59</v>
          </cell>
          <cell r="AL64">
            <v>6.2500000000000003E-3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2.4305555555555601E-2</v>
          </cell>
          <cell r="AR64">
            <v>2.4305555555555601E-2</v>
          </cell>
          <cell r="AS64">
            <v>2.4305555555555601E-2</v>
          </cell>
          <cell r="AT64">
            <v>2.4305555555555601E-2</v>
          </cell>
          <cell r="AU64">
            <v>2.4305555555555601E-2</v>
          </cell>
          <cell r="AV64">
            <v>2.4305555555555601E-2</v>
          </cell>
          <cell r="AW64">
            <v>2.4305555555555601E-2</v>
          </cell>
          <cell r="AX64">
            <v>2.4305555555555601E-2</v>
          </cell>
        </row>
        <row r="65">
          <cell r="D65">
            <v>2.4305555555555601E-2</v>
          </cell>
          <cell r="E65">
            <v>2.4305555555555601E-2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6.2500000000000003E-3</v>
          </cell>
          <cell r="M65">
            <v>6.2500000000000003E-3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1.6666666666666701E-2</v>
          </cell>
          <cell r="T65">
            <v>1.6666666666666701E-2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6.2500000000000003E-3</v>
          </cell>
          <cell r="AC65">
            <v>6.2500000000000003E-3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1.6666666666666701E-2</v>
          </cell>
          <cell r="AJ65">
            <v>59</v>
          </cell>
          <cell r="AK65">
            <v>59</v>
          </cell>
          <cell r="AL65">
            <v>6.2500000000000003E-3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2.4305555555555601E-2</v>
          </cell>
          <cell r="AR65">
            <v>2.4305555555555601E-2</v>
          </cell>
          <cell r="AS65">
            <v>2.4305555555555601E-2</v>
          </cell>
          <cell r="AT65">
            <v>2.4305555555555601E-2</v>
          </cell>
          <cell r="AU65">
            <v>2.4305555555555601E-2</v>
          </cell>
          <cell r="AV65">
            <v>2.4305555555555601E-2</v>
          </cell>
          <cell r="AW65">
            <v>2.4305555555555601E-2</v>
          </cell>
          <cell r="AX65">
            <v>2.4305555555555601E-2</v>
          </cell>
        </row>
        <row r="66">
          <cell r="D66">
            <v>2.4305555555555601E-2</v>
          </cell>
          <cell r="E66">
            <v>2.4305555555555601E-2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6.2500000000000003E-3</v>
          </cell>
          <cell r="M66">
            <v>6.2500000000000003E-3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1.6666666666666701E-2</v>
          </cell>
          <cell r="T66">
            <v>1.6666666666666701E-2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6.2500000000000003E-3</v>
          </cell>
          <cell r="AC66">
            <v>6.2500000000000003E-3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1.6666666666666701E-2</v>
          </cell>
          <cell r="AJ66">
            <v>59</v>
          </cell>
          <cell r="AK66">
            <v>59</v>
          </cell>
          <cell r="AL66">
            <v>6.2500000000000003E-3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2.4305555555555601E-2</v>
          </cell>
          <cell r="AR66">
            <v>2.4305555555555601E-2</v>
          </cell>
          <cell r="AS66">
            <v>2.4305555555555601E-2</v>
          </cell>
          <cell r="AT66">
            <v>2.4305555555555601E-2</v>
          </cell>
          <cell r="AU66">
            <v>2.4305555555555601E-2</v>
          </cell>
          <cell r="AV66">
            <v>2.4305555555555601E-2</v>
          </cell>
          <cell r="AW66">
            <v>2.4305555555555601E-2</v>
          </cell>
          <cell r="AX66">
            <v>2.4305555555555601E-2</v>
          </cell>
        </row>
        <row r="67">
          <cell r="D67">
            <v>2.4305555555555601E-2</v>
          </cell>
          <cell r="E67">
            <v>2.4305555555555601E-2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6.2500000000000003E-3</v>
          </cell>
          <cell r="M67">
            <v>6.2500000000000003E-3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1.6666666666666701E-2</v>
          </cell>
          <cell r="T67">
            <v>1.6666666666666701E-2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6.2500000000000003E-3</v>
          </cell>
          <cell r="AC67">
            <v>6.2500000000000003E-3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1.6666666666666701E-2</v>
          </cell>
          <cell r="AJ67">
            <v>59</v>
          </cell>
          <cell r="AK67">
            <v>59</v>
          </cell>
          <cell r="AL67">
            <v>6.2500000000000003E-3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2.4305555555555601E-2</v>
          </cell>
          <cell r="AR67">
            <v>2.4305555555555601E-2</v>
          </cell>
          <cell r="AS67">
            <v>2.4305555555555601E-2</v>
          </cell>
          <cell r="AT67">
            <v>2.4305555555555601E-2</v>
          </cell>
          <cell r="AU67">
            <v>2.4305555555555601E-2</v>
          </cell>
          <cell r="AV67">
            <v>2.4305555555555601E-2</v>
          </cell>
          <cell r="AW67">
            <v>2.4305555555555601E-2</v>
          </cell>
          <cell r="AX67">
            <v>2.4305555555555601E-2</v>
          </cell>
        </row>
        <row r="68">
          <cell r="D68">
            <v>2.4305555555555601E-2</v>
          </cell>
          <cell r="E68">
            <v>2.4305555555555601E-2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6.2500000000000003E-3</v>
          </cell>
          <cell r="M68">
            <v>6.2500000000000003E-3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1.6666666666666701E-2</v>
          </cell>
          <cell r="T68">
            <v>1.6666666666666701E-2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6.2500000000000003E-3</v>
          </cell>
          <cell r="AC68">
            <v>6.2500000000000003E-3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1.6666666666666701E-2</v>
          </cell>
          <cell r="AJ68">
            <v>59</v>
          </cell>
          <cell r="AK68">
            <v>59</v>
          </cell>
          <cell r="AL68">
            <v>6.2500000000000003E-3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2.4305555555555601E-2</v>
          </cell>
          <cell r="AR68">
            <v>2.4305555555555601E-2</v>
          </cell>
          <cell r="AS68">
            <v>2.4305555555555601E-2</v>
          </cell>
          <cell r="AT68">
            <v>2.4305555555555601E-2</v>
          </cell>
          <cell r="AU68">
            <v>2.4305555555555601E-2</v>
          </cell>
          <cell r="AV68">
            <v>2.4305555555555601E-2</v>
          </cell>
          <cell r="AW68">
            <v>2.4305555555555601E-2</v>
          </cell>
          <cell r="AX68">
            <v>2.4305555555555601E-2</v>
          </cell>
        </row>
        <row r="69">
          <cell r="D69">
            <v>2.4305555555555601E-2</v>
          </cell>
          <cell r="E69">
            <v>2.4305555555555601E-2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6.2500000000000003E-3</v>
          </cell>
          <cell r="M69">
            <v>6.2500000000000003E-3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1.6666666666666701E-2</v>
          </cell>
          <cell r="T69">
            <v>1.6666666666666701E-2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6.2500000000000003E-3</v>
          </cell>
          <cell r="AC69">
            <v>6.2500000000000003E-3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1.6666666666666701E-2</v>
          </cell>
          <cell r="AJ69">
            <v>59</v>
          </cell>
          <cell r="AK69">
            <v>59</v>
          </cell>
          <cell r="AL69">
            <v>6.2500000000000003E-3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2.4305555555555601E-2</v>
          </cell>
          <cell r="AR69">
            <v>2.4305555555555601E-2</v>
          </cell>
          <cell r="AS69">
            <v>2.4305555555555601E-2</v>
          </cell>
          <cell r="AT69">
            <v>2.4305555555555601E-2</v>
          </cell>
          <cell r="AU69">
            <v>2.4305555555555601E-2</v>
          </cell>
          <cell r="AV69">
            <v>2.4305555555555601E-2</v>
          </cell>
          <cell r="AW69">
            <v>2.4305555555555601E-2</v>
          </cell>
          <cell r="AX69">
            <v>2.4305555555555601E-2</v>
          </cell>
        </row>
        <row r="70">
          <cell r="D70">
            <v>2.4305555555555601E-2</v>
          </cell>
          <cell r="E70">
            <v>2.4305555555555601E-2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6.2500000000000003E-3</v>
          </cell>
          <cell r="M70">
            <v>6.2500000000000003E-3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1.6666666666666701E-2</v>
          </cell>
          <cell r="T70">
            <v>1.6666666666666701E-2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6.2500000000000003E-3</v>
          </cell>
          <cell r="AC70">
            <v>6.2500000000000003E-3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1.6666666666666701E-2</v>
          </cell>
          <cell r="AJ70">
            <v>59</v>
          </cell>
          <cell r="AK70">
            <v>59</v>
          </cell>
          <cell r="AL70">
            <v>6.2500000000000003E-3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2.4305555555555601E-2</v>
          </cell>
          <cell r="AR70">
            <v>2.4305555555555601E-2</v>
          </cell>
          <cell r="AS70">
            <v>2.4305555555555601E-2</v>
          </cell>
          <cell r="AT70">
            <v>2.4305555555555601E-2</v>
          </cell>
          <cell r="AU70">
            <v>2.4305555555555601E-2</v>
          </cell>
          <cell r="AV70">
            <v>2.4305555555555601E-2</v>
          </cell>
          <cell r="AW70">
            <v>2.4305555555555601E-2</v>
          </cell>
          <cell r="AX70">
            <v>2.4305555555555601E-2</v>
          </cell>
        </row>
        <row r="71">
          <cell r="D71">
            <v>2.4305555555555601E-2</v>
          </cell>
          <cell r="E71">
            <v>2.4305555555555601E-2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6.2500000000000003E-3</v>
          </cell>
          <cell r="M71">
            <v>6.2500000000000003E-3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1.6666666666666701E-2</v>
          </cell>
          <cell r="T71">
            <v>1.6666666666666701E-2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6.2500000000000003E-3</v>
          </cell>
          <cell r="AC71">
            <v>6.2500000000000003E-3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1.6666666666666701E-2</v>
          </cell>
          <cell r="AJ71">
            <v>59</v>
          </cell>
          <cell r="AK71">
            <v>59</v>
          </cell>
          <cell r="AL71">
            <v>6.2500000000000003E-3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2.4305555555555601E-2</v>
          </cell>
          <cell r="AR71">
            <v>2.4305555555555601E-2</v>
          </cell>
          <cell r="AS71">
            <v>2.4305555555555601E-2</v>
          </cell>
          <cell r="AT71">
            <v>2.4305555555555601E-2</v>
          </cell>
          <cell r="AU71">
            <v>2.4305555555555601E-2</v>
          </cell>
          <cell r="AV71">
            <v>2.4305555555555601E-2</v>
          </cell>
          <cell r="AW71">
            <v>2.4305555555555601E-2</v>
          </cell>
          <cell r="AX71">
            <v>2.4305555555555601E-2</v>
          </cell>
        </row>
        <row r="72">
          <cell r="D72">
            <v>2.4305555555555601E-2</v>
          </cell>
          <cell r="E72">
            <v>2.4305555555555601E-2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6.2500000000000003E-3</v>
          </cell>
          <cell r="M72">
            <v>6.2500000000000003E-3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1.6666666666666701E-2</v>
          </cell>
          <cell r="T72">
            <v>1.6666666666666701E-2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6.2500000000000003E-3</v>
          </cell>
          <cell r="AC72">
            <v>6.2500000000000003E-3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1.6666666666666701E-2</v>
          </cell>
          <cell r="AJ72">
            <v>59</v>
          </cell>
          <cell r="AK72">
            <v>59</v>
          </cell>
          <cell r="AL72">
            <v>6.2500000000000003E-3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2.4305555555555601E-2</v>
          </cell>
          <cell r="AR72">
            <v>2.4305555555555601E-2</v>
          </cell>
          <cell r="AS72">
            <v>2.4305555555555601E-2</v>
          </cell>
          <cell r="AT72">
            <v>2.4305555555555601E-2</v>
          </cell>
          <cell r="AU72">
            <v>2.4305555555555601E-2</v>
          </cell>
          <cell r="AV72">
            <v>2.4305555555555601E-2</v>
          </cell>
          <cell r="AW72">
            <v>2.4305555555555601E-2</v>
          </cell>
          <cell r="AX72">
            <v>2.4305555555555601E-2</v>
          </cell>
        </row>
        <row r="73">
          <cell r="D73">
            <v>2.4305555555555601E-2</v>
          </cell>
          <cell r="E73">
            <v>2.4305555555555601E-2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6.2500000000000003E-3</v>
          </cell>
          <cell r="M73">
            <v>6.2500000000000003E-3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1.6666666666666701E-2</v>
          </cell>
          <cell r="T73">
            <v>1.6666666666666701E-2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6.2500000000000003E-3</v>
          </cell>
          <cell r="AC73">
            <v>6.2500000000000003E-3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1.6666666666666701E-2</v>
          </cell>
          <cell r="AJ73">
            <v>59</v>
          </cell>
          <cell r="AK73">
            <v>59</v>
          </cell>
          <cell r="AL73">
            <v>6.2500000000000003E-3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2.4305555555555601E-2</v>
          </cell>
          <cell r="AR73">
            <v>2.4305555555555601E-2</v>
          </cell>
          <cell r="AS73">
            <v>2.4305555555555601E-2</v>
          </cell>
          <cell r="AT73">
            <v>2.4305555555555601E-2</v>
          </cell>
          <cell r="AU73">
            <v>2.4305555555555601E-2</v>
          </cell>
          <cell r="AV73">
            <v>2.4305555555555601E-2</v>
          </cell>
          <cell r="AW73">
            <v>2.4305555555555601E-2</v>
          </cell>
          <cell r="AX73">
            <v>2.4305555555555601E-2</v>
          </cell>
        </row>
        <row r="74">
          <cell r="D74">
            <v>2.4305555555555601E-2</v>
          </cell>
          <cell r="E74">
            <v>2.4305555555555601E-2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6.2500000000000003E-3</v>
          </cell>
          <cell r="M74">
            <v>6.2500000000000003E-3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1.6666666666666701E-2</v>
          </cell>
          <cell r="T74">
            <v>1.6666666666666701E-2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6.2500000000000003E-3</v>
          </cell>
          <cell r="AC74">
            <v>6.2500000000000003E-3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1.6666666666666701E-2</v>
          </cell>
          <cell r="AJ74">
            <v>59</v>
          </cell>
          <cell r="AK74">
            <v>59</v>
          </cell>
          <cell r="AL74">
            <v>6.2500000000000003E-3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2.4305555555555601E-2</v>
          </cell>
          <cell r="AR74">
            <v>2.4305555555555601E-2</v>
          </cell>
          <cell r="AS74">
            <v>2.4305555555555601E-2</v>
          </cell>
          <cell r="AT74">
            <v>2.4305555555555601E-2</v>
          </cell>
          <cell r="AU74">
            <v>2.4305555555555601E-2</v>
          </cell>
          <cell r="AV74">
            <v>2.4305555555555601E-2</v>
          </cell>
          <cell r="AW74">
            <v>2.4305555555555601E-2</v>
          </cell>
          <cell r="AX74">
            <v>2.4305555555555601E-2</v>
          </cell>
        </row>
        <row r="75">
          <cell r="D75">
            <v>2.4305555555555601E-2</v>
          </cell>
          <cell r="E75">
            <v>2.4305555555555601E-2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6.2500000000000003E-3</v>
          </cell>
          <cell r="M75">
            <v>6.2500000000000003E-3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1.6666666666666701E-2</v>
          </cell>
          <cell r="T75">
            <v>1.6666666666666701E-2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6.2500000000000003E-3</v>
          </cell>
          <cell r="AC75">
            <v>6.2500000000000003E-3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1.6666666666666701E-2</v>
          </cell>
          <cell r="AJ75">
            <v>59</v>
          </cell>
          <cell r="AK75">
            <v>59</v>
          </cell>
          <cell r="AL75">
            <v>6.2500000000000003E-3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2.4305555555555601E-2</v>
          </cell>
          <cell r="AR75">
            <v>2.4305555555555601E-2</v>
          </cell>
          <cell r="AS75">
            <v>2.4305555555555601E-2</v>
          </cell>
          <cell r="AT75">
            <v>2.4305555555555601E-2</v>
          </cell>
          <cell r="AU75">
            <v>2.4305555555555601E-2</v>
          </cell>
          <cell r="AV75">
            <v>2.4305555555555601E-2</v>
          </cell>
          <cell r="AW75">
            <v>2.4305555555555601E-2</v>
          </cell>
          <cell r="AX75">
            <v>2.4305555555555601E-2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1.2063657407407407E-3</v>
          </cell>
          <cell r="L6">
            <v>1.0605324074074074E-3</v>
          </cell>
          <cell r="M6">
            <v>7.5035879629629628E-3</v>
          </cell>
          <cell r="N6">
            <v>6.4592592592592592E-3</v>
          </cell>
          <cell r="O6">
            <v>9.7837962962962956E-3</v>
          </cell>
          <cell r="P6">
            <v>55</v>
          </cell>
          <cell r="Q6">
            <v>55</v>
          </cell>
          <cell r="R6">
            <v>6.2499999999999995E-3</v>
          </cell>
          <cell r="S6">
            <v>6.2499999999999995E-3</v>
          </cell>
          <cell r="T6">
            <v>1.6666666666666666E-2</v>
          </cell>
          <cell r="U6">
            <v>1.6666666666666666E-2</v>
          </cell>
          <cell r="V6">
            <v>59</v>
          </cell>
          <cell r="W6">
            <v>59</v>
          </cell>
          <cell r="X6">
            <v>1.5892129629629631E-2</v>
          </cell>
          <cell r="Y6">
            <v>2.4305555555555556E-2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1.2164351851851852E-3</v>
          </cell>
          <cell r="L7">
            <v>1.075462962962963E-3</v>
          </cell>
          <cell r="M7">
            <v>7.5122685185185179E-3</v>
          </cell>
          <cell r="N7">
            <v>6.4939814814814817E-3</v>
          </cell>
          <cell r="O7">
            <v>9.9289351851851847E-3</v>
          </cell>
          <cell r="P7">
            <v>55</v>
          </cell>
          <cell r="Q7">
            <v>55</v>
          </cell>
          <cell r="R7">
            <v>6.2499999999999995E-3</v>
          </cell>
          <cell r="S7">
            <v>6.2499999999999995E-3</v>
          </cell>
          <cell r="T7">
            <v>1.6666666666666666E-2</v>
          </cell>
          <cell r="U7">
            <v>1.6666666666666666E-2</v>
          </cell>
          <cell r="V7">
            <v>59</v>
          </cell>
          <cell r="W7">
            <v>59</v>
          </cell>
          <cell r="X7">
            <v>1.6047337962962961E-2</v>
          </cell>
          <cell r="Y7">
            <v>2.4305555555555556E-2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1.2196759259259259E-3</v>
          </cell>
          <cell r="L8">
            <v>1.0784722222222222E-3</v>
          </cell>
          <cell r="M8">
            <v>8.0275462962962965E-3</v>
          </cell>
          <cell r="N8">
            <v>6.5126157407407416E-3</v>
          </cell>
          <cell r="O8">
            <v>1.0169907407407407E-2</v>
          </cell>
          <cell r="P8">
            <v>55</v>
          </cell>
          <cell r="Q8">
            <v>55</v>
          </cell>
          <cell r="R8">
            <v>6.2499999999999995E-3</v>
          </cell>
          <cell r="S8">
            <v>6.2499999999999995E-3</v>
          </cell>
          <cell r="T8">
            <v>1.6666666666666666E-2</v>
          </cell>
          <cell r="U8">
            <v>1.6666666666666666E-2</v>
          </cell>
          <cell r="V8">
            <v>59</v>
          </cell>
          <cell r="W8">
            <v>59</v>
          </cell>
          <cell r="X8">
            <v>1.6504976851851854E-2</v>
          </cell>
          <cell r="Y8">
            <v>2.4305555555555556E-2</v>
          </cell>
          <cell r="Z8">
            <v>7.84</v>
          </cell>
          <cell r="AA8">
            <v>8.2100000000000009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1.2749999999999999E-3</v>
          </cell>
          <cell r="L9">
            <v>1.0930555555555554E-3</v>
          </cell>
          <cell r="M9">
            <v>8.457523148148148E-3</v>
          </cell>
          <cell r="N9">
            <v>6.6943287037037032E-3</v>
          </cell>
          <cell r="O9">
            <v>1.0737847222222222E-2</v>
          </cell>
          <cell r="P9">
            <v>55</v>
          </cell>
          <cell r="Q9">
            <v>55</v>
          </cell>
          <cell r="R9">
            <v>6.2500000000000003E-3</v>
          </cell>
          <cell r="S9">
            <v>6.2500000000000003E-3</v>
          </cell>
          <cell r="T9">
            <v>1.6666666666666701E-2</v>
          </cell>
          <cell r="U9">
            <v>1.6666666666666701E-2</v>
          </cell>
          <cell r="V9">
            <v>59</v>
          </cell>
          <cell r="W9">
            <v>59</v>
          </cell>
          <cell r="X9">
            <v>1.6854629629629629E-2</v>
          </cell>
          <cell r="Y9">
            <v>2.4305555555555601E-2</v>
          </cell>
          <cell r="Z9">
            <v>8.0299999999999994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1.2885416666666666E-3</v>
          </cell>
          <cell r="L10">
            <v>1.113773148148148E-3</v>
          </cell>
          <cell r="M10">
            <v>8.8585648148148156E-3</v>
          </cell>
          <cell r="N10">
            <v>6.7211805555555558E-3</v>
          </cell>
          <cell r="O10">
            <v>1.085185185185185E-2</v>
          </cell>
          <cell r="P10">
            <v>55</v>
          </cell>
          <cell r="Q10">
            <v>55</v>
          </cell>
          <cell r="R10">
            <v>6.2500000000000003E-3</v>
          </cell>
          <cell r="S10">
            <v>6.2500000000000003E-3</v>
          </cell>
          <cell r="T10">
            <v>1.6666666666666701E-2</v>
          </cell>
          <cell r="U10">
            <v>1.6666666666666701E-2</v>
          </cell>
          <cell r="V10">
            <v>59</v>
          </cell>
          <cell r="W10">
            <v>59</v>
          </cell>
          <cell r="X10">
            <v>1.7761805555555555E-2</v>
          </cell>
          <cell r="Y10">
            <v>2.4305555555555601E-2</v>
          </cell>
          <cell r="Z10">
            <v>8.02</v>
          </cell>
          <cell r="AA10">
            <v>8.1999999999999993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1.6565972222222223E-3</v>
          </cell>
          <cell r="L11">
            <v>1.1468750000000001E-3</v>
          </cell>
          <cell r="M11">
            <v>8.8592592592592594E-3</v>
          </cell>
          <cell r="N11">
            <v>6.7340277777777771E-3</v>
          </cell>
          <cell r="O11">
            <v>1.0906597222222224E-2</v>
          </cell>
          <cell r="P11">
            <v>55</v>
          </cell>
          <cell r="Q11">
            <v>55</v>
          </cell>
          <cell r="R11">
            <v>6.2500000000000003E-3</v>
          </cell>
          <cell r="S11">
            <v>6.2500000000000003E-3</v>
          </cell>
          <cell r="T11">
            <v>1.6666666666666701E-2</v>
          </cell>
          <cell r="U11">
            <v>1.6666666666666701E-2</v>
          </cell>
          <cell r="V11">
            <v>59</v>
          </cell>
          <cell r="W11">
            <v>59</v>
          </cell>
          <cell r="X11">
            <v>1.7862152777777775E-2</v>
          </cell>
          <cell r="Y11">
            <v>2.4305555555555601E-2</v>
          </cell>
          <cell r="Z11">
            <v>8.2899999999999991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8.3699999999999992</v>
          </cell>
          <cell r="J12">
            <v>7.2013999999999996</v>
          </cell>
          <cell r="K12">
            <v>4.1782407407407402E-3</v>
          </cell>
          <cell r="L12">
            <v>1.417824074074074E-3</v>
          </cell>
          <cell r="M12">
            <v>1.2499999999999999E-2</v>
          </cell>
          <cell r="N12">
            <v>6.8796296296296288E-3</v>
          </cell>
          <cell r="O12">
            <v>1.0991550925925924E-2</v>
          </cell>
          <cell r="P12">
            <v>55</v>
          </cell>
          <cell r="Q12">
            <v>55</v>
          </cell>
          <cell r="R12">
            <v>6.2500000000000003E-3</v>
          </cell>
          <cell r="S12">
            <v>6.2500000000000003E-3</v>
          </cell>
          <cell r="T12">
            <v>1.6666666666666701E-2</v>
          </cell>
          <cell r="U12">
            <v>1.6666666666666701E-2</v>
          </cell>
          <cell r="V12">
            <v>59</v>
          </cell>
          <cell r="W12">
            <v>59</v>
          </cell>
          <cell r="X12">
            <v>1.9147685185185184E-2</v>
          </cell>
          <cell r="Y12">
            <v>2.4305555555555601E-2</v>
          </cell>
        </row>
        <row r="13">
          <cell r="I13">
            <v>8.59</v>
          </cell>
          <cell r="J13">
            <v>7.8</v>
          </cell>
          <cell r="K13">
            <v>4.1898148148148146E-3</v>
          </cell>
          <cell r="L13">
            <v>5.5555555555555558E-3</v>
          </cell>
          <cell r="M13">
            <v>1.6666666666666701E-2</v>
          </cell>
          <cell r="N13">
            <v>7.0802083333333333E-3</v>
          </cell>
          <cell r="O13">
            <v>1.1248611111111112E-2</v>
          </cell>
          <cell r="P13">
            <v>55</v>
          </cell>
          <cell r="Q13">
            <v>55</v>
          </cell>
          <cell r="R13">
            <v>6.2500000000000003E-3</v>
          </cell>
          <cell r="S13">
            <v>6.2500000000000003E-3</v>
          </cell>
          <cell r="T13">
            <v>1.6666666666666701E-2</v>
          </cell>
          <cell r="U13">
            <v>1.6666666666666701E-2</v>
          </cell>
          <cell r="V13">
            <v>59</v>
          </cell>
          <cell r="W13">
            <v>59</v>
          </cell>
          <cell r="X13">
            <v>2.0072337962962962E-2</v>
          </cell>
          <cell r="Y13">
            <v>2.4305555555555601E-2</v>
          </cell>
        </row>
        <row r="14">
          <cell r="I14">
            <v>52</v>
          </cell>
          <cell r="J14">
            <v>7.5793999999999997</v>
          </cell>
          <cell r="K14">
            <v>1.2362268518518519E-3</v>
          </cell>
          <cell r="L14">
            <v>1.0840277777777777E-3</v>
          </cell>
          <cell r="M14">
            <v>1.6666666666666701E-2</v>
          </cell>
          <cell r="N14">
            <v>7.1035879629629617E-3</v>
          </cell>
          <cell r="O14">
            <v>1.1251851851851851E-2</v>
          </cell>
          <cell r="P14">
            <v>55</v>
          </cell>
          <cell r="Q14">
            <v>55</v>
          </cell>
          <cell r="R14">
            <v>6.2500000000000003E-3</v>
          </cell>
          <cell r="S14">
            <v>6.2500000000000003E-3</v>
          </cell>
          <cell r="T14">
            <v>1.6666666666666701E-2</v>
          </cell>
          <cell r="U14">
            <v>1.6666666666666701E-2</v>
          </cell>
          <cell r="V14">
            <v>59</v>
          </cell>
          <cell r="W14">
            <v>59</v>
          </cell>
          <cell r="X14">
            <v>2.1438888888888886E-2</v>
          </cell>
          <cell r="Y14">
            <v>2.4305555555555601E-2</v>
          </cell>
        </row>
        <row r="15">
          <cell r="I15">
            <v>53</v>
          </cell>
          <cell r="J15">
            <v>7.4554</v>
          </cell>
          <cell r="K15">
            <v>1.2555555555555555E-3</v>
          </cell>
          <cell r="L15">
            <v>1.1116898148148147E-3</v>
          </cell>
          <cell r="M15">
            <v>1.6666666666666701E-2</v>
          </cell>
          <cell r="N15">
            <v>7.1488425925925929E-3</v>
          </cell>
          <cell r="O15">
            <v>1.1487615740740741E-2</v>
          </cell>
          <cell r="P15">
            <v>55</v>
          </cell>
          <cell r="Q15">
            <v>55</v>
          </cell>
          <cell r="R15">
            <v>6.2500000000000003E-3</v>
          </cell>
          <cell r="S15">
            <v>6.2500000000000003E-3</v>
          </cell>
          <cell r="T15">
            <v>1.6666666666666701E-2</v>
          </cell>
          <cell r="U15">
            <v>1.6666666666666701E-2</v>
          </cell>
          <cell r="V15">
            <v>59</v>
          </cell>
          <cell r="W15">
            <v>59</v>
          </cell>
          <cell r="X15">
            <v>2.2916666666666669E-2</v>
          </cell>
          <cell r="Y15">
            <v>2.4305555555555601E-2</v>
          </cell>
        </row>
        <row r="16">
          <cell r="I16">
            <v>8.33</v>
          </cell>
          <cell r="J16">
            <v>8.15</v>
          </cell>
          <cell r="K16">
            <v>1.3737268518518519E-3</v>
          </cell>
          <cell r="L16">
            <v>1.1130787037037036E-3</v>
          </cell>
          <cell r="M16">
            <v>1.6666666666666701E-2</v>
          </cell>
          <cell r="N16">
            <v>7.205671296296296E-3</v>
          </cell>
          <cell r="O16">
            <v>1.1676967592592591E-2</v>
          </cell>
          <cell r="P16">
            <v>55</v>
          </cell>
          <cell r="Q16">
            <v>55</v>
          </cell>
          <cell r="R16">
            <v>6.2500000000000003E-3</v>
          </cell>
          <cell r="S16">
            <v>6.2500000000000003E-3</v>
          </cell>
          <cell r="T16">
            <v>1.6666666666666701E-2</v>
          </cell>
          <cell r="U16">
            <v>1.6666666666666701E-2</v>
          </cell>
          <cell r="V16">
            <v>59</v>
          </cell>
          <cell r="W16">
            <v>59</v>
          </cell>
          <cell r="X16">
            <v>2.4305555555555601E-2</v>
          </cell>
          <cell r="Y16">
            <v>2.4305555555555601E-2</v>
          </cell>
        </row>
        <row r="17">
          <cell r="I17">
            <v>8.2119999999999997</v>
          </cell>
          <cell r="J17">
            <v>7.71</v>
          </cell>
          <cell r="K17">
            <v>1.5341435185185182E-3</v>
          </cell>
          <cell r="L17">
            <v>1.1267361111111111E-3</v>
          </cell>
          <cell r="M17">
            <v>1.6666666666666701E-2</v>
          </cell>
          <cell r="N17">
            <v>7.2965277777777776E-3</v>
          </cell>
          <cell r="O17">
            <v>1.1974305555555556E-2</v>
          </cell>
          <cell r="P17">
            <v>55</v>
          </cell>
          <cell r="Q17">
            <v>55</v>
          </cell>
          <cell r="R17">
            <v>6.2500000000000003E-3</v>
          </cell>
          <cell r="S17">
            <v>6.2500000000000003E-3</v>
          </cell>
          <cell r="T17">
            <v>1.6666666666666701E-2</v>
          </cell>
          <cell r="U17">
            <v>1.6666666666666701E-2</v>
          </cell>
          <cell r="V17">
            <v>59</v>
          </cell>
          <cell r="W17">
            <v>59</v>
          </cell>
          <cell r="X17">
            <v>2.4305555555555601E-2</v>
          </cell>
          <cell r="Y17">
            <v>2.4305555555555601E-2</v>
          </cell>
        </row>
        <row r="18">
          <cell r="I18">
            <v>9.15</v>
          </cell>
          <cell r="J18">
            <v>7.4377000000000004</v>
          </cell>
          <cell r="K18">
            <v>4.2013888888888891E-3</v>
          </cell>
          <cell r="L18">
            <v>1.1381944444444445E-3</v>
          </cell>
          <cell r="M18">
            <v>1.6666666666666701E-2</v>
          </cell>
          <cell r="N18">
            <v>7.3260416666666673E-3</v>
          </cell>
          <cell r="O18">
            <v>1.3668171296296298E-2</v>
          </cell>
          <cell r="P18">
            <v>55</v>
          </cell>
          <cell r="Q18">
            <v>55</v>
          </cell>
          <cell r="R18">
            <v>6.2500000000000003E-3</v>
          </cell>
          <cell r="S18">
            <v>6.2500000000000003E-3</v>
          </cell>
          <cell r="T18">
            <v>1.6666666666666701E-2</v>
          </cell>
          <cell r="U18">
            <v>1.6666666666666701E-2</v>
          </cell>
          <cell r="V18">
            <v>59</v>
          </cell>
          <cell r="W18">
            <v>59</v>
          </cell>
          <cell r="X18">
            <v>2.4305555555555601E-2</v>
          </cell>
          <cell r="Y18">
            <v>2.4305555555555601E-2</v>
          </cell>
        </row>
        <row r="19">
          <cell r="I19">
            <v>8.61</v>
          </cell>
          <cell r="J19">
            <v>7.85</v>
          </cell>
          <cell r="K19">
            <v>4.2129629629629626E-3</v>
          </cell>
          <cell r="L19">
            <v>1.5180555555555555E-3</v>
          </cell>
          <cell r="M19">
            <v>1.6666666666666701E-2</v>
          </cell>
          <cell r="N19">
            <v>7.8059027777777788E-3</v>
          </cell>
          <cell r="O19">
            <v>1.7361111111111112E-2</v>
          </cell>
          <cell r="P19">
            <v>55</v>
          </cell>
          <cell r="Q19">
            <v>55</v>
          </cell>
          <cell r="R19">
            <v>6.2500000000000003E-3</v>
          </cell>
          <cell r="S19">
            <v>6.2500000000000003E-3</v>
          </cell>
          <cell r="T19">
            <v>1.6666666666666701E-2</v>
          </cell>
          <cell r="U19">
            <v>1.6666666666666701E-2</v>
          </cell>
          <cell r="V19">
            <v>59</v>
          </cell>
          <cell r="W19">
            <v>59</v>
          </cell>
          <cell r="X19">
            <v>2.4305555555555601E-2</v>
          </cell>
          <cell r="Y19">
            <v>2.4305555555555601E-2</v>
          </cell>
        </row>
        <row r="20">
          <cell r="I20">
            <v>8.09</v>
          </cell>
          <cell r="J20">
            <v>7.45</v>
          </cell>
          <cell r="K20">
            <v>6.2500000000000003E-3</v>
          </cell>
          <cell r="L20">
            <v>6.2500000000000003E-3</v>
          </cell>
          <cell r="M20">
            <v>1.6666666666666701E-2</v>
          </cell>
          <cell r="N20">
            <v>8.0991898148148143E-3</v>
          </cell>
          <cell r="O20">
            <v>2.4305555555555601E-2</v>
          </cell>
          <cell r="P20">
            <v>55</v>
          </cell>
          <cell r="Q20">
            <v>55</v>
          </cell>
          <cell r="R20">
            <v>6.2500000000000003E-3</v>
          </cell>
          <cell r="S20">
            <v>6.2500000000000003E-3</v>
          </cell>
          <cell r="T20">
            <v>1.6666666666666701E-2</v>
          </cell>
          <cell r="U20">
            <v>1.6666666666666701E-2</v>
          </cell>
          <cell r="V20">
            <v>59</v>
          </cell>
          <cell r="W20">
            <v>59</v>
          </cell>
          <cell r="X20">
            <v>2.4305555555555601E-2</v>
          </cell>
          <cell r="Y20">
            <v>2.4305555555555601E-2</v>
          </cell>
        </row>
        <row r="21">
          <cell r="I21">
            <v>8.2200000000000006</v>
          </cell>
          <cell r="J21">
            <v>7.4537000000000004</v>
          </cell>
          <cell r="K21">
            <v>6.2500000000000003E-3</v>
          </cell>
          <cell r="L21">
            <v>6.2500000000000003E-3</v>
          </cell>
          <cell r="M21">
            <v>1.6666666666666701E-2</v>
          </cell>
          <cell r="N21">
            <v>8.430439814814816E-3</v>
          </cell>
          <cell r="O21">
            <v>2.4305555555555601E-2</v>
          </cell>
          <cell r="P21">
            <v>55</v>
          </cell>
          <cell r="Q21">
            <v>55</v>
          </cell>
          <cell r="R21">
            <v>6.2500000000000003E-3</v>
          </cell>
          <cell r="S21">
            <v>6.2500000000000003E-3</v>
          </cell>
          <cell r="T21">
            <v>1.6666666666666701E-2</v>
          </cell>
          <cell r="U21">
            <v>1.6666666666666701E-2</v>
          </cell>
          <cell r="V21">
            <v>59</v>
          </cell>
          <cell r="W21">
            <v>59</v>
          </cell>
          <cell r="X21">
            <v>2.4305555555555601E-2</v>
          </cell>
          <cell r="Y21">
            <v>2.4305555555555601E-2</v>
          </cell>
        </row>
        <row r="22">
          <cell r="I22">
            <v>8.23</v>
          </cell>
          <cell r="J22">
            <v>7.87</v>
          </cell>
          <cell r="K22">
            <v>1.118287037037037E-3</v>
          </cell>
          <cell r="L22">
            <v>1.0376157407407406E-3</v>
          </cell>
          <cell r="M22">
            <v>1.6666666666666701E-2</v>
          </cell>
          <cell r="N22">
            <v>1.0416666666666666E-2</v>
          </cell>
          <cell r="O22">
            <v>2.4305555555555601E-2</v>
          </cell>
          <cell r="P22">
            <v>55</v>
          </cell>
          <cell r="Q22">
            <v>55</v>
          </cell>
          <cell r="R22">
            <v>6.2500000000000003E-3</v>
          </cell>
          <cell r="S22">
            <v>6.2500000000000003E-3</v>
          </cell>
          <cell r="T22">
            <v>1.6666666666666701E-2</v>
          </cell>
          <cell r="U22">
            <v>1.6666666666666701E-2</v>
          </cell>
          <cell r="V22">
            <v>59</v>
          </cell>
          <cell r="W22">
            <v>59</v>
          </cell>
          <cell r="X22">
            <v>2.4305555555555601E-2</v>
          </cell>
          <cell r="Y22">
            <v>2.4305555555555601E-2</v>
          </cell>
        </row>
        <row r="23">
          <cell r="I23">
            <v>8.1199999999999992</v>
          </cell>
          <cell r="J23">
            <v>51</v>
          </cell>
          <cell r="K23">
            <v>1.1368055555555556E-3</v>
          </cell>
          <cell r="L23">
            <v>1.0467592592592592E-3</v>
          </cell>
          <cell r="M23">
            <v>1.6666666666666701E-2</v>
          </cell>
          <cell r="N23">
            <v>1.6666666666666701E-2</v>
          </cell>
          <cell r="O23">
            <v>2.4305555555555601E-2</v>
          </cell>
          <cell r="P23">
            <v>55</v>
          </cell>
          <cell r="Q23">
            <v>55</v>
          </cell>
          <cell r="R23">
            <v>6.2500000000000003E-3</v>
          </cell>
          <cell r="S23">
            <v>6.2500000000000003E-3</v>
          </cell>
          <cell r="T23">
            <v>1.6666666666666701E-2</v>
          </cell>
          <cell r="U23">
            <v>1.6666666666666701E-2</v>
          </cell>
          <cell r="V23">
            <v>59</v>
          </cell>
          <cell r="W23">
            <v>59</v>
          </cell>
          <cell r="X23">
            <v>2.4305555555555601E-2</v>
          </cell>
          <cell r="Y23">
            <v>2.4305555555555601E-2</v>
          </cell>
        </row>
        <row r="24">
          <cell r="I24">
            <v>50</v>
          </cell>
          <cell r="J24">
            <v>8.02</v>
          </cell>
          <cell r="K24">
            <v>1.1374999999999998E-3</v>
          </cell>
          <cell r="L24">
            <v>1.0567129629629631E-3</v>
          </cell>
          <cell r="M24">
            <v>1.6666666666666701E-2</v>
          </cell>
          <cell r="N24">
            <v>1.6666666666666701E-2</v>
          </cell>
          <cell r="O24">
            <v>2.4305555555555601E-2</v>
          </cell>
          <cell r="P24">
            <v>55</v>
          </cell>
          <cell r="Q24">
            <v>55</v>
          </cell>
          <cell r="R24">
            <v>6.2500000000000003E-3</v>
          </cell>
          <cell r="S24">
            <v>6.2500000000000003E-3</v>
          </cell>
          <cell r="T24">
            <v>1.6666666666666701E-2</v>
          </cell>
          <cell r="U24">
            <v>1.6666666666666701E-2</v>
          </cell>
          <cell r="V24">
            <v>59</v>
          </cell>
          <cell r="W24">
            <v>59</v>
          </cell>
          <cell r="X24">
            <v>2.4305555555555601E-2</v>
          </cell>
          <cell r="Y24">
            <v>2.4305555555555601E-2</v>
          </cell>
        </row>
        <row r="25">
          <cell r="I25">
            <v>8.06</v>
          </cell>
          <cell r="J25">
            <v>8.07</v>
          </cell>
          <cell r="K25">
            <v>1.1851851851851852E-3</v>
          </cell>
          <cell r="L25">
            <v>1.0609953703703703E-3</v>
          </cell>
          <cell r="M25">
            <v>1.6666666666666701E-2</v>
          </cell>
          <cell r="N25">
            <v>1.6666666666666701E-2</v>
          </cell>
          <cell r="O25">
            <v>2.4305555555555601E-2</v>
          </cell>
          <cell r="P25">
            <v>55</v>
          </cell>
          <cell r="Q25">
            <v>55</v>
          </cell>
          <cell r="R25">
            <v>6.2500000000000003E-3</v>
          </cell>
          <cell r="S25">
            <v>6.2500000000000003E-3</v>
          </cell>
          <cell r="T25">
            <v>1.6666666666666701E-2</v>
          </cell>
          <cell r="U25">
            <v>1.6666666666666701E-2</v>
          </cell>
          <cell r="V25">
            <v>59</v>
          </cell>
          <cell r="W25">
            <v>59</v>
          </cell>
          <cell r="X25">
            <v>2.4305555555555601E-2</v>
          </cell>
          <cell r="Y25">
            <v>2.4305555555555601E-2</v>
          </cell>
        </row>
        <row r="26">
          <cell r="I26">
            <v>48</v>
          </cell>
          <cell r="J26">
            <v>7.67</v>
          </cell>
          <cell r="K26">
            <v>1.2108796296296295E-3</v>
          </cell>
          <cell r="L26">
            <v>1.0975694444444444E-3</v>
          </cell>
          <cell r="M26">
            <v>1.6666666666666701E-2</v>
          </cell>
          <cell r="N26">
            <v>1.6666666666666701E-2</v>
          </cell>
          <cell r="O26">
            <v>2.4305555555555601E-2</v>
          </cell>
          <cell r="P26">
            <v>55</v>
          </cell>
          <cell r="Q26">
            <v>55</v>
          </cell>
          <cell r="R26">
            <v>6.2500000000000003E-3</v>
          </cell>
          <cell r="S26">
            <v>6.2500000000000003E-3</v>
          </cell>
          <cell r="T26">
            <v>1.6666666666666701E-2</v>
          </cell>
          <cell r="U26">
            <v>1.6666666666666701E-2</v>
          </cell>
          <cell r="V26">
            <v>59</v>
          </cell>
          <cell r="W26">
            <v>59</v>
          </cell>
          <cell r="X26">
            <v>2.4305555555555601E-2</v>
          </cell>
          <cell r="Y26">
            <v>2.4305555555555601E-2</v>
          </cell>
        </row>
        <row r="27">
          <cell r="I27">
            <v>8</v>
          </cell>
          <cell r="J27">
            <v>7.17</v>
          </cell>
          <cell r="K27">
            <v>1.2178240740740741E-3</v>
          </cell>
          <cell r="L27">
            <v>6.2500000000000003E-3</v>
          </cell>
          <cell r="M27">
            <v>1.6666666666666701E-2</v>
          </cell>
          <cell r="N27">
            <v>1.6666666666666701E-2</v>
          </cell>
          <cell r="O27">
            <v>2.4305555555555601E-2</v>
          </cell>
          <cell r="P27">
            <v>55</v>
          </cell>
          <cell r="Q27">
            <v>55</v>
          </cell>
          <cell r="R27">
            <v>6.2500000000000003E-3</v>
          </cell>
          <cell r="S27">
            <v>6.2500000000000003E-3</v>
          </cell>
          <cell r="T27">
            <v>1.6666666666666701E-2</v>
          </cell>
          <cell r="U27">
            <v>1.6666666666666701E-2</v>
          </cell>
          <cell r="V27">
            <v>59</v>
          </cell>
          <cell r="W27">
            <v>59</v>
          </cell>
          <cell r="X27">
            <v>2.4305555555555601E-2</v>
          </cell>
          <cell r="Y27">
            <v>2.4305555555555601E-2</v>
          </cell>
        </row>
        <row r="28">
          <cell r="I28">
            <v>8.58</v>
          </cell>
          <cell r="J28">
            <v>7.4589999999999996</v>
          </cell>
          <cell r="K28">
            <v>1.2280092592592592E-3</v>
          </cell>
          <cell r="L28">
            <v>6.2500000000000003E-3</v>
          </cell>
          <cell r="M28">
            <v>1.6666666666666701E-2</v>
          </cell>
          <cell r="N28">
            <v>1.6666666666666701E-2</v>
          </cell>
          <cell r="O28">
            <v>2.4305555555555601E-2</v>
          </cell>
          <cell r="P28">
            <v>55</v>
          </cell>
          <cell r="Q28">
            <v>55</v>
          </cell>
          <cell r="R28">
            <v>6.2500000000000003E-3</v>
          </cell>
          <cell r="S28">
            <v>6.2500000000000003E-3</v>
          </cell>
          <cell r="T28">
            <v>1.6666666666666701E-2</v>
          </cell>
          <cell r="U28">
            <v>1.6666666666666701E-2</v>
          </cell>
          <cell r="V28">
            <v>59</v>
          </cell>
          <cell r="W28">
            <v>59</v>
          </cell>
          <cell r="X28">
            <v>2.4305555555555601E-2</v>
          </cell>
          <cell r="Y28">
            <v>2.4305555555555601E-2</v>
          </cell>
        </row>
        <row r="29">
          <cell r="I29">
            <v>49</v>
          </cell>
          <cell r="J29">
            <v>7.62</v>
          </cell>
          <cell r="K29">
            <v>1.261574074074074E-3</v>
          </cell>
          <cell r="L29">
            <v>6.2500000000000003E-3</v>
          </cell>
          <cell r="M29">
            <v>1.6666666666666701E-2</v>
          </cell>
          <cell r="N29">
            <v>1.6666666666666701E-2</v>
          </cell>
          <cell r="O29">
            <v>2.4305555555555601E-2</v>
          </cell>
          <cell r="P29">
            <v>55</v>
          </cell>
          <cell r="Q29">
            <v>55</v>
          </cell>
          <cell r="R29">
            <v>6.2500000000000003E-3</v>
          </cell>
          <cell r="S29">
            <v>6.2500000000000003E-3</v>
          </cell>
          <cell r="T29">
            <v>1.6666666666666701E-2</v>
          </cell>
          <cell r="U29">
            <v>1.6666666666666701E-2</v>
          </cell>
          <cell r="V29">
            <v>59</v>
          </cell>
          <cell r="W29">
            <v>59</v>
          </cell>
          <cell r="X29">
            <v>2.4305555555555601E-2</v>
          </cell>
          <cell r="Y29">
            <v>2.4305555555555601E-2</v>
          </cell>
        </row>
        <row r="30">
          <cell r="I30">
            <v>55</v>
          </cell>
          <cell r="J30">
            <v>7.21</v>
          </cell>
          <cell r="K30">
            <v>6.2500000000000003E-3</v>
          </cell>
          <cell r="L30">
            <v>1.0396990740740742E-3</v>
          </cell>
          <cell r="M30">
            <v>1.6666666666666701E-2</v>
          </cell>
          <cell r="N30">
            <v>1.6666666666666701E-2</v>
          </cell>
          <cell r="O30">
            <v>2.4305555555555601E-2</v>
          </cell>
          <cell r="P30">
            <v>55</v>
          </cell>
          <cell r="Q30">
            <v>55</v>
          </cell>
          <cell r="R30">
            <v>6.2500000000000003E-3</v>
          </cell>
          <cell r="S30">
            <v>6.2500000000000003E-3</v>
          </cell>
          <cell r="T30">
            <v>1.6666666666666701E-2</v>
          </cell>
          <cell r="U30">
            <v>1.6666666666666701E-2</v>
          </cell>
          <cell r="V30">
            <v>59</v>
          </cell>
          <cell r="W30">
            <v>59</v>
          </cell>
          <cell r="X30">
            <v>2.4305555555555601E-2</v>
          </cell>
          <cell r="Y30">
            <v>2.4305555555555601E-2</v>
          </cell>
        </row>
        <row r="31">
          <cell r="I31">
            <v>9.18</v>
          </cell>
          <cell r="J31">
            <v>7.64</v>
          </cell>
          <cell r="K31">
            <v>6.2500000000000003E-3</v>
          </cell>
          <cell r="L31">
            <v>1.0662037037037038E-3</v>
          </cell>
          <cell r="M31">
            <v>1.6666666666666701E-2</v>
          </cell>
          <cell r="N31">
            <v>1.6666666666666701E-2</v>
          </cell>
          <cell r="O31">
            <v>2.4305555555555601E-2</v>
          </cell>
          <cell r="P31">
            <v>55</v>
          </cell>
          <cell r="Q31">
            <v>55</v>
          </cell>
          <cell r="R31">
            <v>6.2500000000000003E-3</v>
          </cell>
          <cell r="S31">
            <v>6.2500000000000003E-3</v>
          </cell>
          <cell r="T31">
            <v>1.6666666666666701E-2</v>
          </cell>
          <cell r="U31">
            <v>1.6666666666666701E-2</v>
          </cell>
          <cell r="V31">
            <v>59</v>
          </cell>
          <cell r="W31">
            <v>59</v>
          </cell>
          <cell r="X31">
            <v>2.4305555555555601E-2</v>
          </cell>
          <cell r="Y31">
            <v>2.4305555555555601E-2</v>
          </cell>
        </row>
        <row r="32">
          <cell r="I32">
            <v>8.5584000000000007</v>
          </cell>
          <cell r="J32">
            <v>7.12</v>
          </cell>
          <cell r="K32">
            <v>6.2500000000000003E-3</v>
          </cell>
          <cell r="L32">
            <v>1.0780092592592592E-3</v>
          </cell>
          <cell r="M32">
            <v>1.6666666666666701E-2</v>
          </cell>
          <cell r="N32">
            <v>1.6666666666666701E-2</v>
          </cell>
          <cell r="O32">
            <v>2.4305555555555601E-2</v>
          </cell>
          <cell r="P32">
            <v>55</v>
          </cell>
          <cell r="Q32">
            <v>55</v>
          </cell>
          <cell r="R32">
            <v>6.2500000000000003E-3</v>
          </cell>
          <cell r="S32">
            <v>6.2500000000000003E-3</v>
          </cell>
          <cell r="T32">
            <v>1.6666666666666701E-2</v>
          </cell>
          <cell r="U32">
            <v>1.6666666666666701E-2</v>
          </cell>
          <cell r="V32">
            <v>59</v>
          </cell>
          <cell r="W32">
            <v>59</v>
          </cell>
          <cell r="X32">
            <v>2.4305555555555601E-2</v>
          </cell>
          <cell r="Y32">
            <v>2.4305555555555601E-2</v>
          </cell>
        </row>
        <row r="33">
          <cell r="I33">
            <v>47</v>
          </cell>
          <cell r="J33">
            <v>7.58</v>
          </cell>
          <cell r="K33">
            <v>6.2500000000000003E-3</v>
          </cell>
          <cell r="L33" t="str">
            <v>1.33.27</v>
          </cell>
          <cell r="M33">
            <v>1.6666666666666701E-2</v>
          </cell>
          <cell r="N33">
            <v>1.6666666666666701E-2</v>
          </cell>
          <cell r="O33">
            <v>2.4305555555555601E-2</v>
          </cell>
          <cell r="P33">
            <v>55</v>
          </cell>
          <cell r="Q33">
            <v>55</v>
          </cell>
          <cell r="R33">
            <v>6.2500000000000003E-3</v>
          </cell>
          <cell r="S33">
            <v>6.2500000000000003E-3</v>
          </cell>
          <cell r="T33">
            <v>1.6666666666666701E-2</v>
          </cell>
          <cell r="U33">
            <v>1.6666666666666701E-2</v>
          </cell>
          <cell r="V33">
            <v>59</v>
          </cell>
          <cell r="W33">
            <v>59</v>
          </cell>
          <cell r="X33">
            <v>2.4305555555555601E-2</v>
          </cell>
          <cell r="Y33">
            <v>2.4305555555555601E-2</v>
          </cell>
        </row>
        <row r="34">
          <cell r="I34">
            <v>8.3284000000000002</v>
          </cell>
          <cell r="J34">
            <v>7.97</v>
          </cell>
          <cell r="K34">
            <v>6.2500000000000003E-3</v>
          </cell>
          <cell r="L34" t="str">
            <v>1.34.55</v>
          </cell>
          <cell r="M34">
            <v>1.6666666666666701E-2</v>
          </cell>
          <cell r="N34">
            <v>1.6666666666666701E-2</v>
          </cell>
          <cell r="O34">
            <v>2.4305555555555601E-2</v>
          </cell>
          <cell r="P34">
            <v>55</v>
          </cell>
          <cell r="Q34">
            <v>55</v>
          </cell>
          <cell r="R34">
            <v>6.2500000000000003E-3</v>
          </cell>
          <cell r="S34">
            <v>6.2500000000000003E-3</v>
          </cell>
          <cell r="T34">
            <v>1.6666666666666701E-2</v>
          </cell>
          <cell r="U34">
            <v>1.6666666666666701E-2</v>
          </cell>
          <cell r="V34">
            <v>59</v>
          </cell>
          <cell r="W34">
            <v>59</v>
          </cell>
          <cell r="X34">
            <v>2.4305555555555601E-2</v>
          </cell>
          <cell r="Y34">
            <v>2.4305555555555601E-2</v>
          </cell>
        </row>
        <row r="35">
          <cell r="I35">
            <v>55</v>
          </cell>
          <cell r="J35">
            <v>7.74</v>
          </cell>
          <cell r="K35">
            <v>6.2500000000000003E-3</v>
          </cell>
          <cell r="L35">
            <v>1.3261574074074072E-3</v>
          </cell>
          <cell r="M35">
            <v>1.6666666666666701E-2</v>
          </cell>
          <cell r="N35">
            <v>1.6666666666666701E-2</v>
          </cell>
          <cell r="O35">
            <v>2.4305555555555601E-2</v>
          </cell>
          <cell r="P35">
            <v>55</v>
          </cell>
          <cell r="Q35">
            <v>55</v>
          </cell>
          <cell r="R35">
            <v>6.2500000000000003E-3</v>
          </cell>
          <cell r="S35">
            <v>6.2500000000000003E-3</v>
          </cell>
          <cell r="T35">
            <v>1.6666666666666701E-2</v>
          </cell>
          <cell r="U35">
            <v>1.6666666666666701E-2</v>
          </cell>
          <cell r="V35">
            <v>59</v>
          </cell>
          <cell r="W35">
            <v>59</v>
          </cell>
          <cell r="X35">
            <v>2.4305555555555601E-2</v>
          </cell>
          <cell r="Y35">
            <v>2.4305555555555601E-2</v>
          </cell>
        </row>
        <row r="36">
          <cell r="I36">
            <v>55</v>
          </cell>
          <cell r="J36">
            <v>55</v>
          </cell>
          <cell r="K36">
            <v>6.2500000000000003E-3</v>
          </cell>
          <cell r="L36">
            <v>6.2500000000000003E-3</v>
          </cell>
          <cell r="M36">
            <v>1.6666666666666701E-2</v>
          </cell>
          <cell r="N36">
            <v>1.6666666666666701E-2</v>
          </cell>
          <cell r="O36">
            <v>2.4305555555555601E-2</v>
          </cell>
          <cell r="P36">
            <v>55</v>
          </cell>
          <cell r="Q36">
            <v>55</v>
          </cell>
          <cell r="R36">
            <v>6.2500000000000003E-3</v>
          </cell>
          <cell r="S36">
            <v>6.2500000000000003E-3</v>
          </cell>
          <cell r="T36">
            <v>1.6666666666666701E-2</v>
          </cell>
          <cell r="U36">
            <v>1.6666666666666701E-2</v>
          </cell>
          <cell r="V36">
            <v>59</v>
          </cell>
          <cell r="W36">
            <v>59</v>
          </cell>
          <cell r="X36">
            <v>2.4305555555555601E-2</v>
          </cell>
          <cell r="Y36">
            <v>2.4305555555555601E-2</v>
          </cell>
        </row>
        <row r="37">
          <cell r="I37">
            <v>55</v>
          </cell>
          <cell r="J37">
            <v>55</v>
          </cell>
          <cell r="K37">
            <v>6.2500000000000003E-3</v>
          </cell>
          <cell r="L37">
            <v>6.2500000000000003E-3</v>
          </cell>
          <cell r="M37">
            <v>1.6666666666666701E-2</v>
          </cell>
          <cell r="N37">
            <v>1.6666666666666701E-2</v>
          </cell>
          <cell r="O37">
            <v>2.4305555555555601E-2</v>
          </cell>
          <cell r="P37">
            <v>55</v>
          </cell>
          <cell r="Q37">
            <v>55</v>
          </cell>
          <cell r="R37">
            <v>6.2500000000000003E-3</v>
          </cell>
          <cell r="S37">
            <v>6.2500000000000003E-3</v>
          </cell>
          <cell r="T37">
            <v>1.6666666666666701E-2</v>
          </cell>
          <cell r="U37">
            <v>1.6666666666666701E-2</v>
          </cell>
          <cell r="V37">
            <v>59</v>
          </cell>
          <cell r="W37">
            <v>59</v>
          </cell>
          <cell r="X37">
            <v>2.4305555555555601E-2</v>
          </cell>
          <cell r="Y37">
            <v>2.4305555555555601E-2</v>
          </cell>
        </row>
        <row r="38">
          <cell r="I38">
            <v>55</v>
          </cell>
          <cell r="J38">
            <v>7.32</v>
          </cell>
          <cell r="K38">
            <v>6.2500000000000003E-3</v>
          </cell>
          <cell r="L38">
            <v>9.9479166666666661E-4</v>
          </cell>
          <cell r="M38">
            <v>1.6666666666666701E-2</v>
          </cell>
          <cell r="N38">
            <v>1.6666666666666701E-2</v>
          </cell>
          <cell r="O38">
            <v>2.4305555555555601E-2</v>
          </cell>
          <cell r="P38">
            <v>55</v>
          </cell>
          <cell r="Q38">
            <v>55</v>
          </cell>
          <cell r="R38">
            <v>6.2500000000000003E-3</v>
          </cell>
          <cell r="S38">
            <v>6.2500000000000003E-3</v>
          </cell>
          <cell r="T38">
            <v>1.6666666666666701E-2</v>
          </cell>
          <cell r="U38">
            <v>1.6666666666666701E-2</v>
          </cell>
          <cell r="V38">
            <v>59</v>
          </cell>
          <cell r="W38">
            <v>59</v>
          </cell>
          <cell r="X38">
            <v>2.4305555555555601E-2</v>
          </cell>
          <cell r="Y38">
            <v>2.4305555555555601E-2</v>
          </cell>
        </row>
        <row r="39">
          <cell r="I39">
            <v>55</v>
          </cell>
          <cell r="J39">
            <v>7.91</v>
          </cell>
          <cell r="K39">
            <v>6.2500000000000003E-3</v>
          </cell>
          <cell r="L39">
            <v>1.0037037037037037E-3</v>
          </cell>
          <cell r="M39">
            <v>1.6666666666666701E-2</v>
          </cell>
          <cell r="N39">
            <v>1.6666666666666701E-2</v>
          </cell>
          <cell r="O39">
            <v>2.4305555555555601E-2</v>
          </cell>
          <cell r="P39">
            <v>55</v>
          </cell>
          <cell r="Q39">
            <v>55</v>
          </cell>
          <cell r="R39">
            <v>6.2500000000000003E-3</v>
          </cell>
          <cell r="S39">
            <v>6.2500000000000003E-3</v>
          </cell>
          <cell r="T39">
            <v>1.6666666666666701E-2</v>
          </cell>
          <cell r="U39">
            <v>1.6666666666666701E-2</v>
          </cell>
          <cell r="V39">
            <v>59</v>
          </cell>
          <cell r="W39">
            <v>59</v>
          </cell>
          <cell r="X39">
            <v>2.4305555555555601E-2</v>
          </cell>
          <cell r="Y39">
            <v>2.4305555555555601E-2</v>
          </cell>
        </row>
        <row r="40">
          <cell r="I40">
            <v>55</v>
          </cell>
          <cell r="J40">
            <v>7.4318999999999997</v>
          </cell>
          <cell r="K40">
            <v>6.2500000000000003E-3</v>
          </cell>
          <cell r="L40">
            <v>1.0122685185185185E-3</v>
          </cell>
          <cell r="M40">
            <v>1.6666666666666701E-2</v>
          </cell>
          <cell r="N40">
            <v>1.6666666666666701E-2</v>
          </cell>
          <cell r="O40">
            <v>2.4305555555555601E-2</v>
          </cell>
          <cell r="P40">
            <v>55</v>
          </cell>
          <cell r="Q40">
            <v>55</v>
          </cell>
          <cell r="R40">
            <v>6.2500000000000003E-3</v>
          </cell>
          <cell r="S40">
            <v>6.2500000000000003E-3</v>
          </cell>
          <cell r="T40">
            <v>1.6666666666666701E-2</v>
          </cell>
          <cell r="U40">
            <v>1.6666666666666701E-2</v>
          </cell>
          <cell r="V40">
            <v>59</v>
          </cell>
          <cell r="W40">
            <v>59</v>
          </cell>
          <cell r="X40">
            <v>2.4305555555555601E-2</v>
          </cell>
          <cell r="Y40">
            <v>2.4305555555555601E-2</v>
          </cell>
        </row>
        <row r="41">
          <cell r="I41">
            <v>55</v>
          </cell>
          <cell r="J41">
            <v>55</v>
          </cell>
          <cell r="K41">
            <v>6.2500000000000003E-3</v>
          </cell>
          <cell r="L41">
            <v>1.0245370370370371E-3</v>
          </cell>
          <cell r="M41">
            <v>1.6666666666666701E-2</v>
          </cell>
          <cell r="N41">
            <v>1.6666666666666701E-2</v>
          </cell>
          <cell r="O41">
            <v>2.4305555555555601E-2</v>
          </cell>
          <cell r="P41">
            <v>55</v>
          </cell>
          <cell r="Q41">
            <v>55</v>
          </cell>
          <cell r="R41">
            <v>6.2500000000000003E-3</v>
          </cell>
          <cell r="S41">
            <v>6.2500000000000003E-3</v>
          </cell>
          <cell r="T41">
            <v>1.6666666666666701E-2</v>
          </cell>
          <cell r="U41">
            <v>1.6666666666666701E-2</v>
          </cell>
          <cell r="V41">
            <v>59</v>
          </cell>
          <cell r="W41">
            <v>59</v>
          </cell>
          <cell r="X41">
            <v>2.4305555555555601E-2</v>
          </cell>
          <cell r="Y41">
            <v>2.4305555555555601E-2</v>
          </cell>
        </row>
        <row r="42">
          <cell r="I42">
            <v>55</v>
          </cell>
          <cell r="J42">
            <v>7.83</v>
          </cell>
          <cell r="K42">
            <v>6.2500000000000003E-3</v>
          </cell>
          <cell r="L42">
            <v>1.0305555555555556E-3</v>
          </cell>
          <cell r="M42">
            <v>1.6666666666666701E-2</v>
          </cell>
          <cell r="N42">
            <v>1.6666666666666701E-2</v>
          </cell>
          <cell r="O42">
            <v>2.4305555555555601E-2</v>
          </cell>
          <cell r="P42">
            <v>55</v>
          </cell>
          <cell r="Q42">
            <v>55</v>
          </cell>
          <cell r="R42">
            <v>6.2500000000000003E-3</v>
          </cell>
          <cell r="S42">
            <v>6.2500000000000003E-3</v>
          </cell>
          <cell r="T42">
            <v>1.6666666666666701E-2</v>
          </cell>
          <cell r="U42">
            <v>1.6666666666666701E-2</v>
          </cell>
          <cell r="V42">
            <v>59</v>
          </cell>
          <cell r="W42">
            <v>59</v>
          </cell>
          <cell r="X42">
            <v>2.4305555555555601E-2</v>
          </cell>
          <cell r="Y42">
            <v>2.4305555555555601E-2</v>
          </cell>
        </row>
        <row r="43">
          <cell r="I43">
            <v>55</v>
          </cell>
          <cell r="J43">
            <v>7.84</v>
          </cell>
          <cell r="K43">
            <v>6.2500000000000003E-3</v>
          </cell>
          <cell r="L43">
            <v>1.0460648148148148E-3</v>
          </cell>
          <cell r="M43">
            <v>1.6666666666666701E-2</v>
          </cell>
          <cell r="N43">
            <v>1.6666666666666701E-2</v>
          </cell>
          <cell r="O43">
            <v>2.4305555555555601E-2</v>
          </cell>
          <cell r="P43">
            <v>55</v>
          </cell>
          <cell r="Q43">
            <v>55</v>
          </cell>
          <cell r="R43">
            <v>6.2500000000000003E-3</v>
          </cell>
          <cell r="S43">
            <v>6.2500000000000003E-3</v>
          </cell>
          <cell r="T43">
            <v>1.6666666666666701E-2</v>
          </cell>
          <cell r="U43">
            <v>1.6666666666666701E-2</v>
          </cell>
          <cell r="V43">
            <v>59</v>
          </cell>
          <cell r="W43">
            <v>59</v>
          </cell>
          <cell r="X43">
            <v>2.4305555555555601E-2</v>
          </cell>
          <cell r="Y43">
            <v>2.4305555555555601E-2</v>
          </cell>
        </row>
        <row r="44">
          <cell r="I44">
            <v>55</v>
          </cell>
          <cell r="J44">
            <v>7.15</v>
          </cell>
          <cell r="K44">
            <v>6.2500000000000003E-3</v>
          </cell>
          <cell r="L44">
            <v>1.0568287037037037E-3</v>
          </cell>
          <cell r="M44">
            <v>1.6666666666666701E-2</v>
          </cell>
          <cell r="N44">
            <v>1.6666666666666701E-2</v>
          </cell>
          <cell r="O44">
            <v>2.4305555555555601E-2</v>
          </cell>
          <cell r="P44">
            <v>55</v>
          </cell>
          <cell r="Q44">
            <v>55</v>
          </cell>
          <cell r="R44">
            <v>6.2500000000000003E-3</v>
          </cell>
          <cell r="S44">
            <v>6.2500000000000003E-3</v>
          </cell>
          <cell r="T44">
            <v>1.6666666666666701E-2</v>
          </cell>
          <cell r="U44">
            <v>1.6666666666666701E-2</v>
          </cell>
          <cell r="V44">
            <v>59</v>
          </cell>
          <cell r="W44">
            <v>59</v>
          </cell>
          <cell r="X44">
            <v>2.4305555555555601E-2</v>
          </cell>
          <cell r="Y44">
            <v>2.4305555555555601E-2</v>
          </cell>
        </row>
        <row r="45">
          <cell r="I45">
            <v>55</v>
          </cell>
          <cell r="J45">
            <v>7.34</v>
          </cell>
          <cell r="K45">
            <v>6.2500000000000003E-3</v>
          </cell>
          <cell r="L45">
            <v>1.062152777777778E-3</v>
          </cell>
          <cell r="M45">
            <v>1.6666666666666701E-2</v>
          </cell>
          <cell r="N45">
            <v>1.6666666666666701E-2</v>
          </cell>
          <cell r="O45">
            <v>2.4305555555555601E-2</v>
          </cell>
          <cell r="P45">
            <v>55</v>
          </cell>
          <cell r="Q45">
            <v>55</v>
          </cell>
          <cell r="R45">
            <v>6.2500000000000003E-3</v>
          </cell>
          <cell r="S45">
            <v>6.2500000000000003E-3</v>
          </cell>
          <cell r="T45">
            <v>1.6666666666666701E-2</v>
          </cell>
          <cell r="U45">
            <v>1.6666666666666701E-2</v>
          </cell>
          <cell r="V45">
            <v>59</v>
          </cell>
          <cell r="W45">
            <v>59</v>
          </cell>
          <cell r="X45">
            <v>2.4305555555555601E-2</v>
          </cell>
          <cell r="Y45">
            <v>2.4305555555555601E-2</v>
          </cell>
        </row>
        <row r="46">
          <cell r="I46">
            <v>55</v>
          </cell>
          <cell r="J46">
            <v>7.72</v>
          </cell>
          <cell r="K46">
            <v>6.2500000000000003E-3</v>
          </cell>
          <cell r="L46">
            <v>6.2500000000000003E-3</v>
          </cell>
          <cell r="M46">
            <v>1.6666666666666701E-2</v>
          </cell>
          <cell r="N46">
            <v>1.6666666666666701E-2</v>
          </cell>
          <cell r="O46">
            <v>2.4305555555555601E-2</v>
          </cell>
          <cell r="P46">
            <v>55</v>
          </cell>
          <cell r="Q46">
            <v>55</v>
          </cell>
          <cell r="R46">
            <v>6.2500000000000003E-3</v>
          </cell>
          <cell r="S46">
            <v>6.2500000000000003E-3</v>
          </cell>
          <cell r="T46">
            <v>1.6666666666666701E-2</v>
          </cell>
          <cell r="U46">
            <v>1.6666666666666701E-2</v>
          </cell>
          <cell r="V46">
            <v>59</v>
          </cell>
          <cell r="W46">
            <v>59</v>
          </cell>
          <cell r="X46">
            <v>2.4305555555555601E-2</v>
          </cell>
          <cell r="Y46">
            <v>2.4305555555555601E-2</v>
          </cell>
        </row>
        <row r="47">
          <cell r="I47">
            <v>55</v>
          </cell>
          <cell r="J47">
            <v>55</v>
          </cell>
          <cell r="K47">
            <v>6.2500000000000003E-3</v>
          </cell>
          <cell r="L47">
            <v>6.2500000000000003E-3</v>
          </cell>
          <cell r="M47">
            <v>1.6666666666666701E-2</v>
          </cell>
          <cell r="N47">
            <v>1.6666666666666701E-2</v>
          </cell>
          <cell r="O47">
            <v>2.4305555555555601E-2</v>
          </cell>
          <cell r="P47">
            <v>55</v>
          </cell>
          <cell r="Q47">
            <v>55</v>
          </cell>
          <cell r="R47">
            <v>6.2500000000000003E-3</v>
          </cell>
          <cell r="S47">
            <v>6.2500000000000003E-3</v>
          </cell>
          <cell r="T47">
            <v>1.6666666666666701E-2</v>
          </cell>
          <cell r="U47">
            <v>1.6666666666666701E-2</v>
          </cell>
          <cell r="V47">
            <v>59</v>
          </cell>
          <cell r="W47">
            <v>59</v>
          </cell>
          <cell r="X47">
            <v>2.4305555555555601E-2</v>
          </cell>
          <cell r="Y47">
            <v>2.4305555555555601E-2</v>
          </cell>
        </row>
        <row r="48">
          <cell r="I48">
            <v>55</v>
          </cell>
          <cell r="J48">
            <v>7.59</v>
          </cell>
          <cell r="K48">
            <v>6.2500000000000003E-3</v>
          </cell>
          <cell r="L48">
            <v>6.2500000000000003E-3</v>
          </cell>
          <cell r="M48">
            <v>1.6666666666666701E-2</v>
          </cell>
          <cell r="N48">
            <v>1.6666666666666701E-2</v>
          </cell>
          <cell r="O48">
            <v>2.4305555555555601E-2</v>
          </cell>
          <cell r="P48">
            <v>55</v>
          </cell>
          <cell r="Q48">
            <v>55</v>
          </cell>
          <cell r="R48">
            <v>6.2500000000000003E-3</v>
          </cell>
          <cell r="S48">
            <v>6.2500000000000003E-3</v>
          </cell>
          <cell r="T48">
            <v>1.6666666666666701E-2</v>
          </cell>
          <cell r="U48">
            <v>1.6666666666666701E-2</v>
          </cell>
          <cell r="V48">
            <v>59</v>
          </cell>
          <cell r="W48">
            <v>59</v>
          </cell>
          <cell r="X48">
            <v>2.4305555555555601E-2</v>
          </cell>
          <cell r="Y48">
            <v>2.4305555555555601E-2</v>
          </cell>
        </row>
        <row r="49">
          <cell r="I49">
            <v>55</v>
          </cell>
          <cell r="J49">
            <v>7.6181999999999999</v>
          </cell>
          <cell r="K49">
            <v>6.2500000000000003E-3</v>
          </cell>
          <cell r="L49">
            <v>6.2500000000000003E-3</v>
          </cell>
          <cell r="M49">
            <v>1.6666666666666701E-2</v>
          </cell>
          <cell r="N49">
            <v>1.6666666666666701E-2</v>
          </cell>
          <cell r="O49">
            <v>2.4305555555555601E-2</v>
          </cell>
          <cell r="P49">
            <v>55</v>
          </cell>
          <cell r="Q49">
            <v>55</v>
          </cell>
          <cell r="R49">
            <v>6.2500000000000003E-3</v>
          </cell>
          <cell r="S49">
            <v>6.2500000000000003E-3</v>
          </cell>
          <cell r="T49">
            <v>1.6666666666666701E-2</v>
          </cell>
          <cell r="U49">
            <v>1.6666666666666701E-2</v>
          </cell>
          <cell r="V49">
            <v>59</v>
          </cell>
          <cell r="W49">
            <v>59</v>
          </cell>
          <cell r="X49">
            <v>2.4305555555555601E-2</v>
          </cell>
          <cell r="Y49">
            <v>2.4305555555555601E-2</v>
          </cell>
        </row>
        <row r="50">
          <cell r="I50">
            <v>55</v>
          </cell>
          <cell r="J50">
            <v>7.99</v>
          </cell>
          <cell r="K50">
            <v>6.2500000000000003E-3</v>
          </cell>
          <cell r="L50">
            <v>6.2500000000000003E-3</v>
          </cell>
          <cell r="M50">
            <v>1.6666666666666701E-2</v>
          </cell>
          <cell r="N50">
            <v>1.6666666666666701E-2</v>
          </cell>
          <cell r="O50">
            <v>2.4305555555555601E-2</v>
          </cell>
          <cell r="P50">
            <v>55</v>
          </cell>
          <cell r="Q50">
            <v>55</v>
          </cell>
          <cell r="R50">
            <v>6.2500000000000003E-3</v>
          </cell>
          <cell r="S50">
            <v>6.2500000000000003E-3</v>
          </cell>
          <cell r="T50">
            <v>1.6666666666666701E-2</v>
          </cell>
          <cell r="U50">
            <v>1.6666666666666701E-2</v>
          </cell>
          <cell r="V50">
            <v>59</v>
          </cell>
          <cell r="W50">
            <v>59</v>
          </cell>
          <cell r="X50">
            <v>2.4305555555555601E-2</v>
          </cell>
          <cell r="Y50">
            <v>2.4305555555555601E-2</v>
          </cell>
        </row>
        <row r="51">
          <cell r="I51">
            <v>55</v>
          </cell>
          <cell r="J51">
            <v>7.94</v>
          </cell>
          <cell r="K51">
            <v>6.2500000000000003E-3</v>
          </cell>
          <cell r="L51">
            <v>6.2500000000000003E-3</v>
          </cell>
          <cell r="M51">
            <v>1.6666666666666701E-2</v>
          </cell>
          <cell r="N51">
            <v>1.6666666666666701E-2</v>
          </cell>
          <cell r="O51">
            <v>2.4305555555555601E-2</v>
          </cell>
          <cell r="P51">
            <v>55</v>
          </cell>
          <cell r="Q51">
            <v>55</v>
          </cell>
          <cell r="R51">
            <v>6.2500000000000003E-3</v>
          </cell>
          <cell r="S51">
            <v>6.2500000000000003E-3</v>
          </cell>
          <cell r="T51">
            <v>1.6666666666666701E-2</v>
          </cell>
          <cell r="U51">
            <v>1.6666666666666701E-2</v>
          </cell>
          <cell r="V51">
            <v>59</v>
          </cell>
          <cell r="W51">
            <v>59</v>
          </cell>
          <cell r="X51">
            <v>2.4305555555555601E-2</v>
          </cell>
          <cell r="Y51">
            <v>2.4305555555555601E-2</v>
          </cell>
        </row>
        <row r="52">
          <cell r="I52">
            <v>55</v>
          </cell>
          <cell r="J52">
            <v>7.6302000000000003</v>
          </cell>
          <cell r="K52">
            <v>6.2500000000000003E-3</v>
          </cell>
          <cell r="L52">
            <v>6.2500000000000003E-3</v>
          </cell>
          <cell r="M52">
            <v>1.6666666666666701E-2</v>
          </cell>
          <cell r="N52">
            <v>1.6666666666666701E-2</v>
          </cell>
          <cell r="O52">
            <v>2.4305555555555601E-2</v>
          </cell>
          <cell r="P52">
            <v>55</v>
          </cell>
          <cell r="Q52">
            <v>55</v>
          </cell>
          <cell r="R52">
            <v>6.2500000000000003E-3</v>
          </cell>
          <cell r="S52">
            <v>6.2500000000000003E-3</v>
          </cell>
          <cell r="T52">
            <v>1.6666666666666701E-2</v>
          </cell>
          <cell r="U52">
            <v>1.6666666666666701E-2</v>
          </cell>
          <cell r="V52">
            <v>59</v>
          </cell>
          <cell r="W52">
            <v>59</v>
          </cell>
          <cell r="X52">
            <v>2.4305555555555601E-2</v>
          </cell>
          <cell r="Y52">
            <v>2.4305555555555601E-2</v>
          </cell>
        </row>
        <row r="53">
          <cell r="I53">
            <v>55</v>
          </cell>
          <cell r="J53">
            <v>55</v>
          </cell>
          <cell r="K53">
            <v>6.2500000000000003E-3</v>
          </cell>
          <cell r="L53">
            <v>6.2500000000000003E-3</v>
          </cell>
          <cell r="M53">
            <v>1.6666666666666701E-2</v>
          </cell>
          <cell r="N53">
            <v>1.6666666666666701E-2</v>
          </cell>
          <cell r="O53">
            <v>2.4305555555555601E-2</v>
          </cell>
          <cell r="P53">
            <v>55</v>
          </cell>
          <cell r="Q53">
            <v>55</v>
          </cell>
          <cell r="R53">
            <v>6.2500000000000003E-3</v>
          </cell>
          <cell r="S53">
            <v>6.2500000000000003E-3</v>
          </cell>
          <cell r="T53">
            <v>1.6666666666666701E-2</v>
          </cell>
          <cell r="U53">
            <v>1.6666666666666701E-2</v>
          </cell>
          <cell r="V53">
            <v>59</v>
          </cell>
          <cell r="W53">
            <v>59</v>
          </cell>
          <cell r="X53">
            <v>2.4305555555555601E-2</v>
          </cell>
          <cell r="Y53">
            <v>2.4305555555555601E-2</v>
          </cell>
        </row>
        <row r="54">
          <cell r="I54">
            <v>55</v>
          </cell>
          <cell r="J54">
            <v>55</v>
          </cell>
          <cell r="K54">
            <v>6.2500000000000003E-3</v>
          </cell>
          <cell r="L54">
            <v>6.2500000000000003E-3</v>
          </cell>
          <cell r="M54">
            <v>1.6666666666666701E-2</v>
          </cell>
          <cell r="N54">
            <v>1.6666666666666701E-2</v>
          </cell>
          <cell r="O54">
            <v>2.4305555555555601E-2</v>
          </cell>
          <cell r="P54">
            <v>55</v>
          </cell>
          <cell r="Q54">
            <v>55</v>
          </cell>
          <cell r="R54">
            <v>6.2500000000000003E-3</v>
          </cell>
          <cell r="S54">
            <v>6.2500000000000003E-3</v>
          </cell>
          <cell r="T54">
            <v>1.6666666666666701E-2</v>
          </cell>
          <cell r="U54">
            <v>1.6666666666666701E-2</v>
          </cell>
          <cell r="V54">
            <v>59</v>
          </cell>
          <cell r="W54">
            <v>59</v>
          </cell>
          <cell r="X54">
            <v>2.4305555555555601E-2</v>
          </cell>
          <cell r="Y54">
            <v>2.4305555555555601E-2</v>
          </cell>
        </row>
        <row r="55">
          <cell r="I55">
            <v>55</v>
          </cell>
          <cell r="J55">
            <v>55</v>
          </cell>
          <cell r="K55">
            <v>6.2500000000000003E-3</v>
          </cell>
          <cell r="L55">
            <v>6.2500000000000003E-3</v>
          </cell>
          <cell r="M55">
            <v>1.6666666666666701E-2</v>
          </cell>
          <cell r="N55">
            <v>1.6666666666666701E-2</v>
          </cell>
          <cell r="O55">
            <v>2.4305555555555601E-2</v>
          </cell>
          <cell r="P55">
            <v>55</v>
          </cell>
          <cell r="Q55">
            <v>55</v>
          </cell>
          <cell r="R55">
            <v>6.2500000000000003E-3</v>
          </cell>
          <cell r="S55">
            <v>6.2500000000000003E-3</v>
          </cell>
          <cell r="T55">
            <v>1.6666666666666701E-2</v>
          </cell>
          <cell r="U55">
            <v>1.6666666666666701E-2</v>
          </cell>
          <cell r="V55">
            <v>59</v>
          </cell>
          <cell r="W55">
            <v>59</v>
          </cell>
          <cell r="X55">
            <v>2.4305555555555601E-2</v>
          </cell>
          <cell r="Y55">
            <v>2.4305555555555601E-2</v>
          </cell>
        </row>
        <row r="56">
          <cell r="I56">
            <v>55</v>
          </cell>
          <cell r="J56">
            <v>55</v>
          </cell>
          <cell r="K56">
            <v>6.2500000000000003E-3</v>
          </cell>
          <cell r="L56">
            <v>6.2500000000000003E-3</v>
          </cell>
          <cell r="M56">
            <v>1.6666666666666701E-2</v>
          </cell>
          <cell r="N56">
            <v>1.6666666666666701E-2</v>
          </cell>
          <cell r="O56">
            <v>2.4305555555555601E-2</v>
          </cell>
          <cell r="P56">
            <v>55</v>
          </cell>
          <cell r="Q56">
            <v>55</v>
          </cell>
          <cell r="R56">
            <v>6.2500000000000003E-3</v>
          </cell>
          <cell r="S56">
            <v>6.2500000000000003E-3</v>
          </cell>
          <cell r="T56">
            <v>1.6666666666666701E-2</v>
          </cell>
          <cell r="U56">
            <v>1.6666666666666701E-2</v>
          </cell>
          <cell r="V56">
            <v>59</v>
          </cell>
          <cell r="W56">
            <v>59</v>
          </cell>
          <cell r="X56">
            <v>2.4305555555555601E-2</v>
          </cell>
          <cell r="Y56">
            <v>2.4305555555555601E-2</v>
          </cell>
        </row>
        <row r="57">
          <cell r="I57">
            <v>55</v>
          </cell>
          <cell r="J57">
            <v>55</v>
          </cell>
          <cell r="K57">
            <v>6.2500000000000003E-3</v>
          </cell>
          <cell r="L57">
            <v>6.2500000000000003E-3</v>
          </cell>
          <cell r="M57">
            <v>1.6666666666666701E-2</v>
          </cell>
          <cell r="N57">
            <v>1.6666666666666701E-2</v>
          </cell>
          <cell r="O57">
            <v>2.4305555555555601E-2</v>
          </cell>
          <cell r="P57">
            <v>55</v>
          </cell>
          <cell r="Q57">
            <v>55</v>
          </cell>
          <cell r="R57">
            <v>6.2500000000000003E-3</v>
          </cell>
          <cell r="S57">
            <v>6.2500000000000003E-3</v>
          </cell>
          <cell r="T57">
            <v>1.6666666666666701E-2</v>
          </cell>
          <cell r="U57">
            <v>1.6666666666666701E-2</v>
          </cell>
          <cell r="V57">
            <v>59</v>
          </cell>
          <cell r="W57">
            <v>59</v>
          </cell>
          <cell r="X57">
            <v>2.4305555555555601E-2</v>
          </cell>
          <cell r="Y57">
            <v>2.4305555555555601E-2</v>
          </cell>
        </row>
        <row r="58">
          <cell r="I58">
            <v>55</v>
          </cell>
          <cell r="J58">
            <v>55</v>
          </cell>
          <cell r="K58">
            <v>6.2500000000000003E-3</v>
          </cell>
          <cell r="L58">
            <v>6.2500000000000003E-3</v>
          </cell>
          <cell r="M58">
            <v>1.6666666666666701E-2</v>
          </cell>
          <cell r="N58">
            <v>1.6666666666666701E-2</v>
          </cell>
          <cell r="O58">
            <v>2.4305555555555601E-2</v>
          </cell>
          <cell r="P58">
            <v>55</v>
          </cell>
          <cell r="Q58">
            <v>55</v>
          </cell>
          <cell r="R58">
            <v>6.2500000000000003E-3</v>
          </cell>
          <cell r="S58">
            <v>6.2500000000000003E-3</v>
          </cell>
          <cell r="T58">
            <v>1.6666666666666701E-2</v>
          </cell>
          <cell r="U58">
            <v>1.6666666666666701E-2</v>
          </cell>
          <cell r="V58">
            <v>59</v>
          </cell>
          <cell r="W58">
            <v>59</v>
          </cell>
          <cell r="X58">
            <v>2.4305555555555601E-2</v>
          </cell>
          <cell r="Y58">
            <v>2.4305555555555601E-2</v>
          </cell>
        </row>
        <row r="59">
          <cell r="I59">
            <v>55</v>
          </cell>
          <cell r="J59">
            <v>55</v>
          </cell>
          <cell r="K59">
            <v>6.2500000000000003E-3</v>
          </cell>
          <cell r="L59">
            <v>6.2500000000000003E-3</v>
          </cell>
          <cell r="M59">
            <v>1.6666666666666701E-2</v>
          </cell>
          <cell r="N59">
            <v>1.6666666666666701E-2</v>
          </cell>
          <cell r="O59">
            <v>2.4305555555555601E-2</v>
          </cell>
          <cell r="P59">
            <v>55</v>
          </cell>
          <cell r="Q59">
            <v>55</v>
          </cell>
          <cell r="R59">
            <v>6.2500000000000003E-3</v>
          </cell>
          <cell r="S59">
            <v>6.2500000000000003E-3</v>
          </cell>
          <cell r="T59">
            <v>1.6666666666666701E-2</v>
          </cell>
          <cell r="U59">
            <v>1.6666666666666701E-2</v>
          </cell>
          <cell r="V59">
            <v>59</v>
          </cell>
          <cell r="W59">
            <v>59</v>
          </cell>
          <cell r="X59">
            <v>2.4305555555555601E-2</v>
          </cell>
          <cell r="Y59">
            <v>2.4305555555555601E-2</v>
          </cell>
        </row>
        <row r="60">
          <cell r="I60">
            <v>55</v>
          </cell>
          <cell r="J60">
            <v>55</v>
          </cell>
          <cell r="K60">
            <v>6.2500000000000003E-3</v>
          </cell>
          <cell r="L60">
            <v>6.2500000000000003E-3</v>
          </cell>
          <cell r="M60">
            <v>1.6666666666666701E-2</v>
          </cell>
          <cell r="N60">
            <v>1.6666666666666701E-2</v>
          </cell>
          <cell r="O60">
            <v>2.4305555555555601E-2</v>
          </cell>
          <cell r="P60">
            <v>55</v>
          </cell>
          <cell r="Q60">
            <v>55</v>
          </cell>
          <cell r="R60">
            <v>6.2500000000000003E-3</v>
          </cell>
          <cell r="S60">
            <v>6.2500000000000003E-3</v>
          </cell>
          <cell r="T60">
            <v>1.6666666666666701E-2</v>
          </cell>
          <cell r="U60">
            <v>1.6666666666666701E-2</v>
          </cell>
          <cell r="V60">
            <v>59</v>
          </cell>
          <cell r="W60">
            <v>59</v>
          </cell>
          <cell r="X60">
            <v>2.4305555555555601E-2</v>
          </cell>
          <cell r="Y60">
            <v>2.4305555555555601E-2</v>
          </cell>
        </row>
        <row r="61">
          <cell r="I61">
            <v>55</v>
          </cell>
          <cell r="J61">
            <v>55</v>
          </cell>
          <cell r="K61">
            <v>6.2500000000000003E-3</v>
          </cell>
          <cell r="L61">
            <v>6.2500000000000003E-3</v>
          </cell>
          <cell r="M61">
            <v>1.6666666666666701E-2</v>
          </cell>
          <cell r="N61">
            <v>1.6666666666666701E-2</v>
          </cell>
          <cell r="O61">
            <v>2.4305555555555601E-2</v>
          </cell>
          <cell r="P61">
            <v>55</v>
          </cell>
          <cell r="Q61">
            <v>55</v>
          </cell>
          <cell r="R61">
            <v>6.2500000000000003E-3</v>
          </cell>
          <cell r="S61">
            <v>6.2500000000000003E-3</v>
          </cell>
          <cell r="T61">
            <v>1.6666666666666701E-2</v>
          </cell>
          <cell r="U61">
            <v>1.6666666666666701E-2</v>
          </cell>
          <cell r="V61">
            <v>59</v>
          </cell>
          <cell r="W61">
            <v>59</v>
          </cell>
          <cell r="X61">
            <v>2.4305555555555601E-2</v>
          </cell>
          <cell r="Y61">
            <v>2.4305555555555601E-2</v>
          </cell>
        </row>
        <row r="62">
          <cell r="I62">
            <v>55</v>
          </cell>
          <cell r="J62">
            <v>55</v>
          </cell>
          <cell r="K62">
            <v>6.2500000000000003E-3</v>
          </cell>
          <cell r="L62">
            <v>6.2500000000000003E-3</v>
          </cell>
          <cell r="M62">
            <v>1.6666666666666701E-2</v>
          </cell>
          <cell r="N62">
            <v>1.6666666666666701E-2</v>
          </cell>
          <cell r="O62">
            <v>2.4305555555555601E-2</v>
          </cell>
          <cell r="P62">
            <v>55</v>
          </cell>
          <cell r="Q62">
            <v>55</v>
          </cell>
          <cell r="R62">
            <v>6.2500000000000003E-3</v>
          </cell>
          <cell r="S62">
            <v>6.2500000000000003E-3</v>
          </cell>
          <cell r="T62">
            <v>1.6666666666666701E-2</v>
          </cell>
          <cell r="U62">
            <v>1.6666666666666701E-2</v>
          </cell>
          <cell r="V62">
            <v>59</v>
          </cell>
          <cell r="W62">
            <v>59</v>
          </cell>
          <cell r="X62">
            <v>2.4305555555555601E-2</v>
          </cell>
          <cell r="Y62">
            <v>2.4305555555555601E-2</v>
          </cell>
        </row>
        <row r="63">
          <cell r="I63">
            <v>55</v>
          </cell>
          <cell r="J63">
            <v>55</v>
          </cell>
          <cell r="K63">
            <v>6.2500000000000003E-3</v>
          </cell>
          <cell r="L63">
            <v>6.2500000000000003E-3</v>
          </cell>
          <cell r="M63">
            <v>1.6666666666666701E-2</v>
          </cell>
          <cell r="N63">
            <v>1.6666666666666701E-2</v>
          </cell>
          <cell r="O63">
            <v>2.4305555555555601E-2</v>
          </cell>
          <cell r="P63">
            <v>55</v>
          </cell>
          <cell r="Q63">
            <v>55</v>
          </cell>
          <cell r="R63">
            <v>6.2500000000000003E-3</v>
          </cell>
          <cell r="S63">
            <v>6.2500000000000003E-3</v>
          </cell>
          <cell r="T63">
            <v>1.6666666666666701E-2</v>
          </cell>
          <cell r="U63">
            <v>1.6666666666666701E-2</v>
          </cell>
          <cell r="V63">
            <v>59</v>
          </cell>
          <cell r="W63">
            <v>59</v>
          </cell>
          <cell r="X63">
            <v>2.4305555555555601E-2</v>
          </cell>
          <cell r="Y63">
            <v>2.4305555555555601E-2</v>
          </cell>
        </row>
        <row r="64">
          <cell r="I64">
            <v>55</v>
          </cell>
          <cell r="J64">
            <v>55</v>
          </cell>
          <cell r="K64">
            <v>6.2500000000000003E-3</v>
          </cell>
          <cell r="L64">
            <v>6.2500000000000003E-3</v>
          </cell>
          <cell r="M64">
            <v>1.6666666666666701E-2</v>
          </cell>
          <cell r="N64">
            <v>1.6666666666666701E-2</v>
          </cell>
          <cell r="O64">
            <v>2.4305555555555601E-2</v>
          </cell>
          <cell r="P64">
            <v>55</v>
          </cell>
          <cell r="Q64">
            <v>55</v>
          </cell>
          <cell r="R64">
            <v>6.2500000000000003E-3</v>
          </cell>
          <cell r="S64">
            <v>6.2500000000000003E-3</v>
          </cell>
          <cell r="T64">
            <v>1.6666666666666701E-2</v>
          </cell>
          <cell r="U64">
            <v>1.6666666666666701E-2</v>
          </cell>
          <cell r="V64">
            <v>59</v>
          </cell>
          <cell r="W64">
            <v>59</v>
          </cell>
          <cell r="X64">
            <v>2.4305555555555601E-2</v>
          </cell>
          <cell r="Y64">
            <v>2.4305555555555601E-2</v>
          </cell>
        </row>
        <row r="65">
          <cell r="I65">
            <v>55</v>
          </cell>
          <cell r="J65">
            <v>55</v>
          </cell>
          <cell r="K65">
            <v>6.2500000000000003E-3</v>
          </cell>
          <cell r="L65">
            <v>6.2500000000000003E-3</v>
          </cell>
          <cell r="M65">
            <v>1.6666666666666701E-2</v>
          </cell>
          <cell r="N65">
            <v>1.6666666666666701E-2</v>
          </cell>
          <cell r="O65">
            <v>2.4305555555555601E-2</v>
          </cell>
          <cell r="P65">
            <v>55</v>
          </cell>
          <cell r="Q65">
            <v>55</v>
          </cell>
          <cell r="R65">
            <v>6.2500000000000003E-3</v>
          </cell>
          <cell r="S65">
            <v>6.2500000000000003E-3</v>
          </cell>
          <cell r="T65">
            <v>1.6666666666666701E-2</v>
          </cell>
          <cell r="U65">
            <v>1.6666666666666701E-2</v>
          </cell>
          <cell r="V65">
            <v>59</v>
          </cell>
          <cell r="W65">
            <v>59</v>
          </cell>
          <cell r="X65">
            <v>2.4305555555555601E-2</v>
          </cell>
          <cell r="Y65">
            <v>2.4305555555555601E-2</v>
          </cell>
        </row>
        <row r="66">
          <cell r="I66">
            <v>55</v>
          </cell>
          <cell r="J66">
            <v>55</v>
          </cell>
          <cell r="K66">
            <v>6.2500000000000003E-3</v>
          </cell>
          <cell r="L66">
            <v>6.2500000000000003E-3</v>
          </cell>
          <cell r="M66">
            <v>1.6666666666666701E-2</v>
          </cell>
          <cell r="N66">
            <v>1.6666666666666701E-2</v>
          </cell>
          <cell r="O66">
            <v>2.4305555555555601E-2</v>
          </cell>
          <cell r="P66">
            <v>55</v>
          </cell>
          <cell r="Q66">
            <v>55</v>
          </cell>
          <cell r="R66">
            <v>6.2500000000000003E-3</v>
          </cell>
          <cell r="S66">
            <v>6.2500000000000003E-3</v>
          </cell>
          <cell r="T66">
            <v>1.6666666666666701E-2</v>
          </cell>
          <cell r="U66">
            <v>1.6666666666666701E-2</v>
          </cell>
          <cell r="V66">
            <v>59</v>
          </cell>
          <cell r="W66">
            <v>59</v>
          </cell>
          <cell r="X66">
            <v>2.4305555555555601E-2</v>
          </cell>
          <cell r="Y66">
            <v>2.4305555555555601E-2</v>
          </cell>
        </row>
        <row r="67">
          <cell r="I67">
            <v>55</v>
          </cell>
          <cell r="J67">
            <v>55</v>
          </cell>
          <cell r="K67">
            <v>6.2500000000000003E-3</v>
          </cell>
          <cell r="L67">
            <v>6.2500000000000003E-3</v>
          </cell>
          <cell r="M67">
            <v>1.6666666666666701E-2</v>
          </cell>
          <cell r="N67">
            <v>1.6666666666666701E-2</v>
          </cell>
          <cell r="O67">
            <v>2.4305555555555601E-2</v>
          </cell>
          <cell r="P67">
            <v>55</v>
          </cell>
          <cell r="Q67">
            <v>55</v>
          </cell>
          <cell r="R67">
            <v>6.2500000000000003E-3</v>
          </cell>
          <cell r="S67">
            <v>6.2500000000000003E-3</v>
          </cell>
          <cell r="T67">
            <v>1.6666666666666701E-2</v>
          </cell>
          <cell r="U67">
            <v>1.6666666666666701E-2</v>
          </cell>
          <cell r="V67">
            <v>59</v>
          </cell>
          <cell r="W67">
            <v>59</v>
          </cell>
          <cell r="X67">
            <v>2.4305555555555601E-2</v>
          </cell>
          <cell r="Y67">
            <v>2.4305555555555601E-2</v>
          </cell>
        </row>
        <row r="68">
          <cell r="I68">
            <v>55</v>
          </cell>
          <cell r="J68">
            <v>55</v>
          </cell>
          <cell r="K68">
            <v>6.2500000000000003E-3</v>
          </cell>
          <cell r="L68">
            <v>6.2500000000000003E-3</v>
          </cell>
          <cell r="M68">
            <v>1.6666666666666701E-2</v>
          </cell>
          <cell r="N68">
            <v>1.6666666666666701E-2</v>
          </cell>
          <cell r="O68">
            <v>2.4305555555555601E-2</v>
          </cell>
          <cell r="P68">
            <v>55</v>
          </cell>
          <cell r="Q68">
            <v>55</v>
          </cell>
          <cell r="R68">
            <v>6.2500000000000003E-3</v>
          </cell>
          <cell r="S68">
            <v>6.2500000000000003E-3</v>
          </cell>
          <cell r="T68">
            <v>1.6666666666666701E-2</v>
          </cell>
          <cell r="U68">
            <v>1.6666666666666701E-2</v>
          </cell>
          <cell r="V68">
            <v>59</v>
          </cell>
          <cell r="W68">
            <v>59</v>
          </cell>
          <cell r="X68">
            <v>2.4305555555555601E-2</v>
          </cell>
          <cell r="Y68">
            <v>2.4305555555555601E-2</v>
          </cell>
        </row>
        <row r="69">
          <cell r="I69">
            <v>55</v>
          </cell>
          <cell r="J69">
            <v>55</v>
          </cell>
          <cell r="K69">
            <v>6.2500000000000003E-3</v>
          </cell>
          <cell r="L69">
            <v>6.2500000000000003E-3</v>
          </cell>
          <cell r="M69">
            <v>1.6666666666666701E-2</v>
          </cell>
          <cell r="N69">
            <v>1.6666666666666701E-2</v>
          </cell>
          <cell r="O69">
            <v>2.4305555555555601E-2</v>
          </cell>
          <cell r="P69">
            <v>55</v>
          </cell>
          <cell r="Q69">
            <v>55</v>
          </cell>
          <cell r="R69">
            <v>6.2500000000000003E-3</v>
          </cell>
          <cell r="S69">
            <v>6.2500000000000003E-3</v>
          </cell>
          <cell r="T69">
            <v>1.6666666666666701E-2</v>
          </cell>
          <cell r="U69">
            <v>1.6666666666666701E-2</v>
          </cell>
          <cell r="V69">
            <v>59</v>
          </cell>
          <cell r="W69">
            <v>59</v>
          </cell>
          <cell r="X69">
            <v>2.4305555555555601E-2</v>
          </cell>
          <cell r="Y69">
            <v>2.4305555555555601E-2</v>
          </cell>
        </row>
        <row r="70">
          <cell r="I70">
            <v>55</v>
          </cell>
          <cell r="J70">
            <v>55</v>
          </cell>
          <cell r="K70">
            <v>6.2500000000000003E-3</v>
          </cell>
          <cell r="L70">
            <v>6.2500000000000003E-3</v>
          </cell>
          <cell r="M70">
            <v>1.6666666666666701E-2</v>
          </cell>
          <cell r="N70">
            <v>1.6666666666666701E-2</v>
          </cell>
          <cell r="O70">
            <v>2.4305555555555601E-2</v>
          </cell>
          <cell r="P70">
            <v>55</v>
          </cell>
          <cell r="Q70">
            <v>55</v>
          </cell>
          <cell r="R70">
            <v>6.2500000000000003E-3</v>
          </cell>
          <cell r="S70">
            <v>6.2500000000000003E-3</v>
          </cell>
          <cell r="T70">
            <v>1.6666666666666701E-2</v>
          </cell>
          <cell r="U70">
            <v>1.6666666666666701E-2</v>
          </cell>
          <cell r="V70">
            <v>59</v>
          </cell>
          <cell r="W70">
            <v>59</v>
          </cell>
          <cell r="X70">
            <v>2.4305555555555601E-2</v>
          </cell>
          <cell r="Y70">
            <v>2.4305555555555601E-2</v>
          </cell>
        </row>
        <row r="71">
          <cell r="I71">
            <v>55</v>
          </cell>
          <cell r="J71">
            <v>55</v>
          </cell>
          <cell r="K71">
            <v>6.2500000000000003E-3</v>
          </cell>
          <cell r="L71">
            <v>6.2500000000000003E-3</v>
          </cell>
          <cell r="M71">
            <v>1.6666666666666701E-2</v>
          </cell>
          <cell r="N71">
            <v>1.6666666666666701E-2</v>
          </cell>
          <cell r="O71">
            <v>2.4305555555555601E-2</v>
          </cell>
          <cell r="P71">
            <v>55</v>
          </cell>
          <cell r="Q71">
            <v>55</v>
          </cell>
          <cell r="R71">
            <v>6.2500000000000003E-3</v>
          </cell>
          <cell r="S71">
            <v>6.2500000000000003E-3</v>
          </cell>
          <cell r="T71">
            <v>1.6666666666666701E-2</v>
          </cell>
          <cell r="U71">
            <v>1.6666666666666701E-2</v>
          </cell>
          <cell r="V71">
            <v>59</v>
          </cell>
          <cell r="W71">
            <v>59</v>
          </cell>
          <cell r="X71">
            <v>2.4305555555555601E-2</v>
          </cell>
          <cell r="Y71">
            <v>2.4305555555555601E-2</v>
          </cell>
        </row>
        <row r="72">
          <cell r="I72">
            <v>55</v>
          </cell>
          <cell r="J72">
            <v>55</v>
          </cell>
          <cell r="K72">
            <v>6.2500000000000003E-3</v>
          </cell>
          <cell r="L72">
            <v>6.2500000000000003E-3</v>
          </cell>
          <cell r="M72">
            <v>1.6666666666666701E-2</v>
          </cell>
          <cell r="N72">
            <v>1.6666666666666701E-2</v>
          </cell>
          <cell r="O72">
            <v>2.4305555555555601E-2</v>
          </cell>
          <cell r="P72">
            <v>55</v>
          </cell>
          <cell r="Q72">
            <v>55</v>
          </cell>
          <cell r="R72">
            <v>6.2500000000000003E-3</v>
          </cell>
          <cell r="S72">
            <v>6.2500000000000003E-3</v>
          </cell>
          <cell r="T72">
            <v>1.6666666666666701E-2</v>
          </cell>
          <cell r="U72">
            <v>1.6666666666666701E-2</v>
          </cell>
          <cell r="V72">
            <v>59</v>
          </cell>
          <cell r="W72">
            <v>59</v>
          </cell>
          <cell r="X72">
            <v>2.4305555555555601E-2</v>
          </cell>
          <cell r="Y72">
            <v>2.4305555555555601E-2</v>
          </cell>
        </row>
        <row r="73">
          <cell r="I73">
            <v>55</v>
          </cell>
          <cell r="J73">
            <v>55</v>
          </cell>
          <cell r="K73">
            <v>6.2500000000000003E-3</v>
          </cell>
          <cell r="L73">
            <v>6.2500000000000003E-3</v>
          </cell>
          <cell r="M73">
            <v>1.6666666666666701E-2</v>
          </cell>
          <cell r="N73">
            <v>1.6666666666666701E-2</v>
          </cell>
          <cell r="O73">
            <v>2.4305555555555601E-2</v>
          </cell>
          <cell r="P73">
            <v>55</v>
          </cell>
          <cell r="Q73">
            <v>55</v>
          </cell>
          <cell r="R73">
            <v>6.2500000000000003E-3</v>
          </cell>
          <cell r="S73">
            <v>6.2500000000000003E-3</v>
          </cell>
          <cell r="T73">
            <v>1.6666666666666701E-2</v>
          </cell>
          <cell r="U73">
            <v>1.6666666666666701E-2</v>
          </cell>
          <cell r="V73">
            <v>59</v>
          </cell>
          <cell r="W73">
            <v>59</v>
          </cell>
          <cell r="X73">
            <v>2.4305555555555601E-2</v>
          </cell>
          <cell r="Y73">
            <v>2.4305555555555601E-2</v>
          </cell>
        </row>
        <row r="74">
          <cell r="I74">
            <v>55</v>
          </cell>
          <cell r="J74">
            <v>55</v>
          </cell>
          <cell r="K74">
            <v>6.2500000000000003E-3</v>
          </cell>
          <cell r="L74">
            <v>6.2500000000000003E-3</v>
          </cell>
          <cell r="M74">
            <v>1.6666666666666701E-2</v>
          </cell>
          <cell r="N74">
            <v>1.6666666666666701E-2</v>
          </cell>
          <cell r="O74">
            <v>2.4305555555555601E-2</v>
          </cell>
          <cell r="P74">
            <v>55</v>
          </cell>
          <cell r="Q74">
            <v>55</v>
          </cell>
          <cell r="R74">
            <v>6.2500000000000003E-3</v>
          </cell>
          <cell r="S74">
            <v>6.2500000000000003E-3</v>
          </cell>
          <cell r="T74">
            <v>1.6666666666666701E-2</v>
          </cell>
          <cell r="U74">
            <v>1.6666666666666701E-2</v>
          </cell>
          <cell r="V74">
            <v>59</v>
          </cell>
          <cell r="W74">
            <v>59</v>
          </cell>
          <cell r="X74">
            <v>2.4305555555555601E-2</v>
          </cell>
          <cell r="Y74">
            <v>2.4305555555555601E-2</v>
          </cell>
        </row>
        <row r="75">
          <cell r="I75">
            <v>55</v>
          </cell>
          <cell r="J75">
            <v>55</v>
          </cell>
          <cell r="K75">
            <v>6.2500000000000003E-3</v>
          </cell>
          <cell r="L75">
            <v>6.2500000000000003E-3</v>
          </cell>
          <cell r="M75">
            <v>1.6666666666666701E-2</v>
          </cell>
          <cell r="N75">
            <v>1.6666666666666701E-2</v>
          </cell>
          <cell r="O75">
            <v>2.4305555555555601E-2</v>
          </cell>
          <cell r="P75">
            <v>55</v>
          </cell>
          <cell r="Q75">
            <v>55</v>
          </cell>
          <cell r="R75">
            <v>6.2500000000000003E-3</v>
          </cell>
          <cell r="S75">
            <v>6.2500000000000003E-3</v>
          </cell>
          <cell r="T75">
            <v>1.6666666666666701E-2</v>
          </cell>
          <cell r="U75">
            <v>1.6666666666666701E-2</v>
          </cell>
          <cell r="V75">
            <v>59</v>
          </cell>
          <cell r="W75">
            <v>59</v>
          </cell>
          <cell r="X75">
            <v>2.4305555555555601E-2</v>
          </cell>
          <cell r="Y75">
            <v>2.4305555555555601E-2</v>
          </cell>
        </row>
        <row r="76">
          <cell r="I76">
            <v>55</v>
          </cell>
          <cell r="J76">
            <v>55</v>
          </cell>
          <cell r="K76">
            <v>6.2500000000000003E-3</v>
          </cell>
          <cell r="L76">
            <v>6.2500000000000003E-3</v>
          </cell>
          <cell r="M76">
            <v>1.6666666666666701E-2</v>
          </cell>
          <cell r="N76">
            <v>1.6666666666666701E-2</v>
          </cell>
          <cell r="O76">
            <v>2.4305555555555601E-2</v>
          </cell>
          <cell r="P76">
            <v>55</v>
          </cell>
          <cell r="Q76">
            <v>55</v>
          </cell>
          <cell r="R76">
            <v>6.2500000000000003E-3</v>
          </cell>
          <cell r="S76">
            <v>6.2500000000000003E-3</v>
          </cell>
          <cell r="T76">
            <v>1.6666666666666701E-2</v>
          </cell>
          <cell r="U76">
            <v>1.6666666666666701E-2</v>
          </cell>
          <cell r="V76">
            <v>59</v>
          </cell>
          <cell r="W76">
            <v>59</v>
          </cell>
          <cell r="X76">
            <v>2.4305555555555601E-2</v>
          </cell>
          <cell r="Y76">
            <v>2.4305555555555601E-2</v>
          </cell>
        </row>
        <row r="77">
          <cell r="I77">
            <v>55</v>
          </cell>
          <cell r="J77">
            <v>55</v>
          </cell>
          <cell r="K77">
            <v>6.2500000000000003E-3</v>
          </cell>
          <cell r="L77">
            <v>6.2500000000000003E-3</v>
          </cell>
          <cell r="M77">
            <v>1.6666666666666701E-2</v>
          </cell>
          <cell r="N77">
            <v>1.6666666666666701E-2</v>
          </cell>
          <cell r="O77">
            <v>2.4305555555555601E-2</v>
          </cell>
          <cell r="P77">
            <v>55</v>
          </cell>
          <cell r="Q77">
            <v>55</v>
          </cell>
          <cell r="R77">
            <v>6.2500000000000003E-3</v>
          </cell>
          <cell r="S77">
            <v>6.2500000000000003E-3</v>
          </cell>
          <cell r="T77">
            <v>1.6666666666666701E-2</v>
          </cell>
          <cell r="U77">
            <v>1.6666666666666701E-2</v>
          </cell>
          <cell r="V77">
            <v>59</v>
          </cell>
          <cell r="W77">
            <v>59</v>
          </cell>
          <cell r="X77">
            <v>2.4305555555555601E-2</v>
          </cell>
          <cell r="Y77">
            <v>2.4305555555555601E-2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4.8099999999999996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1"/>
      <sheetData sheetId="12"/>
      <sheetData sheetId="13"/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0.54166666666666663</v>
          </cell>
          <cell r="G6">
            <v>39851</v>
          </cell>
          <cell r="H6" t="str">
            <v>Šeštadienis</v>
          </cell>
          <cell r="I6">
            <v>0.45833333333333331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0.54166666666666663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0.45833333333333331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2.7777777777777779E-3</v>
          </cell>
          <cell r="F17">
            <v>2.0833333333333298E-3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2.0833333333333333E-3</v>
          </cell>
          <cell r="F18">
            <v>2.0833333333333333E-3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2.7777777777777779E-3</v>
          </cell>
          <cell r="F19">
            <v>2.0833333333333298E-3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4.8611111111111112E-3</v>
          </cell>
          <cell r="F20">
            <v>2.0833333333333298E-3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8.3333333333333332E-3</v>
          </cell>
          <cell r="F21">
            <v>2.0833333333333298E-3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2.0833333333333333E-3</v>
          </cell>
          <cell r="F22">
            <v>2.0833333333333298E-3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1.0416666666666666E-2</v>
          </cell>
          <cell r="F23">
            <v>2.0833333333333298E-3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5.5555555555555558E-3</v>
          </cell>
          <cell r="F24">
            <v>2.0833333333333298E-3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6.9444444444444441E-3</v>
          </cell>
          <cell r="F25">
            <v>2.0833333333333298E-3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2.0833333333333333E-3</v>
          </cell>
          <cell r="F26">
            <v>2.0833333333333298E-3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1.7361111111111112E-2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3.472222222222222E-3</v>
          </cell>
          <cell r="F28">
            <v>2.0833333333333298E-3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2.0833333333333333E-3</v>
          </cell>
          <cell r="F29">
            <v>2.0833333333333298E-3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2.0833333333333333E-3</v>
          </cell>
          <cell r="F30">
            <v>2.0833333333333298E-3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2.7777777777777779E-3</v>
          </cell>
          <cell r="F31">
            <v>2.0833333333333298E-3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3.472222222222222E-3</v>
          </cell>
          <cell r="F32">
            <v>2.0833333333333298E-3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4.8611111111111112E-3</v>
          </cell>
          <cell r="F33">
            <v>2.0833333333333298E-3</v>
          </cell>
          <cell r="J33">
            <v>17</v>
          </cell>
          <cell r="M33" t="str">
            <v xml:space="preserve"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4.8611111111111112E-3</v>
          </cell>
          <cell r="F34">
            <v>2.0833333333333298E-3</v>
          </cell>
          <cell r="J34">
            <v>18</v>
          </cell>
          <cell r="M34" t="str">
            <v xml:space="preserve"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1.3888888888888888E-2</v>
          </cell>
          <cell r="F35">
            <v>2.0833333333333298E-3</v>
          </cell>
          <cell r="J35">
            <v>19</v>
          </cell>
          <cell r="M35" t="str">
            <v xml:space="preserve"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2.7777777777777776E-2</v>
          </cell>
          <cell r="F36">
            <v>2.0833333333333298E-3</v>
          </cell>
          <cell r="J36">
            <v>20</v>
          </cell>
          <cell r="M36" t="str">
            <v xml:space="preserve"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3.472222222222222E-3</v>
          </cell>
          <cell r="F37">
            <v>2.0833333333333298E-3</v>
          </cell>
          <cell r="J37">
            <v>21</v>
          </cell>
          <cell r="M37" t="str">
            <v xml:space="preserve"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3.472222222222222E-3</v>
          </cell>
          <cell r="F38">
            <v>1.3888888888888889E-3</v>
          </cell>
          <cell r="J38">
            <v>22</v>
          </cell>
          <cell r="M38" t="str">
            <v xml:space="preserve"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3.472222222222222E-3</v>
          </cell>
          <cell r="F39">
            <v>2.0833333333333298E-3</v>
          </cell>
          <cell r="J39">
            <v>23</v>
          </cell>
          <cell r="M39" t="str">
            <v xml:space="preserve"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2.7777777777777779E-3</v>
          </cell>
          <cell r="F40">
            <v>3.472222222222222E-3</v>
          </cell>
          <cell r="J40">
            <v>24</v>
          </cell>
          <cell r="M40" t="str">
            <v xml:space="preserve"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2.0833333333333333E-3</v>
          </cell>
          <cell r="F41">
            <v>2.0833333333333333E-3</v>
          </cell>
          <cell r="J41">
            <v>25</v>
          </cell>
          <cell r="M41" t="str">
            <v xml:space="preserve"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1.2499999999999999E-2</v>
          </cell>
          <cell r="F42">
            <v>2.0833333333333298E-3</v>
          </cell>
          <cell r="J42">
            <v>26</v>
          </cell>
          <cell r="M42" t="str">
            <v xml:space="preserve"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2.4305555555555556E-2</v>
          </cell>
          <cell r="J43">
            <v>27</v>
          </cell>
          <cell r="M43" t="str">
            <v xml:space="preserve"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4.0972222222222222E-2</v>
          </cell>
          <cell r="F44">
            <v>2.0833333333333298E-3</v>
          </cell>
          <cell r="J44">
            <v>28</v>
          </cell>
          <cell r="M44" t="str">
            <v xml:space="preserve"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1.0416666666666666E-2</v>
          </cell>
          <cell r="F45">
            <v>3.472222222222222E-3</v>
          </cell>
          <cell r="J45">
            <v>29</v>
          </cell>
          <cell r="M45" t="str">
            <v xml:space="preserve"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1.3888888888888889E-3</v>
          </cell>
          <cell r="F46">
            <v>6.9444444444444447E-4</v>
          </cell>
          <cell r="J46">
            <v>30</v>
          </cell>
          <cell r="M46" t="str">
            <v xml:space="preserve"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0.54166666666666663</v>
          </cell>
          <cell r="E9">
            <v>0.54166666666666663</v>
          </cell>
          <cell r="G9">
            <v>1.7361111111111112E-2</v>
          </cell>
          <cell r="H9">
            <v>0</v>
          </cell>
          <cell r="I9">
            <v>1.7361111111111112E-2</v>
          </cell>
          <cell r="J9">
            <v>1.7361111111111112E-2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 xml:space="preserve"> </v>
          </cell>
          <cell r="AA9" t="str">
            <v/>
          </cell>
          <cell r="AB9" t="str">
            <v/>
          </cell>
          <cell r="AC9" t="str">
            <v xml:space="preserve">  </v>
          </cell>
          <cell r="AE9" t="str">
            <v xml:space="preserve"> </v>
          </cell>
          <cell r="AG9" t="str">
            <v/>
          </cell>
          <cell r="AH9" t="str">
            <v/>
          </cell>
          <cell r="AI9" t="str">
            <v xml:space="preserve">  </v>
          </cell>
          <cell r="AK9" t="str">
            <v xml:space="preserve"> </v>
          </cell>
          <cell r="AM9" t="str">
            <v/>
          </cell>
          <cell r="AN9" t="str">
            <v/>
          </cell>
          <cell r="AO9" t="str">
            <v xml:space="preserve"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0.55902777777777779</v>
          </cell>
          <cell r="E10">
            <v>0.55902777777777779</v>
          </cell>
          <cell r="F10">
            <v>6.9444444444444441E-3</v>
          </cell>
          <cell r="G10">
            <v>2.4305555555555556E-2</v>
          </cell>
          <cell r="H10">
            <v>0</v>
          </cell>
          <cell r="I10">
            <v>2.4305555555555556E-2</v>
          </cell>
          <cell r="J10">
            <v>2.4305555555555556E-2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 xml:space="preserve"> </v>
          </cell>
          <cell r="AA10" t="str">
            <v/>
          </cell>
          <cell r="AB10" t="str">
            <v/>
          </cell>
          <cell r="AC10" t="str">
            <v xml:space="preserve">  </v>
          </cell>
          <cell r="AE10" t="str">
            <v xml:space="preserve"> </v>
          </cell>
          <cell r="AG10" t="str">
            <v/>
          </cell>
          <cell r="AH10" t="str">
            <v/>
          </cell>
          <cell r="AI10" t="str">
            <v xml:space="preserve">  </v>
          </cell>
          <cell r="AK10" t="str">
            <v xml:space="preserve"> </v>
          </cell>
          <cell r="AM10" t="str">
            <v/>
          </cell>
          <cell r="AN10" t="str">
            <v/>
          </cell>
          <cell r="AO10" t="str">
            <v xml:space="preserve"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0.59027777777777779</v>
          </cell>
          <cell r="E11">
            <v>0.59027777777777779</v>
          </cell>
          <cell r="F11">
            <v>6.9444444444444441E-3</v>
          </cell>
          <cell r="G11">
            <v>3.472222222222222E-3</v>
          </cell>
          <cell r="H11">
            <v>3.472222222222222E-3</v>
          </cell>
          <cell r="I11">
            <v>0</v>
          </cell>
          <cell r="J11">
            <v>1.0416666666666666E-2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 xml:space="preserve"> </v>
          </cell>
          <cell r="S11" t="str">
            <v>Varžybų atidarymas</v>
          </cell>
          <cell r="U11" t="str">
            <v>Varžybų atidarymas</v>
          </cell>
          <cell r="V11" t="str">
            <v xml:space="preserve">Varžybų atidarymas  </v>
          </cell>
          <cell r="W11" t="str">
            <v xml:space="preserve">Varžybų atidarymas   </v>
          </cell>
          <cell r="Y11" t="str">
            <v xml:space="preserve"> </v>
          </cell>
          <cell r="AA11" t="str">
            <v/>
          </cell>
          <cell r="AB11" t="str">
            <v/>
          </cell>
          <cell r="AC11" t="str">
            <v xml:space="preserve">  </v>
          </cell>
          <cell r="AE11" t="str">
            <v xml:space="preserve"> </v>
          </cell>
          <cell r="AG11" t="str">
            <v/>
          </cell>
          <cell r="AH11" t="str">
            <v/>
          </cell>
          <cell r="AI11" t="str">
            <v xml:space="preserve">  </v>
          </cell>
          <cell r="AK11" t="str">
            <v xml:space="preserve"> </v>
          </cell>
          <cell r="AM11" t="str">
            <v/>
          </cell>
          <cell r="AN11" t="str">
            <v/>
          </cell>
          <cell r="AO11" t="str">
            <v xml:space="preserve"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0.60416666666666663</v>
          </cell>
          <cell r="E12">
            <v>0.60416666666666663</v>
          </cell>
          <cell r="F12">
            <v>2.0833333333333333E-3</v>
          </cell>
          <cell r="G12">
            <v>2.0833333333333333E-3</v>
          </cell>
          <cell r="H12">
            <v>2.0833333333333333E-3</v>
          </cell>
          <cell r="I12">
            <v>0</v>
          </cell>
          <cell r="J12">
            <v>2.0833333333333333E-3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 xml:space="preserve"> </v>
          </cell>
          <cell r="AA12" t="str">
            <v/>
          </cell>
          <cell r="AB12" t="str">
            <v/>
          </cell>
          <cell r="AC12" t="str">
            <v xml:space="preserve"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0.61458333333333337</v>
          </cell>
          <cell r="E13">
            <v>0.61041666666666661</v>
          </cell>
          <cell r="F13">
            <v>1.2499999999999999E-2</v>
          </cell>
          <cell r="G13">
            <v>6.9444444444444447E-4</v>
          </cell>
          <cell r="H13">
            <v>6.9444444444444447E-4</v>
          </cell>
          <cell r="I13">
            <v>0</v>
          </cell>
          <cell r="J13">
            <v>1.3888888888888889E-3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 xml:space="preserve"> </v>
          </cell>
          <cell r="S13" t="str">
            <v>x</v>
          </cell>
          <cell r="U13" t="str">
            <v>x</v>
          </cell>
          <cell r="V13" t="str">
            <v xml:space="preserve">x  </v>
          </cell>
          <cell r="W13" t="str">
            <v xml:space="preserve">x   </v>
          </cell>
          <cell r="Y13" t="str">
            <v xml:space="preserve"> </v>
          </cell>
          <cell r="AA13" t="str">
            <v/>
          </cell>
          <cell r="AB13" t="str">
            <v/>
          </cell>
          <cell r="AC13" t="str">
            <v xml:space="preserve"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 xml:space="preserve"> </v>
          </cell>
          <cell r="AM13" t="str">
            <v/>
          </cell>
          <cell r="AN13" t="str">
            <v/>
          </cell>
          <cell r="AO13" t="str">
            <v xml:space="preserve"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0.62847222222222221</v>
          </cell>
          <cell r="E14">
            <v>0.62430555555555545</v>
          </cell>
          <cell r="G14">
            <v>1.2499999999999999E-2</v>
          </cell>
          <cell r="H14">
            <v>2.0833333333333333E-3</v>
          </cell>
          <cell r="I14">
            <v>1.0416666666666666E-2</v>
          </cell>
          <cell r="J14">
            <v>2.0833333333333333E-3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 xml:space="preserve"> </v>
          </cell>
          <cell r="AG14" t="str">
            <v/>
          </cell>
          <cell r="AH14" t="str">
            <v/>
          </cell>
          <cell r="AI14" t="str">
            <v xml:space="preserve">  </v>
          </cell>
          <cell r="AK14" t="str">
            <v xml:space="preserve"> </v>
          </cell>
          <cell r="AM14" t="str">
            <v/>
          </cell>
          <cell r="AN14" t="str">
            <v/>
          </cell>
          <cell r="AO14" t="str">
            <v xml:space="preserve"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0.64583333333333337</v>
          </cell>
          <cell r="E15">
            <v>0.63888888888888873</v>
          </cell>
          <cell r="G15">
            <v>1.6666666666666666E-2</v>
          </cell>
          <cell r="H15">
            <v>2.0833333333333333E-3</v>
          </cell>
          <cell r="I15">
            <v>1.4583333333333334E-2</v>
          </cell>
          <cell r="J15">
            <v>2.0833333333333333E-3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 xml:space="preserve"> </v>
          </cell>
          <cell r="AA15" t="str">
            <v/>
          </cell>
          <cell r="AB15" t="str">
            <v/>
          </cell>
          <cell r="AC15" t="str">
            <v xml:space="preserve">  </v>
          </cell>
          <cell r="AE15" t="str">
            <v xml:space="preserve"> </v>
          </cell>
          <cell r="AG15" t="str">
            <v/>
          </cell>
          <cell r="AH15" t="str">
            <v/>
          </cell>
          <cell r="AI15" t="str">
            <v xml:space="preserve">  </v>
          </cell>
          <cell r="AK15" t="str">
            <v xml:space="preserve"> </v>
          </cell>
          <cell r="AM15" t="str">
            <v/>
          </cell>
          <cell r="AN15" t="str">
            <v/>
          </cell>
          <cell r="AO15" t="str">
            <v xml:space="preserve"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0.65972222222222221</v>
          </cell>
          <cell r="E16">
            <v>0.65763888888888877</v>
          </cell>
          <cell r="G16">
            <v>6.9444444444444447E-4</v>
          </cell>
          <cell r="H16">
            <v>6.9444444444444447E-4</v>
          </cell>
          <cell r="I16">
            <v>0</v>
          </cell>
          <cell r="J16">
            <v>1.3888888888888889E-3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 xml:space="preserve"> </v>
          </cell>
          <cell r="S16" t="str">
            <v>x</v>
          </cell>
          <cell r="U16" t="str">
            <v>x</v>
          </cell>
          <cell r="V16" t="str">
            <v xml:space="preserve">x  </v>
          </cell>
          <cell r="W16" t="str">
            <v xml:space="preserve">x   </v>
          </cell>
          <cell r="Y16" t="str">
            <v xml:space="preserve"> </v>
          </cell>
          <cell r="AA16" t="str">
            <v/>
          </cell>
          <cell r="AB16" t="str">
            <v/>
          </cell>
          <cell r="AC16" t="str">
            <v xml:space="preserve"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 xml:space="preserve"> </v>
          </cell>
          <cell r="AM16" t="str">
            <v/>
          </cell>
          <cell r="AN16" t="str">
            <v/>
          </cell>
          <cell r="AO16" t="str">
            <v xml:space="preserve"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0.66666666666666663</v>
          </cell>
          <cell r="E17">
            <v>0.65902777777777766</v>
          </cell>
          <cell r="F17">
            <v>1.3888888888888889E-3</v>
          </cell>
          <cell r="G17">
            <v>1.0416666666666663E-2</v>
          </cell>
          <cell r="H17">
            <v>2.0833333333333298E-3</v>
          </cell>
          <cell r="I17">
            <v>8.3333333333333332E-3</v>
          </cell>
          <cell r="J17">
            <v>2.7777777777777779E-3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 xml:space="preserve"> </v>
          </cell>
          <cell r="AA17" t="str">
            <v/>
          </cell>
          <cell r="AB17" t="str">
            <v/>
          </cell>
          <cell r="AC17" t="str">
            <v xml:space="preserve">  </v>
          </cell>
          <cell r="AE17" t="str">
            <v xml:space="preserve"> </v>
          </cell>
          <cell r="AG17" t="str">
            <v/>
          </cell>
          <cell r="AH17" t="str">
            <v/>
          </cell>
          <cell r="AI17" t="str">
            <v xml:space="preserve">  </v>
          </cell>
          <cell r="AK17" t="str">
            <v xml:space="preserve"> </v>
          </cell>
          <cell r="AM17" t="str">
            <v/>
          </cell>
          <cell r="AN17" t="str">
            <v/>
          </cell>
          <cell r="AO17" t="str">
            <v xml:space="preserve"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0.68055555555555547</v>
          </cell>
          <cell r="E18">
            <v>0.6729166666666665</v>
          </cell>
          <cell r="G18">
            <v>1.5972222222222221E-2</v>
          </cell>
          <cell r="H18">
            <v>2.0833333333333298E-3</v>
          </cell>
          <cell r="I18">
            <v>1.388888888888889E-2</v>
          </cell>
          <cell r="J18">
            <v>2.7777777777777779E-3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 xml:space="preserve"> </v>
          </cell>
          <cell r="AG18" t="str">
            <v/>
          </cell>
          <cell r="AH18" t="str">
            <v/>
          </cell>
          <cell r="AI18" t="str">
            <v xml:space="preserve">  </v>
          </cell>
          <cell r="AK18" t="str">
            <v xml:space="preserve"> </v>
          </cell>
          <cell r="AM18" t="str">
            <v/>
          </cell>
          <cell r="AN18" t="str">
            <v/>
          </cell>
          <cell r="AO18" t="str">
            <v xml:space="preserve"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0.69097222222222199</v>
          </cell>
          <cell r="G19">
            <v>6.9444444444444447E-4</v>
          </cell>
          <cell r="H19">
            <v>6.9444444444444447E-4</v>
          </cell>
          <cell r="I19">
            <v>0</v>
          </cell>
          <cell r="J19">
            <v>1.3888888888888889E-3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 xml:space="preserve"> </v>
          </cell>
          <cell r="S19" t="str">
            <v>x</v>
          </cell>
          <cell r="U19" t="str">
            <v>x</v>
          </cell>
          <cell r="V19" t="str">
            <v xml:space="preserve">x  </v>
          </cell>
          <cell r="W19" t="str">
            <v xml:space="preserve">x   </v>
          </cell>
          <cell r="Y19" t="str">
            <v xml:space="preserve"> </v>
          </cell>
          <cell r="AA19" t="str">
            <v/>
          </cell>
          <cell r="AB19" t="str">
            <v/>
          </cell>
          <cell r="AC19" t="str">
            <v xml:space="preserve">  </v>
          </cell>
          <cell r="AE19" t="str">
            <v xml:space="preserve"> </v>
          </cell>
          <cell r="AG19" t="str">
            <v/>
          </cell>
          <cell r="AH19" t="str">
            <v/>
          </cell>
          <cell r="AI19" t="str">
            <v xml:space="preserve"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0.70138888888888884</v>
          </cell>
          <cell r="E20">
            <v>0.69236111111111087</v>
          </cell>
          <cell r="G20">
            <v>1.3888888888888889E-3</v>
          </cell>
          <cell r="H20">
            <v>1.3888888888888889E-3</v>
          </cell>
          <cell r="I20">
            <v>0</v>
          </cell>
          <cell r="J20">
            <v>3.472222222222222E-3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 xml:space="preserve"> </v>
          </cell>
          <cell r="AA20" t="str">
            <v/>
          </cell>
          <cell r="AB20" t="str">
            <v/>
          </cell>
          <cell r="AC20" t="str">
            <v xml:space="preserve"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 xml:space="preserve"> </v>
          </cell>
          <cell r="AM20" t="str">
            <v/>
          </cell>
          <cell r="AN20" t="str">
            <v/>
          </cell>
          <cell r="AO20" t="str">
            <v xml:space="preserve"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0.70486111111111116</v>
          </cell>
          <cell r="E21">
            <v>0.69513888888888864</v>
          </cell>
          <cell r="G21">
            <v>1.3888888888888889E-3</v>
          </cell>
          <cell r="H21">
            <v>1.3888888888888889E-3</v>
          </cell>
          <cell r="I21">
            <v>0</v>
          </cell>
          <cell r="J21">
            <v>3.472222222222222E-3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 xml:space="preserve"> </v>
          </cell>
          <cell r="AA21" t="str">
            <v/>
          </cell>
          <cell r="AB21" t="str">
            <v/>
          </cell>
          <cell r="AC21" t="str">
            <v xml:space="preserve">  </v>
          </cell>
          <cell r="AE21" t="str">
            <v xml:space="preserve"> </v>
          </cell>
          <cell r="AG21" t="str">
            <v/>
          </cell>
          <cell r="AH21" t="str">
            <v/>
          </cell>
          <cell r="AI21" t="str">
            <v xml:space="preserve">  </v>
          </cell>
          <cell r="AK21" t="str">
            <v xml:space="preserve"> </v>
          </cell>
          <cell r="AM21" t="str">
            <v/>
          </cell>
          <cell r="AN21" t="str">
            <v/>
          </cell>
          <cell r="AO21" t="str">
            <v xml:space="preserve"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0.70833333333333337</v>
          </cell>
          <cell r="E22">
            <v>0.69791666666666641</v>
          </cell>
          <cell r="G22">
            <v>1.3888888888888889E-3</v>
          </cell>
          <cell r="H22">
            <v>1.3888888888888889E-3</v>
          </cell>
          <cell r="I22">
            <v>0</v>
          </cell>
          <cell r="J22">
            <v>3.472222222222222E-3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 xml:space="preserve"> </v>
          </cell>
          <cell r="AA22" t="str">
            <v/>
          </cell>
          <cell r="AB22" t="str">
            <v/>
          </cell>
          <cell r="AC22" t="str">
            <v xml:space="preserve">  </v>
          </cell>
          <cell r="AE22" t="str">
            <v xml:space="preserve"> </v>
          </cell>
          <cell r="AG22" t="str">
            <v/>
          </cell>
          <cell r="AH22" t="str">
            <v/>
          </cell>
          <cell r="AI22" t="str">
            <v xml:space="preserve">  </v>
          </cell>
          <cell r="AK22" t="str">
            <v xml:space="preserve"> </v>
          </cell>
          <cell r="AM22" t="str">
            <v/>
          </cell>
          <cell r="AN22" t="str">
            <v/>
          </cell>
          <cell r="AO22" t="str">
            <v xml:space="preserve"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0.71180555555555547</v>
          </cell>
          <cell r="E23">
            <v>0.70069444444444418</v>
          </cell>
          <cell r="G23">
            <v>1.3888888888888889E-3</v>
          </cell>
          <cell r="H23">
            <v>1.3888888888888889E-3</v>
          </cell>
          <cell r="I23">
            <v>0</v>
          </cell>
          <cell r="J23">
            <v>3.472222222222222E-3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 xml:space="preserve"> </v>
          </cell>
          <cell r="AA23" t="str">
            <v/>
          </cell>
          <cell r="AB23" t="str">
            <v/>
          </cell>
          <cell r="AC23" t="str">
            <v xml:space="preserve">  </v>
          </cell>
          <cell r="AE23" t="str">
            <v xml:space="preserve"> </v>
          </cell>
          <cell r="AG23" t="str">
            <v/>
          </cell>
          <cell r="AH23" t="str">
            <v/>
          </cell>
          <cell r="AI23" t="str">
            <v xml:space="preserve">  </v>
          </cell>
          <cell r="AK23" t="str">
            <v xml:space="preserve"> </v>
          </cell>
          <cell r="AM23" t="str">
            <v/>
          </cell>
          <cell r="AN23" t="str">
            <v/>
          </cell>
          <cell r="AO23" t="str">
            <v xml:space="preserve"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0.71527777777777779</v>
          </cell>
          <cell r="E24">
            <v>0.70347222222222194</v>
          </cell>
          <cell r="G24">
            <v>1.2499999999999995E-2</v>
          </cell>
          <cell r="H24">
            <v>2.0833333333333298E-3</v>
          </cell>
          <cell r="I24">
            <v>1.0416666666666666E-2</v>
          </cell>
          <cell r="J24">
            <v>1.0416666666666666E-2</v>
          </cell>
          <cell r="K24">
            <v>1</v>
          </cell>
          <cell r="L24">
            <v>0.28000000000000003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 xml:space="preserve"> </v>
          </cell>
          <cell r="AA24" t="str">
            <v/>
          </cell>
          <cell r="AB24" t="str">
            <v/>
          </cell>
          <cell r="AC24" t="str">
            <v xml:space="preserve">  </v>
          </cell>
          <cell r="AE24" t="str">
            <v xml:space="preserve"> </v>
          </cell>
          <cell r="AG24" t="str">
            <v/>
          </cell>
          <cell r="AH24" t="str">
            <v/>
          </cell>
          <cell r="AI24" t="str">
            <v xml:space="preserve"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0.72916666666666663</v>
          </cell>
          <cell r="E25">
            <v>0.71805555555555522</v>
          </cell>
          <cell r="G25">
            <v>1.2499999999999995E-2</v>
          </cell>
          <cell r="H25">
            <v>2.0833333333333298E-3</v>
          </cell>
          <cell r="I25">
            <v>1.0416666666666666E-2</v>
          </cell>
          <cell r="J25">
            <v>1.0416666666666666E-2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 xml:space="preserve"> </v>
          </cell>
          <cell r="AG25" t="str">
            <v/>
          </cell>
          <cell r="AH25" t="str">
            <v/>
          </cell>
          <cell r="AI25" t="str">
            <v xml:space="preserve">  </v>
          </cell>
          <cell r="AK25" t="str">
            <v xml:space="preserve"> </v>
          </cell>
          <cell r="AM25" t="str">
            <v/>
          </cell>
          <cell r="AN25" t="str">
            <v/>
          </cell>
          <cell r="AO25" t="str">
            <v xml:space="preserve"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0.73263888888888884</v>
          </cell>
          <cell r="E26">
            <v>0.73263888888888851</v>
          </cell>
          <cell r="G26">
            <v>6.9444444444444447E-4</v>
          </cell>
          <cell r="H26">
            <v>6.9444444444444447E-4</v>
          </cell>
          <cell r="I26">
            <v>0</v>
          </cell>
          <cell r="J26">
            <v>1.3888888888888889E-3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 xml:space="preserve"> </v>
          </cell>
          <cell r="S26" t="str">
            <v>x</v>
          </cell>
          <cell r="U26" t="str">
            <v>x</v>
          </cell>
          <cell r="V26" t="str">
            <v xml:space="preserve">x  </v>
          </cell>
          <cell r="W26" t="str">
            <v xml:space="preserve">x   </v>
          </cell>
          <cell r="Y26" t="str">
            <v xml:space="preserve"> </v>
          </cell>
          <cell r="AA26" t="str">
            <v/>
          </cell>
          <cell r="AB26" t="str">
            <v/>
          </cell>
          <cell r="AC26" t="str">
            <v xml:space="preserve"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 xml:space="preserve"> </v>
          </cell>
          <cell r="AM26" t="str">
            <v/>
          </cell>
          <cell r="AN26" t="str">
            <v/>
          </cell>
          <cell r="AO26" t="str">
            <v xml:space="preserve"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0.74652777777777779</v>
          </cell>
          <cell r="E27">
            <v>0.73402777777777739</v>
          </cell>
          <cell r="G27">
            <v>1.4583333333333334E-2</v>
          </cell>
          <cell r="H27">
            <v>3.472222222222222E-3</v>
          </cell>
          <cell r="I27">
            <v>1.1111111111111112E-2</v>
          </cell>
          <cell r="J27">
            <v>2.7777777777777779E-3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 xml:space="preserve"> </v>
          </cell>
          <cell r="AA27" t="str">
            <v/>
          </cell>
          <cell r="AB27" t="str">
            <v/>
          </cell>
          <cell r="AC27" t="str">
            <v xml:space="preserve">  </v>
          </cell>
          <cell r="AE27" t="str">
            <v xml:space="preserve"> </v>
          </cell>
          <cell r="AG27" t="str">
            <v/>
          </cell>
          <cell r="AH27" t="str">
            <v/>
          </cell>
          <cell r="AI27" t="str">
            <v xml:space="preserve">  </v>
          </cell>
          <cell r="AK27" t="str">
            <v xml:space="preserve"> </v>
          </cell>
          <cell r="AM27" t="str">
            <v/>
          </cell>
          <cell r="AN27" t="str">
            <v/>
          </cell>
          <cell r="AO27" t="str">
            <v xml:space="preserve"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0.76388888888888884</v>
          </cell>
          <cell r="E28">
            <v>0.75208333333333288</v>
          </cell>
          <cell r="G28">
            <v>1.4583333333333334E-2</v>
          </cell>
          <cell r="H28">
            <v>3.472222222222222E-3</v>
          </cell>
          <cell r="I28">
            <v>1.1111111111111112E-2</v>
          </cell>
          <cell r="J28">
            <v>2.7777777777777779E-3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 xml:space="preserve"> </v>
          </cell>
          <cell r="AA28" t="str">
            <v/>
          </cell>
          <cell r="AB28" t="str">
            <v/>
          </cell>
          <cell r="AC28" t="str">
            <v xml:space="preserve">  </v>
          </cell>
          <cell r="AE28" t="str">
            <v xml:space="preserve"> </v>
          </cell>
          <cell r="AG28" t="str">
            <v/>
          </cell>
          <cell r="AH28" t="str">
            <v/>
          </cell>
          <cell r="AI28" t="str">
            <v xml:space="preserve">  </v>
          </cell>
          <cell r="AK28" t="str">
            <v xml:space="preserve"> </v>
          </cell>
          <cell r="AM28" t="str">
            <v/>
          </cell>
          <cell r="AN28" t="str">
            <v/>
          </cell>
          <cell r="AO28" t="str">
            <v xml:space="preserve"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0.45833333333333331</v>
          </cell>
          <cell r="E29">
            <v>0.45833333333333331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 xml:space="preserve"> </v>
          </cell>
          <cell r="AG29" t="str">
            <v/>
          </cell>
          <cell r="AH29" t="str">
            <v/>
          </cell>
          <cell r="AI29" t="str">
            <v xml:space="preserve">  </v>
          </cell>
          <cell r="AK29" t="str">
            <v xml:space="preserve"> </v>
          </cell>
          <cell r="AM29" t="str">
            <v/>
          </cell>
          <cell r="AN29" t="str">
            <v/>
          </cell>
          <cell r="AO29" t="str">
            <v xml:space="preserve"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 xml:space="preserve"> </v>
          </cell>
          <cell r="AA30" t="str">
            <v/>
          </cell>
          <cell r="AB30" t="str">
            <v/>
          </cell>
          <cell r="AC30" t="str">
            <v xml:space="preserve">  </v>
          </cell>
          <cell r="AE30" t="str">
            <v xml:space="preserve"> </v>
          </cell>
          <cell r="AG30" t="str">
            <v/>
          </cell>
          <cell r="AH30" t="str">
            <v/>
          </cell>
          <cell r="AI30" t="str">
            <v xml:space="preserve">  </v>
          </cell>
          <cell r="AK30" t="str">
            <v xml:space="preserve"> </v>
          </cell>
          <cell r="AM30" t="str">
            <v/>
          </cell>
          <cell r="AN30" t="str">
            <v/>
          </cell>
          <cell r="AO30" t="str">
            <v xml:space="preserve"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0.47569444444444442</v>
          </cell>
          <cell r="E31" t="e">
            <v>#N/A</v>
          </cell>
          <cell r="G31">
            <v>1.3194444444444441E-2</v>
          </cell>
          <cell r="H31">
            <v>2.0833333333333298E-3</v>
          </cell>
          <cell r="I31">
            <v>1.1111111111111112E-2</v>
          </cell>
          <cell r="J31">
            <v>2.7777777777777779E-3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 xml:space="preserve"> </v>
          </cell>
          <cell r="AA31" t="str">
            <v/>
          </cell>
          <cell r="AB31" t="str">
            <v/>
          </cell>
          <cell r="AC31" t="str">
            <v xml:space="preserve"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 xml:space="preserve"> </v>
          </cell>
          <cell r="AM31" t="str">
            <v/>
          </cell>
          <cell r="AN31" t="str">
            <v/>
          </cell>
          <cell r="AO31" t="str">
            <v xml:space="preserve"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7.638888888888886E-3</v>
          </cell>
          <cell r="H32">
            <v>2.0833333333333298E-3</v>
          </cell>
          <cell r="I32">
            <v>5.5555555555555558E-3</v>
          </cell>
          <cell r="J32">
            <v>2.7777777777777779E-3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 xml:space="preserve"> </v>
          </cell>
          <cell r="AA32" t="str">
            <v/>
          </cell>
          <cell r="AB32" t="str">
            <v/>
          </cell>
          <cell r="AC32" t="str">
            <v xml:space="preserve">  </v>
          </cell>
          <cell r="AE32" t="str">
            <v xml:space="preserve"> </v>
          </cell>
          <cell r="AG32" t="str">
            <v/>
          </cell>
          <cell r="AH32" t="str">
            <v/>
          </cell>
          <cell r="AI32" t="str">
            <v xml:space="preserve">  </v>
          </cell>
          <cell r="AK32" t="str">
            <v xml:space="preserve"> </v>
          </cell>
          <cell r="AM32" t="str">
            <v/>
          </cell>
          <cell r="AN32" t="str">
            <v/>
          </cell>
          <cell r="AO32" t="str">
            <v xml:space="preserve"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1.1805555555555552E-2</v>
          </cell>
          <cell r="H33">
            <v>2.0833333333333298E-3</v>
          </cell>
          <cell r="I33">
            <v>9.7222222222222224E-3</v>
          </cell>
          <cell r="J33">
            <v>4.8611111111111112E-3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 xml:space="preserve"> </v>
          </cell>
          <cell r="AA33" t="str">
            <v/>
          </cell>
          <cell r="AB33" t="str">
            <v/>
          </cell>
          <cell r="AC33" t="str">
            <v xml:space="preserve"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 xml:space="preserve"> </v>
          </cell>
          <cell r="AM33" t="str">
            <v/>
          </cell>
          <cell r="AN33" t="str">
            <v/>
          </cell>
          <cell r="AO33" t="str">
            <v xml:space="preserve"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0.50694444444444442</v>
          </cell>
          <cell r="E34">
            <v>0.51041666666666663</v>
          </cell>
          <cell r="G34">
            <v>1.1805555555555552E-2</v>
          </cell>
          <cell r="H34">
            <v>2.0833333333333298E-3</v>
          </cell>
          <cell r="I34">
            <v>9.7222222222222224E-3</v>
          </cell>
          <cell r="J34">
            <v>4.8611111111111112E-3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 xml:space="preserve"> </v>
          </cell>
          <cell r="AG34" t="str">
            <v/>
          </cell>
          <cell r="AH34" t="str">
            <v/>
          </cell>
          <cell r="AI34" t="str">
            <v xml:space="preserve">  </v>
          </cell>
          <cell r="AK34" t="str">
            <v xml:space="preserve"> </v>
          </cell>
          <cell r="AM34" t="str">
            <v/>
          </cell>
          <cell r="AN34" t="str">
            <v/>
          </cell>
          <cell r="AO34" t="str">
            <v xml:space="preserve"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0.52083333333333337</v>
          </cell>
          <cell r="E35">
            <v>0.52430555555555547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 xml:space="preserve"> </v>
          </cell>
          <cell r="AA35" t="str">
            <v/>
          </cell>
          <cell r="AB35" t="str">
            <v/>
          </cell>
          <cell r="AC35" t="str">
            <v xml:space="preserve">  </v>
          </cell>
          <cell r="AE35" t="str">
            <v xml:space="preserve"> </v>
          </cell>
          <cell r="AG35" t="str">
            <v/>
          </cell>
          <cell r="AH35" t="str">
            <v/>
          </cell>
          <cell r="AI35" t="str">
            <v xml:space="preserve"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0.52430555555555558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 xml:space="preserve"> </v>
          </cell>
          <cell r="AA36" t="str">
            <v/>
          </cell>
          <cell r="AB36" t="str">
            <v/>
          </cell>
          <cell r="AC36" t="str">
            <v xml:space="preserve">  </v>
          </cell>
          <cell r="AE36" t="str">
            <v xml:space="preserve"> </v>
          </cell>
          <cell r="AG36" t="str">
            <v/>
          </cell>
          <cell r="AH36" t="str">
            <v/>
          </cell>
          <cell r="AI36" t="str">
            <v xml:space="preserve">  </v>
          </cell>
          <cell r="AK36" t="str">
            <v xml:space="preserve"> </v>
          </cell>
          <cell r="AM36" t="str">
            <v/>
          </cell>
          <cell r="AN36" t="str">
            <v/>
          </cell>
          <cell r="AO36" t="str">
            <v xml:space="preserve"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0.52777777777777779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 xml:space="preserve"> </v>
          </cell>
          <cell r="AA37" t="str">
            <v/>
          </cell>
          <cell r="AB37" t="str">
            <v/>
          </cell>
          <cell r="AC37" t="str">
            <v xml:space="preserve">  </v>
          </cell>
          <cell r="AE37" t="str">
            <v xml:space="preserve"> </v>
          </cell>
          <cell r="AG37" t="str">
            <v/>
          </cell>
          <cell r="AH37" t="str">
            <v/>
          </cell>
          <cell r="AI37" t="str">
            <v xml:space="preserve">  </v>
          </cell>
          <cell r="AK37" t="str">
            <v xml:space="preserve"> </v>
          </cell>
          <cell r="AM37" t="str">
            <v/>
          </cell>
          <cell r="AN37" t="str">
            <v/>
          </cell>
          <cell r="AO37" t="str">
            <v xml:space="preserve"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 xml:space="preserve"> </v>
          </cell>
          <cell r="AA38" t="str">
            <v/>
          </cell>
          <cell r="AB38" t="str">
            <v/>
          </cell>
          <cell r="AC38" t="str">
            <v xml:space="preserve">  </v>
          </cell>
          <cell r="AE38" t="str">
            <v xml:space="preserve"> </v>
          </cell>
          <cell r="AG38" t="str">
            <v/>
          </cell>
          <cell r="AH38" t="str">
            <v/>
          </cell>
          <cell r="AI38" t="str">
            <v xml:space="preserve">  </v>
          </cell>
          <cell r="AK38" t="str">
            <v xml:space="preserve"> </v>
          </cell>
          <cell r="AM38" t="str">
            <v/>
          </cell>
          <cell r="AN38" t="str">
            <v/>
          </cell>
          <cell r="AO38" t="str">
            <v xml:space="preserve"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0.53819444444444442</v>
          </cell>
          <cell r="E39" t="e">
            <v>#N/A</v>
          </cell>
          <cell r="G39">
            <v>7.638888888888886E-3</v>
          </cell>
          <cell r="H39">
            <v>2.0833333333333298E-3</v>
          </cell>
          <cell r="I39">
            <v>5.5555555555555558E-3</v>
          </cell>
          <cell r="J39">
            <v>5.5555555555555558E-3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 xml:space="preserve"> </v>
          </cell>
          <cell r="AA39" t="str">
            <v/>
          </cell>
          <cell r="AB39" t="str">
            <v/>
          </cell>
          <cell r="AC39" t="str">
            <v xml:space="preserve">  </v>
          </cell>
          <cell r="AE39" t="str">
            <v xml:space="preserve"> </v>
          </cell>
          <cell r="AG39" t="str">
            <v/>
          </cell>
          <cell r="AH39" t="str">
            <v/>
          </cell>
          <cell r="AI39" t="str">
            <v xml:space="preserve">  </v>
          </cell>
          <cell r="AK39" t="str">
            <v xml:space="preserve"> </v>
          </cell>
          <cell r="AM39" t="str">
            <v/>
          </cell>
          <cell r="AN39" t="str">
            <v/>
          </cell>
          <cell r="AO39" t="str">
            <v xml:space="preserve"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0.54513888888888895</v>
          </cell>
          <cell r="E40" t="e">
            <v>#N/A</v>
          </cell>
          <cell r="G40">
            <v>9.0277777777777735E-3</v>
          </cell>
          <cell r="H40">
            <v>2.0833333333333298E-3</v>
          </cell>
          <cell r="I40">
            <v>6.9444444444444441E-3</v>
          </cell>
          <cell r="J40">
            <v>6.9444444444444441E-3</v>
          </cell>
          <cell r="K40">
            <v>1</v>
          </cell>
          <cell r="L40">
            <v>0.77272727272727271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 xml:space="preserve"> </v>
          </cell>
          <cell r="AA40" t="str">
            <v/>
          </cell>
          <cell r="AB40" t="str">
            <v/>
          </cell>
          <cell r="AC40" t="str">
            <v xml:space="preserve">  </v>
          </cell>
          <cell r="AE40" t="str">
            <v xml:space="preserve"> </v>
          </cell>
          <cell r="AG40" t="str">
            <v/>
          </cell>
          <cell r="AH40" t="str">
            <v/>
          </cell>
          <cell r="AI40" t="str">
            <v xml:space="preserve">  </v>
          </cell>
          <cell r="AK40" t="str">
            <v xml:space="preserve"> </v>
          </cell>
          <cell r="AM40" t="str">
            <v/>
          </cell>
          <cell r="AN40" t="str">
            <v/>
          </cell>
          <cell r="AO40" t="str">
            <v xml:space="preserve"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0.55555555555555558</v>
          </cell>
          <cell r="E41" t="e">
            <v>#N/A</v>
          </cell>
          <cell r="G41">
            <v>2.4999999999999994E-2</v>
          </cell>
          <cell r="H41">
            <v>2.0833333333333298E-3</v>
          </cell>
          <cell r="I41">
            <v>2.2916666666666665E-2</v>
          </cell>
          <cell r="J41">
            <v>2.0833333333333333E-3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 xml:space="preserve"> </v>
          </cell>
          <cell r="AG41" t="str">
            <v/>
          </cell>
          <cell r="AH41" t="str">
            <v/>
          </cell>
          <cell r="AI41" t="str">
            <v xml:space="preserve">  </v>
          </cell>
          <cell r="AK41" t="str">
            <v xml:space="preserve"> </v>
          </cell>
          <cell r="AM41" t="str">
            <v/>
          </cell>
          <cell r="AN41" t="str">
            <v/>
          </cell>
          <cell r="AO41" t="str">
            <v xml:space="preserve"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0.57986111111111105</v>
          </cell>
          <cell r="E42" t="e">
            <v>#N/A</v>
          </cell>
          <cell r="G42">
            <v>2.4999999999999994E-2</v>
          </cell>
          <cell r="H42">
            <v>2.0833333333333298E-3</v>
          </cell>
          <cell r="I42">
            <v>2.2916666666666665E-2</v>
          </cell>
          <cell r="J42">
            <v>2.0833333333333333E-3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 xml:space="preserve"> </v>
          </cell>
          <cell r="AA42" t="str">
            <v/>
          </cell>
          <cell r="AB42" t="str">
            <v/>
          </cell>
          <cell r="AC42" t="str">
            <v xml:space="preserve">  </v>
          </cell>
          <cell r="AE42" t="str">
            <v xml:space="preserve"> </v>
          </cell>
          <cell r="AG42" t="str">
            <v/>
          </cell>
          <cell r="AH42" t="str">
            <v/>
          </cell>
          <cell r="AI42" t="str">
            <v xml:space="preserve">  </v>
          </cell>
          <cell r="AK42" t="str">
            <v xml:space="preserve"> </v>
          </cell>
          <cell r="AM42" t="str">
            <v/>
          </cell>
          <cell r="AN42" t="str">
            <v/>
          </cell>
          <cell r="AO42" t="str">
            <v xml:space="preserve"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0.60416666666666663</v>
          </cell>
          <cell r="E43" t="e">
            <v>#N/A</v>
          </cell>
          <cell r="G43">
            <v>1.1805555555555552E-2</v>
          </cell>
          <cell r="H43">
            <v>2.0833333333333298E-3</v>
          </cell>
          <cell r="I43">
            <v>9.7222222222222224E-3</v>
          </cell>
          <cell r="J43">
            <v>4.8611111111111112E-3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 xml:space="preserve"> </v>
          </cell>
          <cell r="AA43" t="str">
            <v/>
          </cell>
          <cell r="AB43" t="str">
            <v/>
          </cell>
          <cell r="AC43" t="str">
            <v xml:space="preserve">  </v>
          </cell>
          <cell r="AE43" t="str">
            <v xml:space="preserve"> </v>
          </cell>
          <cell r="AG43" t="str">
            <v/>
          </cell>
          <cell r="AH43" t="str">
            <v/>
          </cell>
          <cell r="AI43" t="str">
            <v xml:space="preserve">  </v>
          </cell>
          <cell r="AK43" t="str">
            <v xml:space="preserve"> </v>
          </cell>
          <cell r="AM43" t="str">
            <v/>
          </cell>
          <cell r="AN43" t="str">
            <v/>
          </cell>
          <cell r="AO43" t="str">
            <v xml:space="preserve"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0.61111111111111105</v>
          </cell>
          <cell r="E44" t="e">
            <v>#N/A</v>
          </cell>
          <cell r="G44">
            <v>9.0277777777777735E-3</v>
          </cell>
          <cell r="H44">
            <v>2.0833333333333298E-3</v>
          </cell>
          <cell r="I44">
            <v>6.9444444444444441E-3</v>
          </cell>
          <cell r="J44">
            <v>3.472222222222222E-3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 xml:space="preserve"> </v>
          </cell>
          <cell r="AA44" t="str">
            <v/>
          </cell>
          <cell r="AB44" t="str">
            <v/>
          </cell>
          <cell r="AC44" t="str">
            <v xml:space="preserve">  </v>
          </cell>
          <cell r="AE44" t="str">
            <v xml:space="preserve"> </v>
          </cell>
          <cell r="AG44" t="str">
            <v/>
          </cell>
          <cell r="AH44" t="str">
            <v/>
          </cell>
          <cell r="AI44" t="str">
            <v xml:space="preserve">  </v>
          </cell>
          <cell r="AK44" t="str">
            <v xml:space="preserve"> </v>
          </cell>
          <cell r="AM44" t="str">
            <v/>
          </cell>
          <cell r="AN44" t="str">
            <v/>
          </cell>
          <cell r="AO44" t="str">
            <v xml:space="preserve"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 xml:space="preserve"> </v>
          </cell>
          <cell r="U45" t="str">
            <v/>
          </cell>
          <cell r="V45" t="str">
            <v xml:space="preserve">  </v>
          </cell>
          <cell r="W45" t="str">
            <v xml:space="preserve">   </v>
          </cell>
          <cell r="Y45" t="str">
            <v xml:space="preserve"> </v>
          </cell>
          <cell r="AA45" t="str">
            <v/>
          </cell>
          <cell r="AB45" t="str">
            <v/>
          </cell>
          <cell r="AC45" t="str">
            <v xml:space="preserve">  </v>
          </cell>
          <cell r="AE45" t="str">
            <v xml:space="preserve"> </v>
          </cell>
          <cell r="AG45" t="str">
            <v/>
          </cell>
          <cell r="AH45" t="str">
            <v/>
          </cell>
          <cell r="AI45" t="str">
            <v xml:space="preserve">  </v>
          </cell>
          <cell r="AK45" t="str">
            <v xml:space="preserve"> </v>
          </cell>
          <cell r="AM45" t="str">
            <v/>
          </cell>
          <cell r="AN45" t="str">
            <v/>
          </cell>
          <cell r="AO45" t="str">
            <v xml:space="preserve"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 xml:space="preserve"> </v>
          </cell>
          <cell r="U46" t="str">
            <v/>
          </cell>
          <cell r="V46" t="str">
            <v xml:space="preserve">  </v>
          </cell>
          <cell r="W46" t="str">
            <v xml:space="preserve">   </v>
          </cell>
          <cell r="Y46" t="str">
            <v xml:space="preserve"> </v>
          </cell>
          <cell r="AA46" t="str">
            <v/>
          </cell>
          <cell r="AB46" t="str">
            <v/>
          </cell>
          <cell r="AC46" t="str">
            <v xml:space="preserve">  </v>
          </cell>
          <cell r="AE46" t="str">
            <v xml:space="preserve"> </v>
          </cell>
          <cell r="AG46" t="str">
            <v/>
          </cell>
          <cell r="AH46" t="str">
            <v/>
          </cell>
          <cell r="AI46" t="str">
            <v xml:space="preserve">  </v>
          </cell>
          <cell r="AK46" t="str">
            <v xml:space="preserve"> </v>
          </cell>
          <cell r="AM46" t="str">
            <v/>
          </cell>
          <cell r="AN46" t="str">
            <v/>
          </cell>
          <cell r="AO46" t="str">
            <v xml:space="preserve"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 xml:space="preserve"> </v>
          </cell>
          <cell r="U47" t="str">
            <v/>
          </cell>
          <cell r="V47" t="str">
            <v xml:space="preserve">  </v>
          </cell>
          <cell r="W47" t="str">
            <v xml:space="preserve">   </v>
          </cell>
          <cell r="Y47" t="str">
            <v xml:space="preserve"> </v>
          </cell>
          <cell r="AA47" t="str">
            <v/>
          </cell>
          <cell r="AB47" t="str">
            <v/>
          </cell>
          <cell r="AC47" t="str">
            <v xml:space="preserve">  </v>
          </cell>
          <cell r="AE47" t="str">
            <v xml:space="preserve"> </v>
          </cell>
          <cell r="AG47" t="str">
            <v/>
          </cell>
          <cell r="AH47" t="str">
            <v/>
          </cell>
          <cell r="AI47" t="str">
            <v xml:space="preserve">  </v>
          </cell>
          <cell r="AK47" t="str">
            <v xml:space="preserve"> </v>
          </cell>
          <cell r="AM47" t="str">
            <v/>
          </cell>
          <cell r="AN47" t="str">
            <v/>
          </cell>
          <cell r="AO47" t="str">
            <v xml:space="preserve"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 xml:space="preserve"> </v>
          </cell>
          <cell r="U48" t="str">
            <v/>
          </cell>
          <cell r="V48" t="str">
            <v xml:space="preserve">  </v>
          </cell>
          <cell r="W48" t="str">
            <v xml:space="preserve">   </v>
          </cell>
          <cell r="Y48" t="str">
            <v xml:space="preserve"> </v>
          </cell>
          <cell r="AA48" t="str">
            <v/>
          </cell>
          <cell r="AB48" t="str">
            <v/>
          </cell>
          <cell r="AC48" t="str">
            <v xml:space="preserve">  </v>
          </cell>
          <cell r="AE48" t="str">
            <v xml:space="preserve"> </v>
          </cell>
          <cell r="AG48" t="str">
            <v/>
          </cell>
          <cell r="AH48" t="str">
            <v/>
          </cell>
          <cell r="AI48" t="str">
            <v xml:space="preserve">  </v>
          </cell>
          <cell r="AK48" t="str">
            <v xml:space="preserve"> </v>
          </cell>
          <cell r="AM48" t="str">
            <v/>
          </cell>
          <cell r="AN48" t="str">
            <v/>
          </cell>
          <cell r="AO48" t="str">
            <v xml:space="preserve"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 xml:space="preserve"> </v>
          </cell>
          <cell r="U49" t="str">
            <v/>
          </cell>
          <cell r="V49" t="str">
            <v xml:space="preserve">  </v>
          </cell>
          <cell r="W49" t="str">
            <v xml:space="preserve">   </v>
          </cell>
          <cell r="Y49" t="str">
            <v xml:space="preserve"> </v>
          </cell>
          <cell r="AA49" t="str">
            <v/>
          </cell>
          <cell r="AB49" t="str">
            <v/>
          </cell>
          <cell r="AC49" t="str">
            <v xml:space="preserve">  </v>
          </cell>
          <cell r="AE49" t="str">
            <v xml:space="preserve"> </v>
          </cell>
          <cell r="AG49" t="str">
            <v/>
          </cell>
          <cell r="AH49" t="str">
            <v/>
          </cell>
          <cell r="AI49" t="str">
            <v xml:space="preserve">  </v>
          </cell>
          <cell r="AK49" t="str">
            <v xml:space="preserve"> </v>
          </cell>
          <cell r="AM49" t="str">
            <v/>
          </cell>
          <cell r="AN49" t="str">
            <v/>
          </cell>
          <cell r="AO49" t="str">
            <v xml:space="preserve"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 xml:space="preserve"> </v>
          </cell>
          <cell r="U50" t="str">
            <v/>
          </cell>
          <cell r="V50" t="str">
            <v xml:space="preserve">  </v>
          </cell>
          <cell r="W50" t="str">
            <v xml:space="preserve">   </v>
          </cell>
          <cell r="Y50" t="str">
            <v xml:space="preserve"> </v>
          </cell>
          <cell r="AA50" t="str">
            <v/>
          </cell>
          <cell r="AB50" t="str">
            <v/>
          </cell>
          <cell r="AC50" t="str">
            <v xml:space="preserve">  </v>
          </cell>
          <cell r="AE50" t="str">
            <v xml:space="preserve"> </v>
          </cell>
          <cell r="AG50" t="str">
            <v/>
          </cell>
          <cell r="AH50" t="str">
            <v/>
          </cell>
          <cell r="AI50" t="str">
            <v xml:space="preserve">  </v>
          </cell>
          <cell r="AK50" t="str">
            <v xml:space="preserve"> </v>
          </cell>
          <cell r="AM50" t="str">
            <v/>
          </cell>
          <cell r="AN50" t="str">
            <v/>
          </cell>
          <cell r="AO50" t="str">
            <v xml:space="preserve"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 xml:space="preserve"> </v>
          </cell>
          <cell r="U51" t="str">
            <v/>
          </cell>
          <cell r="V51" t="str">
            <v xml:space="preserve">  </v>
          </cell>
          <cell r="W51" t="str">
            <v xml:space="preserve">   </v>
          </cell>
          <cell r="Y51" t="str">
            <v xml:space="preserve"> </v>
          </cell>
          <cell r="AA51" t="str">
            <v/>
          </cell>
          <cell r="AB51" t="str">
            <v/>
          </cell>
          <cell r="AC51" t="str">
            <v xml:space="preserve">  </v>
          </cell>
          <cell r="AE51" t="str">
            <v xml:space="preserve"> </v>
          </cell>
          <cell r="AG51" t="str">
            <v/>
          </cell>
          <cell r="AH51" t="str">
            <v/>
          </cell>
          <cell r="AI51" t="str">
            <v xml:space="preserve">  </v>
          </cell>
          <cell r="AK51" t="str">
            <v xml:space="preserve"> </v>
          </cell>
          <cell r="AM51" t="str">
            <v/>
          </cell>
          <cell r="AN51" t="str">
            <v/>
          </cell>
          <cell r="AO51" t="str">
            <v xml:space="preserve"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 xml:space="preserve"> </v>
          </cell>
          <cell r="U52" t="str">
            <v/>
          </cell>
          <cell r="V52" t="str">
            <v xml:space="preserve">  </v>
          </cell>
          <cell r="W52" t="str">
            <v xml:space="preserve">   </v>
          </cell>
          <cell r="Y52" t="str">
            <v xml:space="preserve"> </v>
          </cell>
          <cell r="AA52" t="str">
            <v/>
          </cell>
          <cell r="AB52" t="str">
            <v/>
          </cell>
          <cell r="AC52" t="str">
            <v xml:space="preserve">  </v>
          </cell>
          <cell r="AE52" t="str">
            <v xml:space="preserve"> </v>
          </cell>
          <cell r="AG52" t="str">
            <v/>
          </cell>
          <cell r="AH52" t="str">
            <v/>
          </cell>
          <cell r="AI52" t="str">
            <v xml:space="preserve">  </v>
          </cell>
          <cell r="AK52" t="str">
            <v xml:space="preserve"> </v>
          </cell>
          <cell r="AM52" t="str">
            <v/>
          </cell>
          <cell r="AN52" t="str">
            <v/>
          </cell>
          <cell r="AO52" t="str">
            <v xml:space="preserve"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 xml:space="preserve"> </v>
          </cell>
          <cell r="U53" t="str">
            <v/>
          </cell>
          <cell r="V53" t="str">
            <v xml:space="preserve">  </v>
          </cell>
          <cell r="W53" t="str">
            <v xml:space="preserve">   </v>
          </cell>
          <cell r="Y53" t="str">
            <v xml:space="preserve"> </v>
          </cell>
          <cell r="AA53" t="str">
            <v/>
          </cell>
          <cell r="AB53" t="str">
            <v/>
          </cell>
          <cell r="AC53" t="str">
            <v xml:space="preserve">  </v>
          </cell>
          <cell r="AE53" t="str">
            <v xml:space="preserve"> </v>
          </cell>
          <cell r="AG53" t="str">
            <v/>
          </cell>
          <cell r="AH53" t="str">
            <v/>
          </cell>
          <cell r="AI53" t="str">
            <v xml:space="preserve">  </v>
          </cell>
          <cell r="AK53" t="str">
            <v xml:space="preserve"> </v>
          </cell>
          <cell r="AM53" t="str">
            <v/>
          </cell>
          <cell r="AN53" t="str">
            <v/>
          </cell>
          <cell r="AO53" t="str">
            <v xml:space="preserve"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 xml:space="preserve"> </v>
          </cell>
          <cell r="U54" t="str">
            <v/>
          </cell>
          <cell r="V54" t="str">
            <v xml:space="preserve">  </v>
          </cell>
          <cell r="W54" t="str">
            <v xml:space="preserve">   </v>
          </cell>
          <cell r="Y54" t="str">
            <v xml:space="preserve"> </v>
          </cell>
          <cell r="AA54" t="str">
            <v/>
          </cell>
          <cell r="AB54" t="str">
            <v/>
          </cell>
          <cell r="AC54" t="str">
            <v xml:space="preserve">  </v>
          </cell>
          <cell r="AE54" t="str">
            <v xml:space="preserve"> </v>
          </cell>
          <cell r="AG54" t="str">
            <v/>
          </cell>
          <cell r="AH54" t="str">
            <v/>
          </cell>
          <cell r="AI54" t="str">
            <v xml:space="preserve">  </v>
          </cell>
          <cell r="AK54" t="str">
            <v xml:space="preserve"> </v>
          </cell>
          <cell r="AM54" t="str">
            <v/>
          </cell>
          <cell r="AN54" t="str">
            <v/>
          </cell>
          <cell r="AO54" t="str">
            <v xml:space="preserve"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 xml:space="preserve"> </v>
          </cell>
          <cell r="U55" t="str">
            <v/>
          </cell>
          <cell r="V55" t="str">
            <v xml:space="preserve">  </v>
          </cell>
          <cell r="W55" t="str">
            <v xml:space="preserve">   </v>
          </cell>
          <cell r="Y55" t="str">
            <v xml:space="preserve"> </v>
          </cell>
          <cell r="AA55" t="str">
            <v/>
          </cell>
          <cell r="AB55" t="str">
            <v/>
          </cell>
          <cell r="AC55" t="str">
            <v xml:space="preserve">  </v>
          </cell>
          <cell r="AE55" t="str">
            <v xml:space="preserve"> </v>
          </cell>
          <cell r="AG55" t="str">
            <v/>
          </cell>
          <cell r="AH55" t="str">
            <v/>
          </cell>
          <cell r="AI55" t="str">
            <v xml:space="preserve">  </v>
          </cell>
          <cell r="AK55" t="str">
            <v xml:space="preserve"> </v>
          </cell>
          <cell r="AM55" t="str">
            <v/>
          </cell>
          <cell r="AN55" t="str">
            <v/>
          </cell>
          <cell r="AO55" t="str">
            <v xml:space="preserve"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17"/>
      <sheetData sheetId="18"/>
      <sheetData sheetId="19"/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3.7037037037037035E-4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4.0219907407407413E-4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4.1956018518518514E-4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4.4270833333333331E-4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4.7743055555555554E-4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4.9479166666666671E-4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5.2372685185185183E-4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5.5266203703703695E-4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1"/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6.2499999999999995E-3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6.2499999999999995E-3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6.2499999999999995E-3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6.2500000000000003E-3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6.2500000000000003E-3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6.2500000000000003E-3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6.2500000000000003E-3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6.2500000000000003E-3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6.2500000000000003E-3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6.2500000000000003E-3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6.2500000000000003E-3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6.2500000000000003E-3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6.2500000000000003E-3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6.2500000000000003E-3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6.2500000000000003E-3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6.2500000000000003E-3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6.2500000000000003E-3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6.2500000000000003E-3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6.2500000000000003E-3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6.2500000000000003E-3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6.2500000000000003E-3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6.2500000000000003E-3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6.2500000000000003E-3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6.2500000000000003E-3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6.2500000000000003E-3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6.2500000000000003E-3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6.2500000000000003E-3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6.2500000000000003E-3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6.2500000000000003E-3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6.2500000000000003E-3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6.2500000000000003E-3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6.2500000000000003E-3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6.2500000000000003E-3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6.2500000000000003E-3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6.2500000000000003E-3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6.2500000000000003E-3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6.2500000000000003E-3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6.2500000000000003E-3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6.2500000000000003E-3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6.2500000000000003E-3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6.2500000000000003E-3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6.2500000000000003E-3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6.2500000000000003E-3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6.2500000000000003E-3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6.2500000000000003E-3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6.2500000000000003E-3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6.2500000000000003E-3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6.2500000000000003E-3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6.2500000000000003E-3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6.2500000000000003E-3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6.2500000000000003E-3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6.2500000000000003E-3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6.2500000000000003E-3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6.2500000000000003E-3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6.2500000000000003E-3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6.2500000000000003E-3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6.2500000000000003E-3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6.2500000000000003E-3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6.2500000000000003E-3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6.2500000000000003E-3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6.2500000000000003E-3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6.2500000000000003E-3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6.2500000000000003E-3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6.2500000000000003E-3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6.2500000000000003E-3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6.2500000000000003E-3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6.2500000000000003E-3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6.2500000000000003E-3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6.2500000000000003E-3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6.2500000000000003E-3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6.2500000000000003E-3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6.2500000000000003E-3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3"/>
      <sheetData sheetId="24"/>
      <sheetData sheetId="25"/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7"/>
      <sheetData sheetId="28"/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9.0500000000000007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34.549999999999997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5.9027777777777778E-4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6.1354166666666664E-4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6.3958333333333326E-4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6.6840277777777775E-4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7.0891203703703698E-4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7.5520833333333332E-4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8.2465277777777778E-4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8.59375E-4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9.0567129629629635E-4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9.6354166666666669E-4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1.0648148148148147E-3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1.1141203703703704E-3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1.171875E-3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1.2528935185185184E-3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1.3454861111111113E-3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1.4265046296296298E-3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1.5075231481481482E-3</v>
          </cell>
          <cell r="K52" t="str">
            <v>9M</v>
          </cell>
        </row>
        <row r="53">
          <cell r="D53" t="str">
            <v>10M600m</v>
          </cell>
          <cell r="E53">
            <v>1.5885416666666667E-3</v>
          </cell>
          <cell r="K53" t="str">
            <v>10M</v>
          </cell>
        </row>
        <row r="54">
          <cell r="D54" t="str">
            <v>1M800m</v>
          </cell>
          <cell r="E54">
            <v>1.3888888888888889E-3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1.4179398148148148E-3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1.4815972222222225E-3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1.5596064814814813E-3</v>
          </cell>
          <cell r="K57" t="str">
            <v>4Mkartis</v>
          </cell>
          <cell r="L57">
            <v>2.2000000000000002</v>
          </cell>
        </row>
        <row r="58">
          <cell r="D58" t="str">
            <v>5M800m</v>
          </cell>
          <cell r="E58">
            <v>1.6579861111111112E-3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1.8084490740740741E-3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2.0399305555555557E-3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2.1556712962962962E-3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2.3177083333333335E-3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2.5491898148148149E-3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1.9097222222222222E-3</v>
          </cell>
          <cell r="K66" t="str">
            <v>3M</v>
          </cell>
        </row>
        <row r="67">
          <cell r="D67" t="str">
            <v>4M1000m</v>
          </cell>
          <cell r="E67">
            <v>2.0024305555555555E-3</v>
          </cell>
          <cell r="K67" t="str">
            <v>4M</v>
          </cell>
        </row>
        <row r="68">
          <cell r="D68" t="str">
            <v>5M1000m</v>
          </cell>
          <cell r="E68">
            <v>2.1644675925925924E-3</v>
          </cell>
          <cell r="K68" t="str">
            <v>5M</v>
          </cell>
        </row>
        <row r="69">
          <cell r="D69" t="str">
            <v>6M1000m</v>
          </cell>
          <cell r="E69">
            <v>2.3149305555555558E-3</v>
          </cell>
          <cell r="K69" t="str">
            <v>6M</v>
          </cell>
        </row>
        <row r="70">
          <cell r="D70" t="str">
            <v>7M1000m</v>
          </cell>
          <cell r="E70">
            <v>2.5464120370370371E-3</v>
          </cell>
          <cell r="K70" t="str">
            <v>7M</v>
          </cell>
        </row>
        <row r="71">
          <cell r="D71" t="str">
            <v>8M1000m</v>
          </cell>
          <cell r="E71">
            <v>2.7200231481481481E-3</v>
          </cell>
          <cell r="K71" t="str">
            <v>8M</v>
          </cell>
        </row>
        <row r="72">
          <cell r="D72" t="str">
            <v>9M1000m</v>
          </cell>
          <cell r="E72">
            <v>2.9515046296296299E-3</v>
          </cell>
          <cell r="K72" t="str">
            <v>9M</v>
          </cell>
        </row>
        <row r="73">
          <cell r="D73" t="str">
            <v>10M1000m</v>
          </cell>
          <cell r="E73">
            <v>3.2408564814814813E-3</v>
          </cell>
          <cell r="K73" t="str">
            <v>10M</v>
          </cell>
        </row>
        <row r="74">
          <cell r="D74" t="str">
            <v>1M1500m</v>
          </cell>
          <cell r="E74">
            <v>2.8356481481481479E-3</v>
          </cell>
          <cell r="K74" t="str">
            <v>1M</v>
          </cell>
        </row>
        <row r="75">
          <cell r="D75" t="str">
            <v>2M1500m</v>
          </cell>
          <cell r="E75">
            <v>2.893634259259259E-3</v>
          </cell>
          <cell r="K75" t="str">
            <v>2M</v>
          </cell>
        </row>
        <row r="76">
          <cell r="D76" t="str">
            <v>3M1500m</v>
          </cell>
          <cell r="E76">
            <v>3.0093749999999999E-3</v>
          </cell>
          <cell r="K76" t="str">
            <v>3M</v>
          </cell>
        </row>
        <row r="77">
          <cell r="D77" t="str">
            <v>4M1500m</v>
          </cell>
          <cell r="E77">
            <v>3.1829861111111108E-3</v>
          </cell>
          <cell r="K77" t="str">
            <v>4M</v>
          </cell>
        </row>
        <row r="78">
          <cell r="D78" t="str">
            <v>5M1500m</v>
          </cell>
          <cell r="E78">
            <v>3.4260416666666671E-3</v>
          </cell>
          <cell r="K78" t="str">
            <v>5M</v>
          </cell>
        </row>
        <row r="79">
          <cell r="D79" t="str">
            <v>6M1500m</v>
          </cell>
          <cell r="E79">
            <v>3.703819444444444E-3</v>
          </cell>
          <cell r="K79" t="str">
            <v>6M</v>
          </cell>
        </row>
        <row r="80">
          <cell r="D80" t="str">
            <v>7M1500m</v>
          </cell>
          <cell r="E80">
            <v>3.9931712962962959E-3</v>
          </cell>
          <cell r="K80" t="str">
            <v>7M</v>
          </cell>
        </row>
        <row r="81">
          <cell r="D81" t="str">
            <v>8M1500m</v>
          </cell>
          <cell r="E81">
            <v>4.2825231481481481E-3</v>
          </cell>
          <cell r="K81" t="str">
            <v>8M</v>
          </cell>
        </row>
        <row r="82">
          <cell r="D82" t="str">
            <v>9M1500m</v>
          </cell>
          <cell r="E82">
            <v>4.51400462962963E-3</v>
          </cell>
          <cell r="K82" t="str">
            <v>9M</v>
          </cell>
        </row>
        <row r="83">
          <cell r="D83" t="str">
            <v>10M1500m</v>
          </cell>
          <cell r="E83">
            <v>5.0348379629629632E-3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6.1342592592592594E-3</v>
          </cell>
          <cell r="K94" t="str">
            <v>1M</v>
          </cell>
        </row>
        <row r="95">
          <cell r="D95" t="str">
            <v>2M3000m</v>
          </cell>
          <cell r="E95">
            <v>6.1922453703703697E-3</v>
          </cell>
          <cell r="K95" t="str">
            <v>2M</v>
          </cell>
        </row>
        <row r="96">
          <cell r="D96" t="str">
            <v>3M3000m</v>
          </cell>
          <cell r="E96">
            <v>6.4815972222222228E-3</v>
          </cell>
          <cell r="K96" t="str">
            <v>3M</v>
          </cell>
        </row>
        <row r="97">
          <cell r="D97" t="str">
            <v>4M3000m</v>
          </cell>
          <cell r="E97">
            <v>6.8288194444444455E-3</v>
          </cell>
          <cell r="K97" t="str">
            <v>4M</v>
          </cell>
        </row>
        <row r="98">
          <cell r="D98" t="str">
            <v>5M3000m</v>
          </cell>
          <cell r="E98">
            <v>7.3496527777777779E-3</v>
          </cell>
          <cell r="K98" t="str">
            <v>5M</v>
          </cell>
        </row>
        <row r="99">
          <cell r="D99" t="str">
            <v>6M3000m</v>
          </cell>
          <cell r="E99">
            <v>7.986226851851852E-3</v>
          </cell>
          <cell r="K99" t="str">
            <v>6M</v>
          </cell>
        </row>
        <row r="100">
          <cell r="D100" t="str">
            <v>7M3000m</v>
          </cell>
          <cell r="E100">
            <v>8.6806712962962957E-3</v>
          </cell>
          <cell r="K100" t="str">
            <v>7M</v>
          </cell>
        </row>
        <row r="101">
          <cell r="D101" t="str">
            <v>8M3000m</v>
          </cell>
          <cell r="E101">
            <v>9.2593750000000002E-3</v>
          </cell>
          <cell r="K101" t="str">
            <v>8M</v>
          </cell>
        </row>
        <row r="102">
          <cell r="D102" t="str">
            <v>9M3000m</v>
          </cell>
          <cell r="E102">
            <v>1.0069560185185185E-2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8.9499999999999993</v>
          </cell>
          <cell r="K107" t="str">
            <v>4M</v>
          </cell>
        </row>
        <row r="108">
          <cell r="D108" t="str">
            <v>5M60m bb</v>
          </cell>
          <cell r="E108">
            <v>9.5500000000000007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8.9499999999999993</v>
          </cell>
          <cell r="K117" t="str">
            <v>4M</v>
          </cell>
        </row>
        <row r="118">
          <cell r="D118" t="str">
            <v>5Mjn60m bb</v>
          </cell>
          <cell r="E118">
            <v>9.5500000000000007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8.5500000000000007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4.8099999999999996</v>
          </cell>
        </row>
        <row r="137">
          <cell r="D137" t="str">
            <v>4Mjc60m bb</v>
          </cell>
          <cell r="E137">
            <v>8.5500000000000007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8.0500000000000007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3.7037037037037035E-4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4.0219907407407413E-4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4.1956018518518514E-4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4.4270833333333331E-4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4.7743055555555554E-4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4.9479166666666671E-4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5.2372685185185183E-4</v>
          </cell>
          <cell r="K192" t="str">
            <v>9V</v>
          </cell>
        </row>
        <row r="193">
          <cell r="D193" t="str">
            <v>10V300m</v>
          </cell>
          <cell r="E193">
            <v>5.5266203703703695E-4</v>
          </cell>
          <cell r="K193" t="str">
            <v>10V</v>
          </cell>
        </row>
        <row r="194">
          <cell r="D194" t="str">
            <v>1V400m</v>
          </cell>
          <cell r="E194">
            <v>5.2083333333333333E-4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5.4178240740740738E-4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5.6655092592592597E-4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5.9085648148148148E-4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6.105324074074074E-4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6.3946759259259263E-4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6.8576388888888897E-4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7.2048611111111109E-4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7.5520833333333332E-4</v>
          </cell>
          <cell r="K202" t="str">
            <v>9V</v>
          </cell>
        </row>
        <row r="203">
          <cell r="D203" t="str">
            <v>10V400m</v>
          </cell>
          <cell r="E203">
            <v>7.8993055555555555E-4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9.0451388888888884E-4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9.5775462962962958E-4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1.0040509259259258E-3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1.0560185185185184E-3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1.1255787037037037E-3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1.1833333333333333E-3</v>
          </cell>
          <cell r="K211" t="str">
            <v>8V</v>
          </cell>
        </row>
        <row r="212">
          <cell r="D212" t="str">
            <v>9V600m</v>
          </cell>
          <cell r="E212">
            <v>1.2413194444444444E-3</v>
          </cell>
          <cell r="K212" t="str">
            <v>9V</v>
          </cell>
        </row>
        <row r="213">
          <cell r="D213" t="str">
            <v>10V600m</v>
          </cell>
          <cell r="E213">
            <v>1.2991898148148149E-3</v>
          </cell>
          <cell r="K213" t="str">
            <v>10V</v>
          </cell>
        </row>
        <row r="214">
          <cell r="D214" t="str">
            <v>1V800m</v>
          </cell>
          <cell r="E214">
            <v>1.2152777777777778E-3</v>
          </cell>
          <cell r="K214" t="str">
            <v>1Vrut3kg</v>
          </cell>
        </row>
        <row r="215">
          <cell r="D215" t="str">
            <v>2V800m</v>
          </cell>
          <cell r="E215">
            <v>1.2559027777777779E-3</v>
          </cell>
          <cell r="K215" t="str">
            <v>2Vrut3kg</v>
          </cell>
        </row>
        <row r="216">
          <cell r="D216" t="str">
            <v>3V800m</v>
          </cell>
          <cell r="E216">
            <v>1.2876157407407406E-3</v>
          </cell>
          <cell r="K216" t="str">
            <v>3Vrut3kg</v>
          </cell>
        </row>
        <row r="217">
          <cell r="D217" t="str">
            <v>4V800m</v>
          </cell>
          <cell r="E217">
            <v>1.3512731481481481E-3</v>
          </cell>
          <cell r="K217" t="str">
            <v>4Vrut3kg</v>
          </cell>
        </row>
        <row r="218">
          <cell r="D218" t="str">
            <v>5V800m</v>
          </cell>
          <cell r="E218">
            <v>1.4149305555555556E-3</v>
          </cell>
          <cell r="K218" t="str">
            <v>5Vrut3kg</v>
          </cell>
        </row>
        <row r="219">
          <cell r="D219" t="str">
            <v>6V800m</v>
          </cell>
          <cell r="E219">
            <v>1.5190972222222222E-3</v>
          </cell>
          <cell r="K219" t="str">
            <v>6Vrut3kg</v>
          </cell>
        </row>
        <row r="220">
          <cell r="D220" t="str">
            <v>7V800m</v>
          </cell>
          <cell r="E220">
            <v>1.6464120370370372E-3</v>
          </cell>
          <cell r="K220" t="str">
            <v>7Vrut3kg</v>
          </cell>
        </row>
        <row r="221">
          <cell r="D221" t="str">
            <v>8V800m</v>
          </cell>
          <cell r="E221">
            <v>1.7390046296296294E-3</v>
          </cell>
          <cell r="K221" t="str">
            <v>8Vrut3kg</v>
          </cell>
        </row>
        <row r="222">
          <cell r="D222" t="str">
            <v>9V800m</v>
          </cell>
          <cell r="E222">
            <v>1.8547453703703703E-3</v>
          </cell>
          <cell r="K222" t="str">
            <v>9Vrut3kg</v>
          </cell>
        </row>
        <row r="223">
          <cell r="D223" t="str">
            <v>10V800m</v>
          </cell>
          <cell r="E223">
            <v>2.0283564814814812E-3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1.6782407407407406E-3</v>
          </cell>
          <cell r="K226" t="str">
            <v>3V</v>
          </cell>
        </row>
        <row r="227">
          <cell r="D227" t="str">
            <v>4V1000m</v>
          </cell>
          <cell r="E227">
            <v>1.7362268518518519E-3</v>
          </cell>
          <cell r="K227" t="str">
            <v>4V</v>
          </cell>
        </row>
        <row r="228">
          <cell r="D228" t="str">
            <v>5V1000m</v>
          </cell>
          <cell r="E228">
            <v>1.8172453703703701E-3</v>
          </cell>
          <cell r="K228" t="str">
            <v>5V</v>
          </cell>
        </row>
        <row r="229">
          <cell r="D229" t="str">
            <v>6V1000m</v>
          </cell>
          <cell r="E229">
            <v>1.967708333333333E-3</v>
          </cell>
          <cell r="K229" t="str">
            <v>6V</v>
          </cell>
        </row>
        <row r="230">
          <cell r="D230" t="str">
            <v>7V1000m</v>
          </cell>
          <cell r="E230">
            <v>2.0834490740740739E-3</v>
          </cell>
          <cell r="K230" t="str">
            <v>7V</v>
          </cell>
        </row>
        <row r="231">
          <cell r="D231" t="str">
            <v>8V1000m</v>
          </cell>
          <cell r="E231">
            <v>2.1991898148148148E-3</v>
          </cell>
          <cell r="K231" t="str">
            <v>8V</v>
          </cell>
        </row>
        <row r="232">
          <cell r="D232" t="str">
            <v>9V1000m</v>
          </cell>
          <cell r="E232">
            <v>2.3149305555555558E-3</v>
          </cell>
          <cell r="K232" t="str">
            <v>9V</v>
          </cell>
        </row>
        <row r="233">
          <cell r="D233" t="str">
            <v>10V1000m</v>
          </cell>
          <cell r="E233">
            <v>2.4306712962962967E-3</v>
          </cell>
          <cell r="K233" t="str">
            <v>10V</v>
          </cell>
        </row>
        <row r="234">
          <cell r="D234" t="str">
            <v>1V1500m</v>
          </cell>
          <cell r="E234">
            <v>2.488425925925926E-3</v>
          </cell>
          <cell r="K234" t="str">
            <v>1V</v>
          </cell>
        </row>
        <row r="235">
          <cell r="D235" t="str">
            <v>2V1500m</v>
          </cell>
          <cell r="E235">
            <v>2.5464120370370371E-3</v>
          </cell>
          <cell r="K235" t="str">
            <v>2V</v>
          </cell>
        </row>
        <row r="236">
          <cell r="D236" t="str">
            <v>3V1500m</v>
          </cell>
          <cell r="E236">
            <v>2.6390046296296296E-3</v>
          </cell>
          <cell r="K236" t="str">
            <v>3V</v>
          </cell>
        </row>
        <row r="237">
          <cell r="D237" t="str">
            <v>4V1500m</v>
          </cell>
          <cell r="E237">
            <v>2.7431712962962961E-3</v>
          </cell>
          <cell r="K237" t="str">
            <v>4V</v>
          </cell>
        </row>
        <row r="238">
          <cell r="D238" t="str">
            <v>5V1500m</v>
          </cell>
          <cell r="E238">
            <v>2.893634259259259E-3</v>
          </cell>
          <cell r="K238" t="str">
            <v>5V</v>
          </cell>
        </row>
        <row r="239">
          <cell r="D239" t="str">
            <v>6V1500m</v>
          </cell>
          <cell r="E239">
            <v>3.1019675925925932E-3</v>
          </cell>
          <cell r="K239" t="str">
            <v>6V</v>
          </cell>
        </row>
        <row r="240">
          <cell r="D240" t="str">
            <v>7V1500m</v>
          </cell>
          <cell r="E240">
            <v>3.3565972222222222E-3</v>
          </cell>
          <cell r="K240" t="str">
            <v>7V</v>
          </cell>
        </row>
        <row r="241">
          <cell r="D241" t="str">
            <v>8V1500m</v>
          </cell>
          <cell r="E241">
            <v>3.5880787037037031E-3</v>
          </cell>
          <cell r="K241" t="str">
            <v>8V</v>
          </cell>
        </row>
        <row r="242">
          <cell r="D242" t="str">
            <v>9V1500m</v>
          </cell>
          <cell r="E242">
            <v>3.819560185185185E-3</v>
          </cell>
          <cell r="K242" t="str">
            <v>9V</v>
          </cell>
        </row>
        <row r="243">
          <cell r="D243" t="str">
            <v>10V1500m</v>
          </cell>
          <cell r="E243">
            <v>4.0510416666666663E-3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5.3819444444444453E-3</v>
          </cell>
          <cell r="K254" t="str">
            <v>1V</v>
          </cell>
        </row>
        <row r="255">
          <cell r="D255" t="str">
            <v>2V3000m</v>
          </cell>
          <cell r="E255">
            <v>5.4978009259259259E-3</v>
          </cell>
          <cell r="K255" t="str">
            <v>2V</v>
          </cell>
        </row>
        <row r="256">
          <cell r="D256" t="str">
            <v>3V3000m</v>
          </cell>
          <cell r="E256">
            <v>5.6714120370370373E-3</v>
          </cell>
          <cell r="K256" t="str">
            <v>3V</v>
          </cell>
        </row>
        <row r="257">
          <cell r="D257" t="str">
            <v>4V3000m</v>
          </cell>
          <cell r="E257">
            <v>5.9028935185185191E-3</v>
          </cell>
          <cell r="K257" t="str">
            <v>4V</v>
          </cell>
        </row>
        <row r="258">
          <cell r="D258" t="str">
            <v>5V3000m</v>
          </cell>
          <cell r="E258">
            <v>6.250115740740741E-3</v>
          </cell>
          <cell r="K258" t="str">
            <v>5V</v>
          </cell>
        </row>
        <row r="259">
          <cell r="D259" t="str">
            <v>6V3000m</v>
          </cell>
          <cell r="E259">
            <v>6.6552083333333333E-3</v>
          </cell>
          <cell r="K259" t="str">
            <v>6V</v>
          </cell>
        </row>
        <row r="260">
          <cell r="D260" t="str">
            <v>7V3000m</v>
          </cell>
          <cell r="E260">
            <v>7.1760416666666674E-3</v>
          </cell>
          <cell r="K260" t="str">
            <v>7V</v>
          </cell>
        </row>
        <row r="261">
          <cell r="D261" t="str">
            <v>8V3000m</v>
          </cell>
          <cell r="E261">
            <v>7.5811342592592588E-3</v>
          </cell>
          <cell r="K261" t="str">
            <v>8V</v>
          </cell>
        </row>
        <row r="262">
          <cell r="D262" t="str">
            <v>9V3000m</v>
          </cell>
          <cell r="E262">
            <v>7.986226851851852E-3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8.4499999999999993</v>
          </cell>
          <cell r="K267" t="str">
            <v>4V</v>
          </cell>
        </row>
        <row r="268">
          <cell r="D268" t="str">
            <v>5V60M bb</v>
          </cell>
          <cell r="E268">
            <v>8.9499999999999993</v>
          </cell>
          <cell r="K268" t="str">
            <v>5V</v>
          </cell>
        </row>
        <row r="269">
          <cell r="D269" t="str">
            <v>6V60M bb</v>
          </cell>
          <cell r="E269">
            <v>9.4499999999999993</v>
          </cell>
          <cell r="K269" t="str">
            <v>6V</v>
          </cell>
        </row>
        <row r="270">
          <cell r="D270" t="str">
            <v>7V60M bb</v>
          </cell>
          <cell r="E270">
            <v>10.050000000000001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8.0500000000000007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8.5500000000000007</v>
          </cell>
          <cell r="K278" t="str">
            <v>5M</v>
          </cell>
        </row>
        <row r="279">
          <cell r="D279" t="str">
            <v>6Vbb</v>
          </cell>
          <cell r="E279">
            <v>8.9499999999999993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8.3000000000000007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9.0500000000000007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9.8553240740740741E-4</v>
          </cell>
        </row>
        <row r="297">
          <cell r="D297" t="str">
            <v>4V4x200m</v>
          </cell>
          <cell r="E297">
            <v>1.0417824074074073E-3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1.134375E-3</v>
          </cell>
        </row>
        <row r="300">
          <cell r="D300" t="str">
            <v>7V4x200m</v>
          </cell>
          <cell r="E300">
            <v>1.2153935185185186E-3</v>
          </cell>
        </row>
        <row r="301">
          <cell r="D301" t="str">
            <v>8V4x200m</v>
          </cell>
          <cell r="E301">
            <v>1.2732638888888889E-3</v>
          </cell>
        </row>
        <row r="302">
          <cell r="D302" t="str">
            <v>9V4x200m</v>
          </cell>
          <cell r="E302">
            <v>1.3311342592592593E-3</v>
          </cell>
        </row>
        <row r="303">
          <cell r="D303" t="str">
            <v>10V4x200m</v>
          </cell>
          <cell r="E303">
            <v>1.3890046296296298E-3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1.0584490740740741E-3</v>
          </cell>
        </row>
        <row r="307">
          <cell r="D307" t="str">
            <v>4M4x200m</v>
          </cell>
          <cell r="E307">
            <v>1.183449074074074E-3</v>
          </cell>
        </row>
        <row r="308">
          <cell r="D308" t="str">
            <v>5M4x200m</v>
          </cell>
          <cell r="E308">
            <v>1.2413194444444444E-3</v>
          </cell>
        </row>
        <row r="309">
          <cell r="D309" t="str">
            <v>6M4x200m</v>
          </cell>
          <cell r="E309">
            <v>1.3339120370370371E-3</v>
          </cell>
        </row>
        <row r="310">
          <cell r="D310" t="str">
            <v>7M4x200m</v>
          </cell>
          <cell r="E310">
            <v>1.4496527777777778E-3</v>
          </cell>
        </row>
        <row r="311">
          <cell r="D311" t="str">
            <v>8M4x200m</v>
          </cell>
          <cell r="E311">
            <v>1.5075231481481482E-3</v>
          </cell>
        </row>
        <row r="312">
          <cell r="D312" t="str">
            <v>9M4x200m</v>
          </cell>
          <cell r="E312">
            <v>1.5885416666666667E-3</v>
          </cell>
        </row>
        <row r="313">
          <cell r="D313" t="str">
            <v>10M4x200m</v>
          </cell>
          <cell r="E313">
            <v>1.6811342592592592E-3</v>
          </cell>
        </row>
      </sheetData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i"/>
      <sheetName val="dalyviai"/>
      <sheetName val="Sheet1"/>
      <sheetName val="rezultatai"/>
    </sheetNames>
    <sheetDataSet>
      <sheetData sheetId="0">
        <row r="2">
          <cell r="G2">
            <v>3</v>
          </cell>
          <cell r="H2" t="str">
            <v>Karolina Šarkauskaitė</v>
          </cell>
          <cell r="I2">
            <v>34754</v>
          </cell>
          <cell r="J2" t="str">
            <v>Klaipėdos I</v>
          </cell>
          <cell r="K2" t="str">
            <v>Vyturio pagr.</v>
          </cell>
          <cell r="L2" t="str">
            <v>Sporto centras</v>
          </cell>
          <cell r="N2" t="str">
            <v>III</v>
          </cell>
          <cell r="O2" t="str">
            <v>R.J.Beržinskai,R.Adomaitienė,A.Vilčinskienė</v>
          </cell>
        </row>
        <row r="3">
          <cell r="G3">
            <v>47</v>
          </cell>
          <cell r="H3" t="str">
            <v>Agnė Urbutytė</v>
          </cell>
          <cell r="I3">
            <v>34965</v>
          </cell>
          <cell r="J3" t="str">
            <v>Klaipėdos I</v>
          </cell>
          <cell r="K3" t="str">
            <v>Vyturio pagr.</v>
          </cell>
          <cell r="L3" t="str">
            <v>Sporto centras</v>
          </cell>
          <cell r="N3" t="str">
            <v>II</v>
          </cell>
          <cell r="O3" t="str">
            <v>E.Norvilas</v>
          </cell>
        </row>
        <row r="4">
          <cell r="G4">
            <v>195</v>
          </cell>
          <cell r="H4" t="str">
            <v>Edvinas Kocius</v>
          </cell>
          <cell r="I4">
            <v>34798</v>
          </cell>
          <cell r="J4" t="str">
            <v>Klaipėdos I</v>
          </cell>
          <cell r="K4" t="str">
            <v>Sendvario pagr.</v>
          </cell>
          <cell r="L4" t="str">
            <v>Sporto centras</v>
          </cell>
          <cell r="N4" t="str">
            <v>III</v>
          </cell>
          <cell r="O4" t="str">
            <v>D.D.Senkai</v>
          </cell>
        </row>
        <row r="5">
          <cell r="G5">
            <v>159</v>
          </cell>
          <cell r="H5" t="str">
            <v>Justas Pleskys</v>
          </cell>
          <cell r="I5">
            <v>34798</v>
          </cell>
          <cell r="J5" t="str">
            <v>Klaipėdos I</v>
          </cell>
          <cell r="K5" t="str">
            <v>Versmės pagr.</v>
          </cell>
          <cell r="L5" t="str">
            <v>Sporto centras</v>
          </cell>
          <cell r="N5" t="str">
            <v>II</v>
          </cell>
          <cell r="O5" t="str">
            <v>A.Pleskys, K.Kozlovienė</v>
          </cell>
        </row>
        <row r="6">
          <cell r="G6">
            <v>1</v>
          </cell>
          <cell r="H6" t="str">
            <v>Erika Balsytė</v>
          </cell>
          <cell r="I6">
            <v>35160</v>
          </cell>
          <cell r="J6" t="str">
            <v>Klaipėdos I</v>
          </cell>
          <cell r="K6" t="str">
            <v>Sendvario pagr.</v>
          </cell>
          <cell r="L6" t="str">
            <v>Sporto centras</v>
          </cell>
          <cell r="N6" t="str">
            <v>II</v>
          </cell>
          <cell r="O6" t="str">
            <v>V.Baronienė</v>
          </cell>
        </row>
        <row r="7">
          <cell r="G7">
            <v>197</v>
          </cell>
          <cell r="H7" t="str">
            <v>Rokas Špečkauskas</v>
          </cell>
          <cell r="I7">
            <v>34754</v>
          </cell>
          <cell r="J7" t="str">
            <v>Klaipėdos I</v>
          </cell>
          <cell r="K7" t="str">
            <v>M.Mažvydo pagr.</v>
          </cell>
          <cell r="L7" t="str">
            <v>Sporto centras</v>
          </cell>
          <cell r="N7" t="str">
            <v>II</v>
          </cell>
          <cell r="O7" t="str">
            <v>A.Šilauskas</v>
          </cell>
        </row>
        <row r="8">
          <cell r="G8">
            <v>216</v>
          </cell>
          <cell r="H8" t="str">
            <v>Simona Dobilaitė</v>
          </cell>
          <cell r="I8">
            <v>34842</v>
          </cell>
          <cell r="J8" t="str">
            <v>Klaipėdos I</v>
          </cell>
          <cell r="K8" t="str">
            <v>Saulėtekio pagr.</v>
          </cell>
          <cell r="L8" t="str">
            <v>Sporto centras</v>
          </cell>
          <cell r="N8" t="str">
            <v>II</v>
          </cell>
          <cell r="O8" t="str">
            <v>A.Šilauskas</v>
          </cell>
        </row>
        <row r="9">
          <cell r="G9">
            <v>198</v>
          </cell>
          <cell r="H9" t="str">
            <v>Ligita Motiejauskaitė</v>
          </cell>
          <cell r="I9">
            <v>35111</v>
          </cell>
          <cell r="J9" t="str">
            <v>Klaipėdos I</v>
          </cell>
          <cell r="K9" t="str">
            <v>Smeltės pagr.</v>
          </cell>
          <cell r="L9" t="str">
            <v>Sporto centras</v>
          </cell>
          <cell r="N9" t="str">
            <v>II</v>
          </cell>
          <cell r="O9" t="str">
            <v>A.Šilauskas</v>
          </cell>
        </row>
        <row r="10">
          <cell r="G10">
            <v>88</v>
          </cell>
          <cell r="H10" t="str">
            <v>Akvilė Gedminaitė</v>
          </cell>
          <cell r="I10">
            <v>35437</v>
          </cell>
          <cell r="J10" t="str">
            <v>Klaipėdos I</v>
          </cell>
          <cell r="K10" t="str">
            <v>Saulėtekio pagr.</v>
          </cell>
          <cell r="L10" t="str">
            <v>Sporto centras</v>
          </cell>
          <cell r="N10" t="str">
            <v>III</v>
          </cell>
          <cell r="O10" t="str">
            <v>A.Šilauskas</v>
          </cell>
        </row>
        <row r="11">
          <cell r="G11">
            <v>72</v>
          </cell>
          <cell r="H11" t="str">
            <v>Aidas Pėlikis</v>
          </cell>
          <cell r="I11">
            <v>35124</v>
          </cell>
          <cell r="J11" t="str">
            <v>Klaipėdos I</v>
          </cell>
          <cell r="K11" t="str">
            <v>Gedminų pagr.</v>
          </cell>
          <cell r="L11" t="str">
            <v>Sporto centras</v>
          </cell>
          <cell r="N11" t="str">
            <v>II</v>
          </cell>
          <cell r="O11" t="str">
            <v>M.Krakys</v>
          </cell>
        </row>
        <row r="12">
          <cell r="G12">
            <v>75</v>
          </cell>
          <cell r="H12" t="str">
            <v>Dominykas Butkevičius</v>
          </cell>
          <cell r="I12">
            <v>34770</v>
          </cell>
          <cell r="J12" t="str">
            <v>Klaipėdos I</v>
          </cell>
          <cell r="K12" t="str">
            <v>Gedminų pagr.</v>
          </cell>
          <cell r="L12" t="str">
            <v>Sporto centras</v>
          </cell>
          <cell r="N12" t="str">
            <v>II</v>
          </cell>
          <cell r="O12" t="str">
            <v>M.Krakys</v>
          </cell>
        </row>
        <row r="13">
          <cell r="G13">
            <v>116</v>
          </cell>
          <cell r="H13" t="str">
            <v>Eglė Puidokaitė</v>
          </cell>
          <cell r="I13">
            <v>34998</v>
          </cell>
          <cell r="J13" t="str">
            <v>Klaipėdos I</v>
          </cell>
          <cell r="K13" t="str">
            <v>Gedminų pagr.</v>
          </cell>
          <cell r="L13" t="str">
            <v>Sporto centras</v>
          </cell>
          <cell r="N13" t="str">
            <v>II</v>
          </cell>
          <cell r="O13" t="str">
            <v>M.Krakys</v>
          </cell>
        </row>
        <row r="14">
          <cell r="G14">
            <v>73</v>
          </cell>
          <cell r="H14" t="str">
            <v>Diana Curikova</v>
          </cell>
          <cell r="I14">
            <v>35543</v>
          </cell>
          <cell r="J14" t="str">
            <v>Klaipėdos I</v>
          </cell>
          <cell r="K14" t="str">
            <v>Sendvario pagr.</v>
          </cell>
          <cell r="L14" t="str">
            <v>Sporto centras</v>
          </cell>
          <cell r="N14" t="str">
            <v>III</v>
          </cell>
          <cell r="O14" t="str">
            <v>M.Krakys</v>
          </cell>
        </row>
        <row r="15">
          <cell r="G15">
            <v>107</v>
          </cell>
          <cell r="H15" t="str">
            <v>Emilija Saudargaitė</v>
          </cell>
          <cell r="I15">
            <v>35709</v>
          </cell>
          <cell r="J15" t="str">
            <v>Klaipėdos I</v>
          </cell>
          <cell r="K15" t="str">
            <v>Gedminų pagr.</v>
          </cell>
          <cell r="L15" t="str">
            <v>Sporto centras</v>
          </cell>
          <cell r="N15" t="str">
            <v>III</v>
          </cell>
          <cell r="O15" t="str">
            <v>M.Krakys</v>
          </cell>
        </row>
        <row r="16">
          <cell r="G16">
            <v>111</v>
          </cell>
          <cell r="H16" t="str">
            <v>Lukas Jasinskas</v>
          </cell>
          <cell r="I16">
            <v>35021</v>
          </cell>
          <cell r="J16" t="str">
            <v>Klaipėdos I</v>
          </cell>
          <cell r="K16" t="str">
            <v>Gedminų pagr.</v>
          </cell>
          <cell r="L16" t="str">
            <v>Sporto centras</v>
          </cell>
          <cell r="N16" t="str">
            <v>III</v>
          </cell>
          <cell r="O16" t="str">
            <v>M.Krakys</v>
          </cell>
        </row>
        <row r="17">
          <cell r="G17">
            <v>205</v>
          </cell>
          <cell r="H17" t="str">
            <v>Roberta Adomaitytė</v>
          </cell>
          <cell r="I17">
            <v>34897</v>
          </cell>
          <cell r="J17" t="str">
            <v>Klaipėdos I</v>
          </cell>
          <cell r="K17" t="str">
            <v>M.Mažvydo pagr.</v>
          </cell>
          <cell r="L17" t="str">
            <v>Sporto centras</v>
          </cell>
          <cell r="N17" t="str">
            <v>III</v>
          </cell>
          <cell r="O17" t="str">
            <v>A.Vilčinskienė,R.Adomaitienė</v>
          </cell>
        </row>
        <row r="18">
          <cell r="G18">
            <v>7</v>
          </cell>
          <cell r="H18" t="str">
            <v>Eglė Gestautaitė</v>
          </cell>
          <cell r="I18">
            <v>35233</v>
          </cell>
          <cell r="J18" t="str">
            <v>Klaipėdos I</v>
          </cell>
          <cell r="K18" t="str">
            <v>S.Dacho pagr.</v>
          </cell>
          <cell r="L18" t="str">
            <v>Sporto centras</v>
          </cell>
          <cell r="N18" t="str">
            <v>II</v>
          </cell>
          <cell r="O18" t="str">
            <v>L.Milikauskaitė</v>
          </cell>
        </row>
        <row r="19">
          <cell r="G19">
            <v>8</v>
          </cell>
          <cell r="H19" t="str">
            <v>Ugnė Gestautaitė</v>
          </cell>
          <cell r="I19">
            <v>35233</v>
          </cell>
          <cell r="J19" t="str">
            <v>Klaipėdos I</v>
          </cell>
          <cell r="K19" t="str">
            <v>S.Dacho pagr.</v>
          </cell>
          <cell r="L19" t="str">
            <v>Sporto centras</v>
          </cell>
          <cell r="N19" t="str">
            <v>II</v>
          </cell>
          <cell r="O19" t="str">
            <v>L.Milikauskaitė</v>
          </cell>
        </row>
        <row r="20">
          <cell r="G20">
            <v>217</v>
          </cell>
          <cell r="H20" t="str">
            <v>Gabrielius Šiaulinskas</v>
          </cell>
          <cell r="I20">
            <v>34752</v>
          </cell>
          <cell r="J20" t="str">
            <v>Klaipėdos I</v>
          </cell>
          <cell r="K20" t="str">
            <v>Vilkyčių pagr.</v>
          </cell>
          <cell r="L20" t="str">
            <v>Sporto centras</v>
          </cell>
          <cell r="N20" t="str">
            <v>II</v>
          </cell>
          <cell r="O20" t="str">
            <v>V.Murašovas,B.Mulskiss</v>
          </cell>
        </row>
        <row r="21">
          <cell r="G21">
            <v>160</v>
          </cell>
          <cell r="H21" t="str">
            <v>Antanas Kavaliauskas</v>
          </cell>
          <cell r="I21">
            <v>34763</v>
          </cell>
          <cell r="J21" t="str">
            <v>Klaipėdos II</v>
          </cell>
          <cell r="K21" t="str">
            <v>S.Dacho pagr.</v>
          </cell>
          <cell r="L21" t="str">
            <v>Sporto centras</v>
          </cell>
          <cell r="N21" t="str">
            <v>II</v>
          </cell>
          <cell r="O21" t="str">
            <v>V.Murašovas,A.Šilauskas</v>
          </cell>
        </row>
        <row r="22">
          <cell r="G22">
            <v>48</v>
          </cell>
          <cell r="H22" t="str">
            <v>Evelina Meškerytė</v>
          </cell>
          <cell r="I22">
            <v>34913</v>
          </cell>
          <cell r="J22" t="str">
            <v>Klaipėdos II</v>
          </cell>
          <cell r="K22" t="str">
            <v>Saulėtekio pagr.</v>
          </cell>
          <cell r="L22" t="str">
            <v>Sporto centras</v>
          </cell>
          <cell r="N22" t="str">
            <v>III</v>
          </cell>
          <cell r="O22" t="str">
            <v>R.J.Beržinskai</v>
          </cell>
        </row>
        <row r="23">
          <cell r="G23">
            <v>9</v>
          </cell>
          <cell r="H23" t="str">
            <v>Vaidotas Mikalauskas</v>
          </cell>
          <cell r="I23">
            <v>34751</v>
          </cell>
          <cell r="J23" t="str">
            <v>Klaipėdos I</v>
          </cell>
          <cell r="K23" t="str">
            <v>Saulėtekio pagr.</v>
          </cell>
          <cell r="L23" t="str">
            <v>Sporto centras</v>
          </cell>
          <cell r="N23" t="str">
            <v>III</v>
          </cell>
          <cell r="O23" t="str">
            <v>A.Šilauskas</v>
          </cell>
        </row>
        <row r="24">
          <cell r="G24">
            <v>10</v>
          </cell>
          <cell r="H24" t="str">
            <v>Greta Rakevičiūtė</v>
          </cell>
          <cell r="I24">
            <v>35182</v>
          </cell>
          <cell r="J24" t="str">
            <v>Klaipėdos II</v>
          </cell>
          <cell r="K24" t="str">
            <v>Vyturio pagr.</v>
          </cell>
          <cell r="L24" t="str">
            <v>Sporto centras</v>
          </cell>
          <cell r="N24" t="str">
            <v>II</v>
          </cell>
          <cell r="O24" t="str">
            <v>A.Šilauskas</v>
          </cell>
        </row>
        <row r="25">
          <cell r="G25">
            <v>204</v>
          </cell>
          <cell r="H25" t="str">
            <v>Iveta Bružaitė</v>
          </cell>
          <cell r="I25">
            <v>35236</v>
          </cell>
          <cell r="J25" t="str">
            <v>Klaipėda</v>
          </cell>
          <cell r="K25" t="str">
            <v>Vyturio pagr.</v>
          </cell>
          <cell r="L25" t="str">
            <v>Sporto centras</v>
          </cell>
          <cell r="N25" t="str">
            <v>III</v>
          </cell>
          <cell r="O25" t="str">
            <v>A.Šilauskas</v>
          </cell>
        </row>
        <row r="26">
          <cell r="G26">
            <v>11</v>
          </cell>
          <cell r="H26" t="str">
            <v>Martynas Bagdonas</v>
          </cell>
          <cell r="I26">
            <v>35265</v>
          </cell>
          <cell r="J26" t="str">
            <v>Klaipėdos II</v>
          </cell>
          <cell r="K26" t="str">
            <v>S.Dacho pagr.</v>
          </cell>
          <cell r="L26" t="str">
            <v>Sporto centras</v>
          </cell>
          <cell r="N26" t="str">
            <v>II</v>
          </cell>
          <cell r="O26" t="str">
            <v>L.Milikauskaitė</v>
          </cell>
        </row>
        <row r="27">
          <cell r="G27">
            <v>151</v>
          </cell>
          <cell r="H27" t="str">
            <v>Ronaldas Zabitis</v>
          </cell>
          <cell r="I27">
            <v>34810</v>
          </cell>
          <cell r="J27" t="str">
            <v>Klaipėdos II</v>
          </cell>
          <cell r="K27" t="str">
            <v>Vyturio pagr.</v>
          </cell>
          <cell r="L27" t="str">
            <v>Sporto centras</v>
          </cell>
          <cell r="N27" t="str">
            <v>III</v>
          </cell>
          <cell r="O27" t="str">
            <v>J.Martinkus</v>
          </cell>
        </row>
        <row r="28">
          <cell r="G28">
            <v>89</v>
          </cell>
          <cell r="H28" t="str">
            <v>Rolandas Krasauskas</v>
          </cell>
          <cell r="I28">
            <v>35213</v>
          </cell>
          <cell r="J28" t="str">
            <v>Klaipėda</v>
          </cell>
          <cell r="K28" t="str">
            <v>Verdenės pagr.</v>
          </cell>
          <cell r="L28" t="str">
            <v>Sporto centras</v>
          </cell>
          <cell r="N28" t="str">
            <v>III</v>
          </cell>
          <cell r="O28" t="str">
            <v>D.D.Senkai</v>
          </cell>
        </row>
        <row r="29">
          <cell r="G29">
            <v>178</v>
          </cell>
          <cell r="H29" t="str">
            <v>Dovydas Urniežius</v>
          </cell>
          <cell r="I29">
            <v>35332</v>
          </cell>
          <cell r="J29" t="str">
            <v>Klaipėdos II</v>
          </cell>
          <cell r="K29" t="str">
            <v>Saulėtekio pagr.</v>
          </cell>
          <cell r="L29" t="str">
            <v>Sporto centras</v>
          </cell>
          <cell r="N29" t="str">
            <v>III</v>
          </cell>
          <cell r="O29" t="str">
            <v>D.D.Senkai</v>
          </cell>
        </row>
        <row r="30">
          <cell r="G30">
            <v>196</v>
          </cell>
          <cell r="H30" t="str">
            <v>Salvijus Koviera</v>
          </cell>
          <cell r="I30">
            <v>35555</v>
          </cell>
          <cell r="J30" t="str">
            <v>Klaipėdos II</v>
          </cell>
          <cell r="K30" t="str">
            <v>Versmės pagr.</v>
          </cell>
          <cell r="L30" t="str">
            <v>Sporto centras</v>
          </cell>
          <cell r="N30" t="str">
            <v>III</v>
          </cell>
          <cell r="O30" t="str">
            <v>D.D.Senkai</v>
          </cell>
        </row>
        <row r="31">
          <cell r="G31">
            <v>124</v>
          </cell>
          <cell r="H31" t="str">
            <v>Benediktas Mickus</v>
          </cell>
          <cell r="I31">
            <v>35515</v>
          </cell>
          <cell r="J31" t="str">
            <v>Klaipėdos II</v>
          </cell>
          <cell r="K31" t="str">
            <v>Gedminų pagr.</v>
          </cell>
          <cell r="L31" t="str">
            <v>Sporto centras</v>
          </cell>
          <cell r="N31" t="str">
            <v>III</v>
          </cell>
          <cell r="O31" t="str">
            <v>M.Krakys</v>
          </cell>
        </row>
        <row r="32">
          <cell r="G32">
            <v>12</v>
          </cell>
          <cell r="H32" t="str">
            <v>Sonata Jančauskaitė</v>
          </cell>
          <cell r="I32">
            <v>35624</v>
          </cell>
          <cell r="J32" t="str">
            <v>Klaipėdos II</v>
          </cell>
          <cell r="K32" t="str">
            <v>Sendvario pagr.</v>
          </cell>
          <cell r="L32" t="str">
            <v>Sporto centras</v>
          </cell>
          <cell r="N32" t="str">
            <v>III</v>
          </cell>
          <cell r="O32" t="str">
            <v>M.Krakys</v>
          </cell>
        </row>
        <row r="33">
          <cell r="G33">
            <v>74</v>
          </cell>
          <cell r="H33" t="str">
            <v>Ieva Tamolytė</v>
          </cell>
          <cell r="I33">
            <v>35696</v>
          </cell>
          <cell r="J33" t="str">
            <v>Klaipėdos II</v>
          </cell>
          <cell r="K33" t="str">
            <v>Gedminų pagr.</v>
          </cell>
          <cell r="L33" t="str">
            <v>Sporto centras</v>
          </cell>
          <cell r="N33" t="str">
            <v>III</v>
          </cell>
          <cell r="O33" t="str">
            <v>M.Krakys</v>
          </cell>
        </row>
        <row r="34">
          <cell r="G34">
            <v>137</v>
          </cell>
          <cell r="H34" t="str">
            <v>Iveta Proskurinaitė</v>
          </cell>
          <cell r="I34">
            <v>35349</v>
          </cell>
          <cell r="J34" t="str">
            <v>Klaipėdos II</v>
          </cell>
          <cell r="K34" t="str">
            <v>Gedminų pagr.</v>
          </cell>
          <cell r="L34" t="str">
            <v>Sporto centras</v>
          </cell>
          <cell r="N34" t="str">
            <v>III</v>
          </cell>
          <cell r="O34" t="str">
            <v>M.Krakys</v>
          </cell>
        </row>
        <row r="35">
          <cell r="G35">
            <v>4</v>
          </cell>
          <cell r="H35" t="str">
            <v>Gintarė Studencovaitė</v>
          </cell>
          <cell r="I35">
            <v>34931</v>
          </cell>
          <cell r="J35" t="str">
            <v>Klaipėda</v>
          </cell>
          <cell r="K35" t="str">
            <v>L.Stulpino pagr.</v>
          </cell>
          <cell r="L35" t="str">
            <v>Sporto centras</v>
          </cell>
          <cell r="N35" t="str">
            <v>III</v>
          </cell>
          <cell r="O35" t="str">
            <v>M.Krakys</v>
          </cell>
        </row>
        <row r="36">
          <cell r="G36">
            <v>199</v>
          </cell>
          <cell r="H36" t="str">
            <v>Tadas Rasiukas</v>
          </cell>
          <cell r="I36">
            <v>35529</v>
          </cell>
          <cell r="J36" t="str">
            <v>Klaipėda</v>
          </cell>
          <cell r="K36" t="str">
            <v>Gedminų pagr.</v>
          </cell>
          <cell r="L36" t="str">
            <v>Sporto centras</v>
          </cell>
          <cell r="N36" t="str">
            <v>III</v>
          </cell>
          <cell r="O36" t="str">
            <v>M.Krakys</v>
          </cell>
        </row>
        <row r="37">
          <cell r="G37">
            <v>161</v>
          </cell>
          <cell r="H37" t="str">
            <v>Sigitas Galdikas</v>
          </cell>
          <cell r="I37">
            <v>35215</v>
          </cell>
          <cell r="J37" t="str">
            <v>Klaipėdos II</v>
          </cell>
          <cell r="K37" t="str">
            <v>L.Stulpino pagr.</v>
          </cell>
          <cell r="L37" t="str">
            <v>Sporto centras</v>
          </cell>
          <cell r="N37" t="str">
            <v>II</v>
          </cell>
          <cell r="O37" t="str">
            <v>A.Pleskys</v>
          </cell>
        </row>
        <row r="38">
          <cell r="G38">
            <v>206</v>
          </cell>
          <cell r="H38" t="str">
            <v>Emilija Bočkutė</v>
          </cell>
          <cell r="I38">
            <v>35216</v>
          </cell>
          <cell r="J38" t="str">
            <v>Klaipėdos II</v>
          </cell>
          <cell r="K38" t="str">
            <v>Saulėtekio pagr.</v>
          </cell>
          <cell r="L38" t="str">
            <v>Sporto centras</v>
          </cell>
          <cell r="N38" t="str">
            <v>III</v>
          </cell>
          <cell r="O38" t="str">
            <v>K.Kozlovienė</v>
          </cell>
        </row>
        <row r="39">
          <cell r="G39">
            <v>162</v>
          </cell>
          <cell r="H39" t="str">
            <v>Aida Žalionytė</v>
          </cell>
          <cell r="I39">
            <v>35250</v>
          </cell>
          <cell r="J39" t="str">
            <v>Klaipėdos II</v>
          </cell>
          <cell r="K39" t="str">
            <v>Vydūno pagr.</v>
          </cell>
          <cell r="L39" t="str">
            <v>Sporto centras</v>
          </cell>
          <cell r="N39" t="str">
            <v>III</v>
          </cell>
          <cell r="O39" t="str">
            <v>K.Kozlovienė</v>
          </cell>
        </row>
        <row r="40">
          <cell r="G40">
            <v>200</v>
          </cell>
          <cell r="H40" t="str">
            <v>Lukas Barkus</v>
          </cell>
          <cell r="I40">
            <v>34990</v>
          </cell>
          <cell r="J40" t="str">
            <v>Klaipėdos II</v>
          </cell>
          <cell r="K40" t="str">
            <v>Verdenės pagr.</v>
          </cell>
          <cell r="L40" t="str">
            <v>Sporto centras</v>
          </cell>
          <cell r="N40" t="str">
            <v>III</v>
          </cell>
          <cell r="O40" t="str">
            <v>A.Vilčinskienė,R.Adomaitienė</v>
          </cell>
        </row>
        <row r="41">
          <cell r="G41">
            <v>175</v>
          </cell>
          <cell r="H41" t="str">
            <v>Gabrielė Kasparavičiūtė</v>
          </cell>
          <cell r="I41">
            <v>35060</v>
          </cell>
          <cell r="J41" t="str">
            <v>Klaipėda</v>
          </cell>
          <cell r="K41" t="str">
            <v>Gedminų pagr.</v>
          </cell>
          <cell r="L41" t="str">
            <v>Sporto centras</v>
          </cell>
          <cell r="N41" t="str">
            <v>III</v>
          </cell>
          <cell r="O41" t="str">
            <v>A.Vilčinskienė,R.Adomaitienė</v>
          </cell>
        </row>
        <row r="42">
          <cell r="G42">
            <v>201</v>
          </cell>
          <cell r="H42" t="str">
            <v>Deividas Sorakas</v>
          </cell>
          <cell r="I42">
            <v>35193</v>
          </cell>
          <cell r="J42" t="str">
            <v>Klaipėda</v>
          </cell>
          <cell r="K42" t="str">
            <v>P.Mašioto pagr.</v>
          </cell>
          <cell r="L42" t="str">
            <v>Sporto centras</v>
          </cell>
          <cell r="N42" t="str">
            <v>III</v>
          </cell>
          <cell r="O42" t="str">
            <v>R.Adomaitienė,A.Vilčinskienė</v>
          </cell>
        </row>
        <row r="43">
          <cell r="G43">
            <v>76</v>
          </cell>
          <cell r="H43" t="str">
            <v>Aurelija Gludkinaitė</v>
          </cell>
          <cell r="I43">
            <v>34749</v>
          </cell>
          <cell r="J43" t="str">
            <v>Klaipėda</v>
          </cell>
          <cell r="K43" t="str">
            <v>"Vėtrungės" gimn.</v>
          </cell>
          <cell r="L43" t="str">
            <v>Sporto centras</v>
          </cell>
          <cell r="N43" t="str">
            <v>III</v>
          </cell>
          <cell r="O43" t="str">
            <v>M.Krakys</v>
          </cell>
        </row>
        <row r="44">
          <cell r="G44">
            <v>179</v>
          </cell>
          <cell r="H44" t="str">
            <v>Dominykas Eičinas</v>
          </cell>
          <cell r="I44">
            <v>35360</v>
          </cell>
          <cell r="J44" t="str">
            <v>Klaipėdos II</v>
          </cell>
          <cell r="K44" t="str">
            <v>S.Dacho pagr.</v>
          </cell>
          <cell r="L44" t="str">
            <v>Sporto centras</v>
          </cell>
          <cell r="N44" t="str">
            <v>III</v>
          </cell>
          <cell r="O44" t="str">
            <v>L.Milikauskaitė</v>
          </cell>
        </row>
        <row r="45">
          <cell r="G45">
            <v>90</v>
          </cell>
          <cell r="H45" t="str">
            <v>Greta Gavšinaitė</v>
          </cell>
          <cell r="I45">
            <v>35172</v>
          </cell>
          <cell r="J45" t="str">
            <v>Klaipėdos II</v>
          </cell>
          <cell r="K45" t="str">
            <v>P.Mašioto pagr. m-kla</v>
          </cell>
          <cell r="L45" t="str">
            <v>Sporto centras</v>
          </cell>
          <cell r="N45" t="str">
            <v>III</v>
          </cell>
          <cell r="O45" t="str">
            <v>L.Milikauskaitė</v>
          </cell>
        </row>
        <row r="46">
          <cell r="G46">
            <v>13</v>
          </cell>
          <cell r="H46" t="str">
            <v>Odeta Venckutė</v>
          </cell>
          <cell r="I46">
            <v>35139</v>
          </cell>
          <cell r="J46" t="str">
            <v>Klaipėda</v>
          </cell>
          <cell r="K46" t="str">
            <v>Saulėtekio pagr.</v>
          </cell>
          <cell r="N46" t="str">
            <v>III</v>
          </cell>
          <cell r="O46" t="str">
            <v>J.R.Beržinskai</v>
          </cell>
        </row>
        <row r="47">
          <cell r="G47">
            <v>77</v>
          </cell>
          <cell r="H47" t="str">
            <v>Rimantė Pakulytė</v>
          </cell>
          <cell r="I47">
            <v>35096</v>
          </cell>
          <cell r="J47" t="str">
            <v>Klaipėda</v>
          </cell>
          <cell r="K47" t="str">
            <v>Verdenės pagr.</v>
          </cell>
          <cell r="O47" t="str">
            <v>J.R.Beržinskai</v>
          </cell>
        </row>
        <row r="48">
          <cell r="G48">
            <v>56</v>
          </cell>
          <cell r="H48" t="str">
            <v>Modesta Skaraitė</v>
          </cell>
          <cell r="I48">
            <v>34836</v>
          </cell>
          <cell r="J48" t="str">
            <v>Klaipėda</v>
          </cell>
          <cell r="K48" t="str">
            <v>L.Stulpino pagr.</v>
          </cell>
          <cell r="O48" t="str">
            <v>J.R.Beržinskai</v>
          </cell>
        </row>
        <row r="49">
          <cell r="G49">
            <v>123</v>
          </cell>
          <cell r="H49" t="str">
            <v>Mantas Liekis</v>
          </cell>
          <cell r="I49">
            <v>35181</v>
          </cell>
          <cell r="J49" t="str">
            <v>Klaipėda</v>
          </cell>
          <cell r="K49" t="str">
            <v>Verdenės pagr.</v>
          </cell>
          <cell r="O49" t="str">
            <v>J.R.Beržinskai</v>
          </cell>
        </row>
        <row r="50">
          <cell r="G50">
            <v>25</v>
          </cell>
          <cell r="H50" t="str">
            <v>Sabina Puodžiūtė</v>
          </cell>
          <cell r="I50">
            <v>35055</v>
          </cell>
          <cell r="J50" t="str">
            <v>Klaipėda</v>
          </cell>
          <cell r="K50" t="str">
            <v>M.Mažvydo pagr.</v>
          </cell>
          <cell r="O50" t="str">
            <v>A.Vilčinskienė,R.Adomaitienė</v>
          </cell>
        </row>
        <row r="51">
          <cell r="G51">
            <v>106</v>
          </cell>
          <cell r="H51" t="str">
            <v>Laura Kneitaitė</v>
          </cell>
          <cell r="I51">
            <v>35324</v>
          </cell>
          <cell r="J51" t="str">
            <v>Klaipėda</v>
          </cell>
          <cell r="K51" t="str">
            <v>M.Mažvydo pagr.</v>
          </cell>
          <cell r="N51" t="str">
            <v>III</v>
          </cell>
          <cell r="O51" t="str">
            <v>A.Vilčinskienė,R.Adomaitienė</v>
          </cell>
        </row>
        <row r="52">
          <cell r="G52">
            <v>176</v>
          </cell>
          <cell r="H52" t="str">
            <v>Viltė Mardasaitė</v>
          </cell>
          <cell r="I52">
            <v>35002</v>
          </cell>
          <cell r="J52" t="str">
            <v>Klaipėda</v>
          </cell>
          <cell r="K52" t="str">
            <v>H.Zudermano gimn.</v>
          </cell>
          <cell r="O52" t="str">
            <v>A.Vilčinskienė,R.Adomaitienė</v>
          </cell>
        </row>
        <row r="53">
          <cell r="G53">
            <v>57</v>
          </cell>
          <cell r="H53" t="str">
            <v>Erikas Stankus</v>
          </cell>
          <cell r="I53">
            <v>35399</v>
          </cell>
          <cell r="J53" t="str">
            <v>Klaipėda</v>
          </cell>
          <cell r="O53" t="str">
            <v>D.D.Senkai</v>
          </cell>
        </row>
        <row r="54">
          <cell r="G54">
            <v>189</v>
          </cell>
          <cell r="H54" t="str">
            <v>Martynas Vrašinskas</v>
          </cell>
          <cell r="I54">
            <v>34972</v>
          </cell>
          <cell r="J54" t="str">
            <v>Klaipėda</v>
          </cell>
          <cell r="O54" t="str">
            <v>D.D.Senkai</v>
          </cell>
        </row>
        <row r="55">
          <cell r="G55">
            <v>190</v>
          </cell>
          <cell r="H55" t="str">
            <v>Andra Vaitkutė</v>
          </cell>
          <cell r="I55">
            <v>35190</v>
          </cell>
          <cell r="J55" t="str">
            <v>Klaipėdos II</v>
          </cell>
          <cell r="K55" t="str">
            <v>Versmės pagr.</v>
          </cell>
          <cell r="L55" t="str">
            <v>Sporto centras</v>
          </cell>
          <cell r="O55" t="str">
            <v>D.D.Senkai</v>
          </cell>
        </row>
        <row r="56">
          <cell r="G56">
            <v>26</v>
          </cell>
          <cell r="H56" t="str">
            <v>Andrius Aleksa</v>
          </cell>
          <cell r="I56">
            <v>34824</v>
          </cell>
          <cell r="J56" t="str">
            <v>Klaipėda</v>
          </cell>
          <cell r="O56" t="str">
            <v>D.D.Senkai</v>
          </cell>
        </row>
        <row r="57">
          <cell r="G57">
            <v>58</v>
          </cell>
          <cell r="H57" t="str">
            <v>Dovydas Paserpskis</v>
          </cell>
          <cell r="I57">
            <v>34738</v>
          </cell>
          <cell r="J57" t="str">
            <v>Klaipėda</v>
          </cell>
          <cell r="O57" t="str">
            <v>D.D.Senkai</v>
          </cell>
        </row>
        <row r="58">
          <cell r="G58">
            <v>191</v>
          </cell>
          <cell r="H58" t="str">
            <v>Simas Daineka</v>
          </cell>
          <cell r="I58">
            <v>34778</v>
          </cell>
          <cell r="J58" t="str">
            <v>Klaipėdos II</v>
          </cell>
          <cell r="K58" t="str">
            <v>Versmės pagr.</v>
          </cell>
          <cell r="L58" t="str">
            <v>Sporto centras</v>
          </cell>
          <cell r="N58" t="str">
            <v>III</v>
          </cell>
          <cell r="O58" t="str">
            <v>D.D.Senkai</v>
          </cell>
        </row>
        <row r="59">
          <cell r="G59">
            <v>59</v>
          </cell>
          <cell r="H59" t="str">
            <v>Gintarė Bielkinaitė</v>
          </cell>
          <cell r="I59">
            <v>35419</v>
          </cell>
          <cell r="J59" t="str">
            <v>Klaipėda</v>
          </cell>
          <cell r="K59" t="str">
            <v>Tauralaukio pagr.</v>
          </cell>
          <cell r="N59" t="str">
            <v>III</v>
          </cell>
          <cell r="O59" t="str">
            <v>O.Grybauskienė</v>
          </cell>
        </row>
        <row r="60">
          <cell r="G60">
            <v>55</v>
          </cell>
          <cell r="H60" t="str">
            <v>Mantas Juška</v>
          </cell>
          <cell r="I60">
            <v>35431</v>
          </cell>
          <cell r="J60" t="str">
            <v>Klaipėda</v>
          </cell>
          <cell r="K60" t="str">
            <v>Tauralaukio pagr.</v>
          </cell>
          <cell r="O60" t="str">
            <v>O.Grybauskienė</v>
          </cell>
        </row>
        <row r="61">
          <cell r="G61">
            <v>112</v>
          </cell>
          <cell r="H61" t="str">
            <v>Rolandas Šypalis</v>
          </cell>
          <cell r="I61">
            <v>35299</v>
          </cell>
          <cell r="J61" t="str">
            <v>Klaipėda</v>
          </cell>
          <cell r="K61" t="str">
            <v>Sendvario pagr.</v>
          </cell>
          <cell r="O61" t="str">
            <v>O.Grybauskienė</v>
          </cell>
        </row>
        <row r="62">
          <cell r="G62">
            <v>54</v>
          </cell>
          <cell r="H62" t="str">
            <v>Raminta Viržintaitė</v>
          </cell>
          <cell r="I62">
            <v>35178</v>
          </cell>
          <cell r="J62" t="str">
            <v>Klaipėda</v>
          </cell>
          <cell r="O62" t="str">
            <v>E.Norvilas</v>
          </cell>
        </row>
        <row r="63">
          <cell r="G63">
            <v>60</v>
          </cell>
          <cell r="H63" t="str">
            <v>Edvinas Eismontas</v>
          </cell>
          <cell r="I63">
            <v>34868</v>
          </cell>
          <cell r="J63" t="str">
            <v>Klaipėda</v>
          </cell>
          <cell r="K63" t="str">
            <v>L.Stulpino pagr.</v>
          </cell>
          <cell r="O63" t="str">
            <v>M.Krakys</v>
          </cell>
        </row>
        <row r="64">
          <cell r="G64">
            <v>27</v>
          </cell>
          <cell r="H64" t="str">
            <v>Evaldas Stirbys</v>
          </cell>
          <cell r="I64">
            <v>35381</v>
          </cell>
          <cell r="J64" t="str">
            <v>Klaipėda</v>
          </cell>
          <cell r="K64" t="str">
            <v>Aukuro gimn.</v>
          </cell>
          <cell r="O64" t="str">
            <v>V.Baronienė</v>
          </cell>
        </row>
        <row r="65">
          <cell r="G65">
            <v>91</v>
          </cell>
          <cell r="H65" t="str">
            <v>Arūnas Žilevičius</v>
          </cell>
          <cell r="I65">
            <v>35146</v>
          </cell>
          <cell r="J65" t="str">
            <v>Klaipėda</v>
          </cell>
          <cell r="K65" t="str">
            <v>S.Dacho pagr.</v>
          </cell>
          <cell r="O65" t="str">
            <v>L.Milikauskaitė</v>
          </cell>
        </row>
        <row r="66">
          <cell r="G66">
            <v>92</v>
          </cell>
          <cell r="H66" t="str">
            <v>Vytautas Martūzas</v>
          </cell>
          <cell r="I66">
            <v>35408</v>
          </cell>
          <cell r="J66" t="str">
            <v>Klaipėda</v>
          </cell>
          <cell r="K66" t="str">
            <v>S.Dacho pagr.</v>
          </cell>
          <cell r="O66" t="str">
            <v>L.Milikauskaitė</v>
          </cell>
        </row>
        <row r="67">
          <cell r="G67">
            <v>93</v>
          </cell>
          <cell r="H67" t="str">
            <v>Dovydas Stonkus</v>
          </cell>
          <cell r="I67">
            <v>35403</v>
          </cell>
          <cell r="J67" t="str">
            <v>Klaipėda</v>
          </cell>
          <cell r="K67" t="str">
            <v>Vydūno pagr.</v>
          </cell>
          <cell r="O67" t="str">
            <v>L.Milikauskaitė</v>
          </cell>
        </row>
        <row r="68">
          <cell r="G68">
            <v>158</v>
          </cell>
          <cell r="H68" t="str">
            <v>Domantas Bajorūnas</v>
          </cell>
          <cell r="I68">
            <v>35341</v>
          </cell>
          <cell r="J68" t="str">
            <v>Klaipėda</v>
          </cell>
          <cell r="K68" t="str">
            <v>Aukuro gimn.</v>
          </cell>
          <cell r="O68" t="str">
            <v>J.Martinkus</v>
          </cell>
        </row>
        <row r="69">
          <cell r="G69">
            <v>28</v>
          </cell>
          <cell r="H69" t="str">
            <v>Vladislav Tupčienko</v>
          </cell>
          <cell r="I69">
            <v>35357</v>
          </cell>
          <cell r="J69" t="str">
            <v>Klaipėda</v>
          </cell>
          <cell r="O69" t="str">
            <v>J.Martinkus</v>
          </cell>
        </row>
        <row r="70">
          <cell r="G70">
            <v>163</v>
          </cell>
          <cell r="H70" t="str">
            <v>Justas Varanauskas</v>
          </cell>
          <cell r="I70">
            <v>35195</v>
          </cell>
          <cell r="J70" t="str">
            <v>Klaipėda</v>
          </cell>
          <cell r="K70" t="str">
            <v>Aukuro gimn.</v>
          </cell>
          <cell r="O70" t="str">
            <v>J.Martinkus</v>
          </cell>
        </row>
        <row r="71">
          <cell r="G71">
            <v>94</v>
          </cell>
          <cell r="H71" t="str">
            <v>Matas Šniepas</v>
          </cell>
          <cell r="I71">
            <v>35285</v>
          </cell>
          <cell r="J71" t="str">
            <v>Klaipėda</v>
          </cell>
          <cell r="K71" t="str">
            <v>Aukuro gimn.</v>
          </cell>
          <cell r="O71" t="str">
            <v>J.Martinkus</v>
          </cell>
        </row>
        <row r="72">
          <cell r="G72">
            <v>152</v>
          </cell>
          <cell r="H72" t="str">
            <v>Svaja Fabijonavičiūtė</v>
          </cell>
          <cell r="I72">
            <v>35137</v>
          </cell>
          <cell r="J72" t="str">
            <v>Klaipėda</v>
          </cell>
          <cell r="K72" t="str">
            <v>Vilkyčių pagr.</v>
          </cell>
          <cell r="O72" t="str">
            <v>V.Murašovas,B.Mulskiss</v>
          </cell>
        </row>
        <row r="73">
          <cell r="G73">
            <v>153</v>
          </cell>
          <cell r="H73" t="str">
            <v>Audrius Matonis</v>
          </cell>
          <cell r="I73">
            <v>35176</v>
          </cell>
          <cell r="J73" t="str">
            <v>Klaipėda</v>
          </cell>
          <cell r="K73" t="str">
            <v>Vilkyčių pagr.</v>
          </cell>
          <cell r="O73" t="str">
            <v>V.Murašovas,B.Mulskiss</v>
          </cell>
        </row>
        <row r="74">
          <cell r="G74">
            <v>61</v>
          </cell>
          <cell r="H74" t="str">
            <v>Marius Grašys</v>
          </cell>
          <cell r="I74">
            <v>35207</v>
          </cell>
          <cell r="J74" t="str">
            <v>Klaipėda</v>
          </cell>
          <cell r="K74" t="str">
            <v>Aukuro gimn.</v>
          </cell>
          <cell r="O74" t="str">
            <v>M.Krakys</v>
          </cell>
        </row>
        <row r="75">
          <cell r="G75">
            <v>95</v>
          </cell>
          <cell r="H75" t="str">
            <v>Dovydas Gricius</v>
          </cell>
          <cell r="I75">
            <v>35583</v>
          </cell>
          <cell r="J75" t="str">
            <v>Klaipėdos II</v>
          </cell>
          <cell r="K75" t="str">
            <v>Sendvario pagr.</v>
          </cell>
          <cell r="L75" t="str">
            <v>Sporto centras</v>
          </cell>
          <cell r="N75" t="str">
            <v>III</v>
          </cell>
          <cell r="O75" t="str">
            <v>A.Vilčinskienė,R.Adomaitienė</v>
          </cell>
        </row>
        <row r="76">
          <cell r="G76">
            <v>125</v>
          </cell>
          <cell r="H76" t="str">
            <v>Aleksandras Jakinevičius</v>
          </cell>
          <cell r="I76">
            <v>35034</v>
          </cell>
          <cell r="J76" t="str">
            <v>Palanga</v>
          </cell>
          <cell r="K76" t="str">
            <v>Baltijos pagr.</v>
          </cell>
          <cell r="L76" t="str">
            <v>Palangos SC</v>
          </cell>
          <cell r="M76" t="str">
            <v>Palangos l/a</v>
          </cell>
          <cell r="N76" t="str">
            <v>II</v>
          </cell>
          <cell r="O76" t="str">
            <v>S.Kašinskas</v>
          </cell>
        </row>
        <row r="77">
          <cell r="G77">
            <v>78</v>
          </cell>
          <cell r="H77" t="str">
            <v>Mindaugas Kuoja</v>
          </cell>
          <cell r="I77">
            <v>34786</v>
          </cell>
          <cell r="J77" t="str">
            <v>Palanga</v>
          </cell>
          <cell r="K77" t="str">
            <v>Baltijos pagr.</v>
          </cell>
          <cell r="L77" t="str">
            <v>Palangos SC</v>
          </cell>
          <cell r="M77" t="str">
            <v>Palangos l/a</v>
          </cell>
          <cell r="N77" t="str">
            <v xml:space="preserve"> III</v>
          </cell>
          <cell r="O77" t="str">
            <v>I.Apanavičiūtė</v>
          </cell>
        </row>
        <row r="78">
          <cell r="G78">
            <v>180</v>
          </cell>
          <cell r="H78" t="str">
            <v>Renatas Buta</v>
          </cell>
          <cell r="I78">
            <v>34718</v>
          </cell>
          <cell r="J78" t="str">
            <v>Palanga</v>
          </cell>
          <cell r="K78" t="str">
            <v>Baltijos pagr.</v>
          </cell>
          <cell r="L78" t="str">
            <v>Palangos SC</v>
          </cell>
          <cell r="M78" t="str">
            <v>Palangos l/a</v>
          </cell>
          <cell r="N78" t="str">
            <v>III</v>
          </cell>
          <cell r="O78" t="str">
            <v>I.Apanavičiūtė</v>
          </cell>
        </row>
        <row r="79">
          <cell r="G79">
            <v>96</v>
          </cell>
          <cell r="H79" t="str">
            <v>Karolis Ščiglo</v>
          </cell>
          <cell r="I79">
            <v>35087</v>
          </cell>
          <cell r="J79" t="str">
            <v>Palanga</v>
          </cell>
          <cell r="K79" t="str">
            <v>Baltijos pagr.</v>
          </cell>
          <cell r="L79" t="str">
            <v>Palangos SC</v>
          </cell>
          <cell r="M79" t="str">
            <v>Palangos l/a</v>
          </cell>
          <cell r="N79" t="str">
            <v>III</v>
          </cell>
          <cell r="O79" t="str">
            <v>R.Kazlauskas, I.Apanavičiūtė</v>
          </cell>
        </row>
        <row r="80">
          <cell r="G80">
            <v>117</v>
          </cell>
          <cell r="H80" t="str">
            <v>Greta Pučkaitė</v>
          </cell>
          <cell r="I80">
            <v>35276</v>
          </cell>
          <cell r="J80" t="str">
            <v>Palanga</v>
          </cell>
          <cell r="K80" t="str">
            <v>Baltijos pagr.</v>
          </cell>
          <cell r="L80" t="str">
            <v>Palangos SC</v>
          </cell>
          <cell r="M80" t="str">
            <v>Palangos l/a</v>
          </cell>
          <cell r="N80" t="str">
            <v>III</v>
          </cell>
          <cell r="O80" t="str">
            <v>I.Apanavičiūtė</v>
          </cell>
        </row>
        <row r="81">
          <cell r="G81">
            <v>29</v>
          </cell>
          <cell r="H81" t="str">
            <v>Aušrinė Mažulytė</v>
          </cell>
          <cell r="I81">
            <v>35249</v>
          </cell>
          <cell r="J81" t="str">
            <v>Palanga</v>
          </cell>
          <cell r="K81" t="str">
            <v>Baltijos pagr.</v>
          </cell>
          <cell r="L81" t="str">
            <v>Palangos SC</v>
          </cell>
          <cell r="M81" t="str">
            <v>Palangos l/a</v>
          </cell>
          <cell r="N81" t="str">
            <v>Ij</v>
          </cell>
          <cell r="O81" t="str">
            <v>I.Apanavičiūtė</v>
          </cell>
        </row>
        <row r="82">
          <cell r="G82">
            <v>30</v>
          </cell>
          <cell r="H82" t="str">
            <v xml:space="preserve">Žygimantas Bertašius </v>
          </cell>
          <cell r="I82">
            <v>34861</v>
          </cell>
          <cell r="J82" t="str">
            <v>Palanga</v>
          </cell>
          <cell r="K82" t="str">
            <v>Baltijos pagr.</v>
          </cell>
          <cell r="L82" t="str">
            <v>Palangos SC</v>
          </cell>
          <cell r="M82" t="str">
            <v>Palangos l/a</v>
          </cell>
          <cell r="N82" t="str">
            <v>Ij</v>
          </cell>
          <cell r="O82" t="str">
            <v>I.Apanavičiūtė</v>
          </cell>
        </row>
        <row r="83">
          <cell r="G83">
            <v>113</v>
          </cell>
          <cell r="H83" t="str">
            <v>Ignas Stasytis</v>
          </cell>
          <cell r="I83">
            <v>34970</v>
          </cell>
          <cell r="J83" t="str">
            <v>Palanga</v>
          </cell>
          <cell r="K83" t="str">
            <v>Baltijos pagr.</v>
          </cell>
          <cell r="L83" t="str">
            <v>Palangos SC</v>
          </cell>
          <cell r="M83" t="str">
            <v>Palangos l/a</v>
          </cell>
          <cell r="N83" t="str">
            <v>III</v>
          </cell>
          <cell r="O83" t="str">
            <v>I.Apanavičiūtė</v>
          </cell>
        </row>
        <row r="84">
          <cell r="G84">
            <v>97</v>
          </cell>
          <cell r="H84" t="str">
            <v>Donatas Dirkstys</v>
          </cell>
          <cell r="I84">
            <v>34836</v>
          </cell>
          <cell r="J84" t="str">
            <v>Palanga</v>
          </cell>
          <cell r="K84" t="str">
            <v>Baltijos pagr.</v>
          </cell>
          <cell r="L84" t="str">
            <v>Palangos SC</v>
          </cell>
          <cell r="M84" t="str">
            <v>Palangos l/a</v>
          </cell>
          <cell r="N84" t="str">
            <v>III</v>
          </cell>
          <cell r="O84" t="str">
            <v>R.Kazlauskas, I.Apanavičiūtė</v>
          </cell>
        </row>
        <row r="85">
          <cell r="G85">
            <v>127</v>
          </cell>
          <cell r="H85" t="str">
            <v>Dainius Dobrovolskis</v>
          </cell>
          <cell r="I85">
            <v>35184</v>
          </cell>
          <cell r="J85" t="str">
            <v>Palanga</v>
          </cell>
          <cell r="K85" t="str">
            <v>Baltijos pagr.</v>
          </cell>
          <cell r="L85" t="str">
            <v>Palangos SC</v>
          </cell>
          <cell r="M85" t="str">
            <v>Palangos l/a</v>
          </cell>
          <cell r="N85" t="str">
            <v>Ij</v>
          </cell>
          <cell r="O85" t="str">
            <v>I.Apanavičiūtė</v>
          </cell>
        </row>
        <row r="86">
          <cell r="G86">
            <v>181</v>
          </cell>
          <cell r="H86" t="str">
            <v>Tadas Grigaitis</v>
          </cell>
          <cell r="I86">
            <v>35368</v>
          </cell>
          <cell r="J86" t="str">
            <v>Palanga</v>
          </cell>
          <cell r="K86" t="str">
            <v>Baltijos pagr.</v>
          </cell>
          <cell r="L86" t="str">
            <v>Palangos SC</v>
          </cell>
          <cell r="M86" t="str">
            <v>Palangos l/a</v>
          </cell>
          <cell r="N86" t="str">
            <v>IIj</v>
          </cell>
          <cell r="O86" t="str">
            <v>I.Apanavičiūtė</v>
          </cell>
        </row>
        <row r="87">
          <cell r="G87">
            <v>182</v>
          </cell>
          <cell r="H87" t="str">
            <v>Mantas Stonkus</v>
          </cell>
          <cell r="I87">
            <v>35465</v>
          </cell>
          <cell r="J87" t="str">
            <v>Palanga</v>
          </cell>
          <cell r="K87" t="str">
            <v>Baltijos pagr.</v>
          </cell>
          <cell r="L87" t="str">
            <v>Palangos SC</v>
          </cell>
          <cell r="M87" t="str">
            <v>Palangos l/a</v>
          </cell>
          <cell r="N87" t="str">
            <v>IIj</v>
          </cell>
          <cell r="O87" t="str">
            <v>I.Apanavičiūtė</v>
          </cell>
        </row>
        <row r="88">
          <cell r="G88">
            <v>183</v>
          </cell>
          <cell r="H88" t="str">
            <v>Deivis Kasperavičius</v>
          </cell>
          <cell r="I88">
            <v>35592</v>
          </cell>
          <cell r="J88" t="str">
            <v>Palanga</v>
          </cell>
          <cell r="K88" t="str">
            <v>Baltijos pagr.</v>
          </cell>
          <cell r="L88" t="str">
            <v>Palangos SC</v>
          </cell>
          <cell r="M88" t="str">
            <v>Palangos l/a</v>
          </cell>
          <cell r="N88" t="str">
            <v>IIj</v>
          </cell>
          <cell r="O88" t="str">
            <v>I.Apanavičiūtė</v>
          </cell>
        </row>
        <row r="89">
          <cell r="G89">
            <v>184</v>
          </cell>
          <cell r="H89" t="str">
            <v>Orinta Balsytė</v>
          </cell>
          <cell r="I89">
            <v>35362</v>
          </cell>
          <cell r="J89" t="str">
            <v>Palanga</v>
          </cell>
          <cell r="K89" t="str">
            <v>Baltijos pagr.</v>
          </cell>
          <cell r="L89" t="str">
            <v>Palangos SC</v>
          </cell>
          <cell r="M89" t="str">
            <v>Palangos l/a</v>
          </cell>
          <cell r="N89" t="str">
            <v>Ij</v>
          </cell>
          <cell r="O89" t="str">
            <v>I.Apanavičiūtė</v>
          </cell>
        </row>
        <row r="90">
          <cell r="G90">
            <v>185</v>
          </cell>
          <cell r="H90" t="str">
            <v>Rokas Čėsna</v>
          </cell>
          <cell r="I90">
            <v>35525</v>
          </cell>
          <cell r="J90" t="str">
            <v>Palanga</v>
          </cell>
          <cell r="K90" t="str">
            <v>Baltijos pagr.</v>
          </cell>
          <cell r="L90" t="str">
            <v>Palangos SC</v>
          </cell>
          <cell r="M90" t="str">
            <v>Palangos l/a</v>
          </cell>
          <cell r="N90" t="str">
            <v>IIj</v>
          </cell>
          <cell r="O90" t="str">
            <v>I.Apanavičiūtė</v>
          </cell>
        </row>
        <row r="91">
          <cell r="G91">
            <v>98</v>
          </cell>
          <cell r="H91" t="str">
            <v>Gintarė Nesteckytė</v>
          </cell>
          <cell r="I91">
            <v>35063</v>
          </cell>
          <cell r="J91" t="str">
            <v>Plungė</v>
          </cell>
          <cell r="K91" t="str">
            <v>Senamiesčio vid.</v>
          </cell>
          <cell r="L91" t="str">
            <v>Plungės SM</v>
          </cell>
          <cell r="M91" t="str">
            <v>Aukštuma</v>
          </cell>
          <cell r="N91" t="str">
            <v>I</v>
          </cell>
          <cell r="O91" t="str">
            <v>E.Jurgutis, R.Šilenskienė</v>
          </cell>
        </row>
        <row r="92">
          <cell r="G92">
            <v>207</v>
          </cell>
          <cell r="H92" t="str">
            <v>Laura Milvertaitė</v>
          </cell>
          <cell r="I92">
            <v>34705</v>
          </cell>
          <cell r="J92" t="str">
            <v>Plungė</v>
          </cell>
          <cell r="K92" t="str">
            <v>Senamiesčio vid.</v>
          </cell>
          <cell r="L92" t="str">
            <v>Plungės SM</v>
          </cell>
          <cell r="M92" t="str">
            <v>Aukštuma</v>
          </cell>
          <cell r="N92" t="str">
            <v>I</v>
          </cell>
          <cell r="O92" t="str">
            <v>E.Jurgutis, R.Šilenskienė</v>
          </cell>
        </row>
        <row r="93">
          <cell r="G93">
            <v>99</v>
          </cell>
          <cell r="H93" t="str">
            <v>Tomas Ilginis</v>
          </cell>
          <cell r="I93">
            <v>34757</v>
          </cell>
          <cell r="J93" t="str">
            <v>Plungė</v>
          </cell>
          <cell r="K93" t="str">
            <v>Senamiesčio vid.</v>
          </cell>
          <cell r="L93" t="str">
            <v>Plungės SM</v>
          </cell>
          <cell r="M93" t="str">
            <v>Aukštuma</v>
          </cell>
          <cell r="N93" t="str">
            <v>II</v>
          </cell>
          <cell r="O93" t="str">
            <v>E.Jurgutis, R.Šilenskienė</v>
          </cell>
        </row>
        <row r="94">
          <cell r="G94">
            <v>213</v>
          </cell>
          <cell r="H94" t="str">
            <v>Mantas Jaudzemas</v>
          </cell>
          <cell r="I94">
            <v>34848</v>
          </cell>
          <cell r="J94" t="str">
            <v>Plungė</v>
          </cell>
          <cell r="K94" t="str">
            <v>Ryto pagr.</v>
          </cell>
          <cell r="L94" t="str">
            <v>Plungės SM</v>
          </cell>
          <cell r="M94" t="str">
            <v>Aukštuma</v>
          </cell>
          <cell r="N94" t="str">
            <v>III</v>
          </cell>
          <cell r="O94" t="str">
            <v>E.Jurgutis, R.Šilenskienė</v>
          </cell>
        </row>
        <row r="95">
          <cell r="G95">
            <v>214</v>
          </cell>
          <cell r="H95" t="str">
            <v>Gvidas Urnikis</v>
          </cell>
          <cell r="I95">
            <v>35070</v>
          </cell>
          <cell r="J95" t="str">
            <v>Plungė</v>
          </cell>
          <cell r="K95" t="str">
            <v>Babrungo pagr</v>
          </cell>
          <cell r="L95" t="str">
            <v>Plungės SM</v>
          </cell>
          <cell r="M95" t="str">
            <v>Aukštuma</v>
          </cell>
          <cell r="N95" t="str">
            <v>III</v>
          </cell>
          <cell r="O95" t="str">
            <v>E.Jurgutis, R.Šilenskienė</v>
          </cell>
        </row>
        <row r="96">
          <cell r="G96">
            <v>100</v>
          </cell>
          <cell r="H96" t="str">
            <v>Sigitas Raudys</v>
          </cell>
          <cell r="I96">
            <v>34839</v>
          </cell>
          <cell r="J96" t="str">
            <v>Plungė</v>
          </cell>
          <cell r="K96" t="str">
            <v>Senamiesčio vid.</v>
          </cell>
          <cell r="L96" t="str">
            <v>Plungės SM</v>
          </cell>
          <cell r="M96" t="str">
            <v>Aukštuma</v>
          </cell>
          <cell r="N96" t="str">
            <v>III</v>
          </cell>
          <cell r="O96" t="str">
            <v>E.Jurgutis, R.Šilenskienė</v>
          </cell>
        </row>
        <row r="97">
          <cell r="G97">
            <v>253</v>
          </cell>
          <cell r="H97" t="str">
            <v>Gytis Tolenis</v>
          </cell>
          <cell r="I97">
            <v>34927</v>
          </cell>
          <cell r="J97" t="str">
            <v>Plungė</v>
          </cell>
          <cell r="K97" t="str">
            <v>Šateikių pagr.</v>
          </cell>
          <cell r="L97" t="str">
            <v>Plungės SM</v>
          </cell>
          <cell r="M97" t="str">
            <v>Aukštuma</v>
          </cell>
          <cell r="N97" t="str">
            <v>III</v>
          </cell>
          <cell r="O97" t="str">
            <v>E.Jurgutis, R.Šilenskienė</v>
          </cell>
        </row>
        <row r="98">
          <cell r="G98">
            <v>186</v>
          </cell>
          <cell r="H98" t="str">
            <v>Gabrielius Kliauza</v>
          </cell>
          <cell r="I98">
            <v>34756</v>
          </cell>
          <cell r="J98" t="str">
            <v>Plungė</v>
          </cell>
          <cell r="K98" t="str">
            <v>Senamiesčio vid.</v>
          </cell>
          <cell r="L98" t="str">
            <v>Plungės SM</v>
          </cell>
          <cell r="M98" t="str">
            <v>Aukštuma</v>
          </cell>
          <cell r="N98" t="str">
            <v>I j.</v>
          </cell>
          <cell r="O98" t="str">
            <v>E.Jurgutis, R.Šilenskienė</v>
          </cell>
        </row>
        <row r="99">
          <cell r="G99">
            <v>218</v>
          </cell>
          <cell r="H99" t="str">
            <v>Simonas Martišius</v>
          </cell>
          <cell r="I99">
            <v>35311</v>
          </cell>
          <cell r="J99" t="str">
            <v>Plungė</v>
          </cell>
          <cell r="K99" t="str">
            <v>Senamiesčio vid.</v>
          </cell>
          <cell r="L99" t="str">
            <v>Plungės SM</v>
          </cell>
          <cell r="M99" t="str">
            <v>Aukštuma</v>
          </cell>
          <cell r="N99" t="str">
            <v>II J.</v>
          </cell>
          <cell r="O99" t="str">
            <v>E.Jurgutis, R.Šilenskienė</v>
          </cell>
        </row>
        <row r="100">
          <cell r="G100">
            <v>14</v>
          </cell>
          <cell r="H100" t="str">
            <v>Toma Strakšaitė</v>
          </cell>
          <cell r="I100">
            <v>35493</v>
          </cell>
          <cell r="J100" t="str">
            <v>Plungė</v>
          </cell>
          <cell r="K100" t="str">
            <v>Senamiesčio vid.</v>
          </cell>
          <cell r="L100" t="str">
            <v>Plungės SM</v>
          </cell>
          <cell r="M100" t="str">
            <v>Aukštuma</v>
          </cell>
          <cell r="N100" t="str">
            <v>II j.</v>
          </cell>
          <cell r="O100" t="str">
            <v>E.Jurgutis, R.Šilenskienė</v>
          </cell>
        </row>
        <row r="101">
          <cell r="G101">
            <v>15</v>
          </cell>
          <cell r="H101" t="str">
            <v>Giedrius Endrikas</v>
          </cell>
          <cell r="I101">
            <v>34807</v>
          </cell>
          <cell r="J101" t="str">
            <v>Plungė</v>
          </cell>
          <cell r="K101" t="str">
            <v>Senamiesčio vid.</v>
          </cell>
          <cell r="L101" t="str">
            <v>Plungės SM</v>
          </cell>
          <cell r="M101" t="str">
            <v>Aukštuma</v>
          </cell>
          <cell r="N101" t="str">
            <v>II j.</v>
          </cell>
          <cell r="O101" t="str">
            <v>E.Jurgutis, R.Šilenskienė</v>
          </cell>
        </row>
        <row r="102">
          <cell r="G102">
            <v>16</v>
          </cell>
          <cell r="H102" t="str">
            <v>Karolina Pašakinskaitė</v>
          </cell>
          <cell r="I102">
            <v>34951</v>
          </cell>
          <cell r="J102" t="str">
            <v>Plungė</v>
          </cell>
          <cell r="K102" t="str">
            <v>Senamiesčio vid.</v>
          </cell>
          <cell r="L102" t="str">
            <v>Plungės SM</v>
          </cell>
          <cell r="M102" t="str">
            <v>Aukštuma</v>
          </cell>
          <cell r="N102" t="str">
            <v>I .J</v>
          </cell>
          <cell r="O102" t="str">
            <v>E.Jurgutis, R.Šilenskienė</v>
          </cell>
        </row>
        <row r="103">
          <cell r="G103">
            <v>17</v>
          </cell>
          <cell r="H103" t="str">
            <v>Agnė Jankauskaitė</v>
          </cell>
          <cell r="I103">
            <v>35563</v>
          </cell>
          <cell r="J103" t="str">
            <v>Plungė</v>
          </cell>
          <cell r="K103" t="str">
            <v>Ryto pagr.</v>
          </cell>
          <cell r="L103" t="str">
            <v>Plungės SM</v>
          </cell>
          <cell r="M103" t="str">
            <v>Aukštuma</v>
          </cell>
          <cell r="N103" t="str">
            <v>I j.</v>
          </cell>
          <cell r="O103" t="str">
            <v>E.Jurgutis, R.Šilenskienė</v>
          </cell>
        </row>
        <row r="104">
          <cell r="G104">
            <v>18</v>
          </cell>
          <cell r="H104" t="str">
            <v>Rosita Bagužaitė</v>
          </cell>
          <cell r="I104">
            <v>34737</v>
          </cell>
          <cell r="J104" t="str">
            <v>Plungė</v>
          </cell>
          <cell r="K104" t="str">
            <v>Senamiesčio vid.</v>
          </cell>
          <cell r="L104" t="str">
            <v>Plungės SM</v>
          </cell>
          <cell r="M104" t="str">
            <v>Aukštuma</v>
          </cell>
          <cell r="N104" t="str">
            <v>I j.</v>
          </cell>
          <cell r="O104" t="str">
            <v>E.Jurgutis, R.Šilenskienė</v>
          </cell>
        </row>
        <row r="105">
          <cell r="G105">
            <v>219</v>
          </cell>
          <cell r="H105" t="str">
            <v>Greta Stonkutė</v>
          </cell>
          <cell r="I105">
            <v>35500</v>
          </cell>
          <cell r="J105" t="str">
            <v>Plungė</v>
          </cell>
          <cell r="K105" t="str">
            <v>Ryto pagr.</v>
          </cell>
          <cell r="L105" t="str">
            <v>Plungės SM</v>
          </cell>
          <cell r="M105" t="str">
            <v>Aukštuma</v>
          </cell>
          <cell r="N105" t="str">
            <v>I j.</v>
          </cell>
          <cell r="O105" t="str">
            <v>E.Jurgutis, R.Šilenskienė</v>
          </cell>
        </row>
        <row r="106">
          <cell r="G106">
            <v>171</v>
          </cell>
          <cell r="H106" t="str">
            <v>Vytautas Malonė</v>
          </cell>
          <cell r="I106">
            <v>34887</v>
          </cell>
          <cell r="J106" t="str">
            <v>Skuodas</v>
          </cell>
          <cell r="K106" t="str">
            <v>P.Žadeikio gimn.</v>
          </cell>
          <cell r="L106" t="str">
            <v>Skuodo KKSC</v>
          </cell>
          <cell r="N106" t="str">
            <v>III</v>
          </cell>
          <cell r="O106" t="str">
            <v>A.Jasmontas</v>
          </cell>
        </row>
        <row r="107">
          <cell r="G107">
            <v>172</v>
          </cell>
          <cell r="H107" t="str">
            <v xml:space="preserve">Šarūnas Vaitelavičius </v>
          </cell>
          <cell r="I107">
            <v>34843</v>
          </cell>
          <cell r="J107" t="str">
            <v>Skuodas</v>
          </cell>
          <cell r="K107" t="str">
            <v>P.Žadeikio gimn.</v>
          </cell>
          <cell r="L107" t="str">
            <v>Skuodo KKSC</v>
          </cell>
          <cell r="N107" t="str">
            <v>III</v>
          </cell>
          <cell r="O107" t="str">
            <v>A.Jasmontas</v>
          </cell>
        </row>
        <row r="108">
          <cell r="G108">
            <v>173</v>
          </cell>
          <cell r="H108" t="str">
            <v>Julius Molotkinas</v>
          </cell>
          <cell r="I108">
            <v>34838</v>
          </cell>
          <cell r="J108" t="str">
            <v>Skuodas</v>
          </cell>
          <cell r="K108" t="str">
            <v>Bartuvos vid.</v>
          </cell>
          <cell r="L108" t="str">
            <v>Skuodo KKSC</v>
          </cell>
          <cell r="N108" t="str">
            <v>III</v>
          </cell>
          <cell r="O108" t="str">
            <v>A.Jasmontas</v>
          </cell>
        </row>
        <row r="109">
          <cell r="G109">
            <v>164</v>
          </cell>
          <cell r="H109" t="str">
            <v>Julius Piekus</v>
          </cell>
          <cell r="I109">
            <v>35281</v>
          </cell>
          <cell r="J109" t="str">
            <v>Skuodas</v>
          </cell>
          <cell r="K109" t="str">
            <v>P.Žadeikio gimn.</v>
          </cell>
          <cell r="L109" t="str">
            <v>Skuodo KKSC</v>
          </cell>
          <cell r="N109" t="str">
            <v>III</v>
          </cell>
          <cell r="O109" t="str">
            <v>A.Jasmontas</v>
          </cell>
        </row>
        <row r="110">
          <cell r="G110">
            <v>174</v>
          </cell>
          <cell r="H110" t="str">
            <v>Gytis Gelžinis</v>
          </cell>
          <cell r="I110">
            <v>34907</v>
          </cell>
          <cell r="J110" t="str">
            <v>Skuodas</v>
          </cell>
          <cell r="K110" t="str">
            <v>P.Žadeikio gimn.</v>
          </cell>
          <cell r="L110" t="str">
            <v>Skuodo KKSC</v>
          </cell>
          <cell r="N110" t="str">
            <v>III</v>
          </cell>
          <cell r="O110" t="str">
            <v>A.Jasmontas</v>
          </cell>
        </row>
        <row r="111">
          <cell r="G111">
            <v>39</v>
          </cell>
          <cell r="H111" t="str">
            <v>Robertas Gėrikas</v>
          </cell>
          <cell r="I111">
            <v>35132</v>
          </cell>
          <cell r="J111" t="str">
            <v>Skuodas</v>
          </cell>
          <cell r="K111" t="str">
            <v>Bartuvos vid.</v>
          </cell>
          <cell r="L111" t="str">
            <v>Skuodo KKSC</v>
          </cell>
          <cell r="N111" t="str">
            <v>b/k</v>
          </cell>
          <cell r="O111" t="str">
            <v>A.Donėla</v>
          </cell>
        </row>
        <row r="112">
          <cell r="G112">
            <v>192</v>
          </cell>
          <cell r="H112" t="str">
            <v>Žilvinas Zubė</v>
          </cell>
          <cell r="I112">
            <v>35252</v>
          </cell>
          <cell r="J112" t="str">
            <v>Skuodas</v>
          </cell>
          <cell r="K112" t="str">
            <v>Bartuvos vid.</v>
          </cell>
          <cell r="L112" t="str">
            <v>Skuodo KKSC</v>
          </cell>
          <cell r="N112" t="str">
            <v>b/k</v>
          </cell>
          <cell r="O112" t="str">
            <v>A.Donėla</v>
          </cell>
        </row>
        <row r="113">
          <cell r="G113">
            <v>40</v>
          </cell>
          <cell r="H113" t="str">
            <v>Justas Beniušis</v>
          </cell>
          <cell r="I113">
            <v>35169</v>
          </cell>
          <cell r="J113" t="str">
            <v>Skuodas</v>
          </cell>
          <cell r="K113" t="str">
            <v>Bartuvos vid.</v>
          </cell>
          <cell r="L113" t="str">
            <v>Skuodo KKSC</v>
          </cell>
          <cell r="N113" t="str">
            <v>b/k</v>
          </cell>
          <cell r="O113" t="str">
            <v>A.Donėla</v>
          </cell>
        </row>
        <row r="114">
          <cell r="G114">
            <v>193</v>
          </cell>
          <cell r="H114" t="str">
            <v>Ramūnas Kleinauskas</v>
          </cell>
          <cell r="I114">
            <v>35289</v>
          </cell>
          <cell r="J114" t="str">
            <v>Skuodas</v>
          </cell>
          <cell r="K114" t="str">
            <v>Bartuvos vid.</v>
          </cell>
          <cell r="L114" t="str">
            <v>Skuodo KKSC</v>
          </cell>
          <cell r="N114" t="str">
            <v>b/k</v>
          </cell>
          <cell r="O114" t="str">
            <v>A.Donėla</v>
          </cell>
        </row>
        <row r="115">
          <cell r="G115">
            <v>194</v>
          </cell>
          <cell r="H115" t="str">
            <v>Vismantas Rimkus</v>
          </cell>
          <cell r="I115">
            <v>35147</v>
          </cell>
          <cell r="J115" t="str">
            <v>Skuodas</v>
          </cell>
          <cell r="K115" t="str">
            <v>Bartuvos vid.</v>
          </cell>
          <cell r="L115" t="str">
            <v>Skuodo KKSC</v>
          </cell>
          <cell r="N115" t="str">
            <v>b/k</v>
          </cell>
          <cell r="O115" t="str">
            <v>A.Donėla</v>
          </cell>
        </row>
        <row r="116">
          <cell r="G116">
            <v>128</v>
          </cell>
          <cell r="H116" t="str">
            <v>Aurimas Beržanskis</v>
          </cell>
          <cell r="I116">
            <v>35074</v>
          </cell>
          <cell r="J116" t="str">
            <v>Skuodas</v>
          </cell>
          <cell r="K116" t="str">
            <v>Lenkimų pagr.</v>
          </cell>
          <cell r="L116" t="str">
            <v>Skuodo KKSC</v>
          </cell>
          <cell r="N116" t="str">
            <v>b/k</v>
          </cell>
          <cell r="O116" t="str">
            <v>A.Donėla</v>
          </cell>
        </row>
        <row r="117">
          <cell r="G117">
            <v>41</v>
          </cell>
          <cell r="H117" t="str">
            <v>Laura Juškaitė</v>
          </cell>
          <cell r="I117">
            <v>35695</v>
          </cell>
          <cell r="J117" t="str">
            <v>Skuodas</v>
          </cell>
          <cell r="K117" t="str">
            <v>Bartuvos vid.</v>
          </cell>
          <cell r="L117" t="str">
            <v>Skuodo KKSC</v>
          </cell>
          <cell r="N117" t="str">
            <v>b/k</v>
          </cell>
          <cell r="O117" t="str">
            <v>A.Donėla</v>
          </cell>
        </row>
        <row r="118">
          <cell r="G118">
            <v>62</v>
          </cell>
          <cell r="H118" t="str">
            <v>Gintarė Šimkutė</v>
          </cell>
          <cell r="I118">
            <v>35269</v>
          </cell>
          <cell r="J118" t="str">
            <v>Mažeikiai</v>
          </cell>
          <cell r="K118" t="str">
            <v>Pavasario vid.</v>
          </cell>
          <cell r="L118" t="str">
            <v>Mažeikių SM</v>
          </cell>
          <cell r="N118" t="str">
            <v>III JA</v>
          </cell>
          <cell r="O118" t="str">
            <v>J.Kriaučiūnienė</v>
          </cell>
        </row>
        <row r="119">
          <cell r="G119">
            <v>188</v>
          </cell>
          <cell r="H119" t="str">
            <v>Valentas Liutkus</v>
          </cell>
          <cell r="I119">
            <v>34816</v>
          </cell>
          <cell r="J119" t="str">
            <v>Mažeikiai</v>
          </cell>
          <cell r="K119" t="str">
            <v>Sodų pagr.</v>
          </cell>
          <cell r="L119" t="str">
            <v>Mažeikių SM</v>
          </cell>
          <cell r="O119" t="str">
            <v>J.Kriaučiūnienė</v>
          </cell>
        </row>
        <row r="120">
          <cell r="G120">
            <v>38</v>
          </cell>
          <cell r="H120" t="str">
            <v>Tautvydas Danielius</v>
          </cell>
          <cell r="I120">
            <v>34726</v>
          </cell>
          <cell r="J120" t="str">
            <v>Mažeikiai</v>
          </cell>
          <cell r="K120" t="str">
            <v>Pavasario vid.</v>
          </cell>
          <cell r="L120" t="str">
            <v>Mažeikių SM</v>
          </cell>
          <cell r="O120" t="str">
            <v>J.Kriaučiūnienė</v>
          </cell>
        </row>
        <row r="121">
          <cell r="G121">
            <v>105</v>
          </cell>
          <cell r="H121" t="str">
            <v>Tomas Jaskaudas</v>
          </cell>
          <cell r="I121">
            <v>35314</v>
          </cell>
          <cell r="J121" t="str">
            <v>Mažeikiai</v>
          </cell>
          <cell r="K121" t="str">
            <v>Pavasario vid.</v>
          </cell>
          <cell r="L121" t="str">
            <v>Mažeikių SM</v>
          </cell>
          <cell r="N121" t="str">
            <v>III JA</v>
          </cell>
          <cell r="O121" t="str">
            <v>J.Kriaučiūnienė</v>
          </cell>
        </row>
        <row r="122">
          <cell r="G122">
            <v>63</v>
          </cell>
          <cell r="H122" t="str">
            <v>Laimonas Jašmontas</v>
          </cell>
          <cell r="I122">
            <v>35270</v>
          </cell>
          <cell r="J122" t="str">
            <v>Mažeikiai</v>
          </cell>
          <cell r="K122" t="str">
            <v>Pavasario vid.</v>
          </cell>
          <cell r="L122" t="str">
            <v>Mažeikių SM</v>
          </cell>
          <cell r="O122" t="str">
            <v>J.Kriaučiūnienė</v>
          </cell>
        </row>
        <row r="123">
          <cell r="G123">
            <v>135</v>
          </cell>
          <cell r="H123" t="str">
            <v>Rūtenis Krasauskas</v>
          </cell>
          <cell r="I123">
            <v>35015</v>
          </cell>
          <cell r="J123" t="str">
            <v>Mažeikiai</v>
          </cell>
          <cell r="K123" t="str">
            <v>Pavasario vid.</v>
          </cell>
          <cell r="L123" t="str">
            <v>Mažeikių SM</v>
          </cell>
          <cell r="O123" t="str">
            <v>J.Kriaučiūnienė</v>
          </cell>
        </row>
        <row r="124">
          <cell r="G124">
            <v>115</v>
          </cell>
          <cell r="H124" t="str">
            <v>Ineta Stonytė</v>
          </cell>
          <cell r="I124">
            <v>34711</v>
          </cell>
          <cell r="J124" t="str">
            <v>Mažeikiai</v>
          </cell>
          <cell r="K124" t="str">
            <v>Ventos pagr.</v>
          </cell>
          <cell r="L124" t="str">
            <v>Mažeikių SM</v>
          </cell>
          <cell r="O124" t="str">
            <v>J.Kriaučiūnienė</v>
          </cell>
        </row>
        <row r="125">
          <cell r="G125">
            <v>131</v>
          </cell>
          <cell r="H125" t="str">
            <v>Romanas Venclovas</v>
          </cell>
          <cell r="I125">
            <v>35223</v>
          </cell>
          <cell r="J125" t="str">
            <v>Mažeikiai</v>
          </cell>
          <cell r="K125" t="str">
            <v>Viekšnių gimnazija</v>
          </cell>
          <cell r="L125" t="str">
            <v>Mažeikių SM</v>
          </cell>
          <cell r="N125" t="str">
            <v>III JA</v>
          </cell>
          <cell r="O125" t="str">
            <v>V.Kinas</v>
          </cell>
        </row>
        <row r="126">
          <cell r="G126">
            <v>2</v>
          </cell>
          <cell r="H126" t="str">
            <v>Viktorija Peštenytė</v>
          </cell>
          <cell r="I126">
            <v>34811</v>
          </cell>
          <cell r="J126" t="str">
            <v>Mažeikiai</v>
          </cell>
          <cell r="K126" t="str">
            <v>Viekšnių gimnazija</v>
          </cell>
          <cell r="L126" t="str">
            <v>Mažeikių SM</v>
          </cell>
          <cell r="N126" t="str">
            <v>III JA</v>
          </cell>
          <cell r="O126" t="str">
            <v>G.Gurskytė</v>
          </cell>
        </row>
        <row r="127">
          <cell r="G127">
            <v>110</v>
          </cell>
          <cell r="H127" t="str">
            <v>Simona Paleckytė</v>
          </cell>
          <cell r="I127">
            <v>34877</v>
          </cell>
          <cell r="J127" t="str">
            <v>Mažeikiai</v>
          </cell>
          <cell r="K127" t="str">
            <v>Viekšnių gimnazija</v>
          </cell>
          <cell r="L127" t="str">
            <v>Mažeikių SM</v>
          </cell>
          <cell r="N127" t="str">
            <v>II JA</v>
          </cell>
          <cell r="O127" t="str">
            <v>G.Gurskytė</v>
          </cell>
        </row>
        <row r="128">
          <cell r="G128">
            <v>133</v>
          </cell>
          <cell r="H128" t="str">
            <v>Vaiva Rupeikytė</v>
          </cell>
          <cell r="I128">
            <v>34868</v>
          </cell>
          <cell r="J128" t="str">
            <v>Mažeikiai</v>
          </cell>
          <cell r="K128" t="str">
            <v>Viekšnių gimnazija</v>
          </cell>
          <cell r="L128" t="str">
            <v>Mažeikių SM</v>
          </cell>
          <cell r="N128" t="str">
            <v>III JA</v>
          </cell>
          <cell r="O128" t="str">
            <v>G.Gurskytė</v>
          </cell>
        </row>
        <row r="129">
          <cell r="G129">
            <v>177</v>
          </cell>
          <cell r="H129" t="str">
            <v>Lukas Olendra</v>
          </cell>
          <cell r="I129">
            <v>35212</v>
          </cell>
          <cell r="J129" t="str">
            <v>Šilalė</v>
          </cell>
          <cell r="K129" t="str">
            <v>S.Biržiškio gimn.</v>
          </cell>
          <cell r="L129" t="str">
            <v>Šilalės SM</v>
          </cell>
          <cell r="N129" t="str">
            <v>III</v>
          </cell>
          <cell r="O129" t="str">
            <v>R.Bendžius</v>
          </cell>
        </row>
        <row r="130">
          <cell r="G130">
            <v>202</v>
          </cell>
          <cell r="H130" t="str">
            <v>Edvinas Simenas</v>
          </cell>
          <cell r="I130">
            <v>35279</v>
          </cell>
          <cell r="J130" t="str">
            <v>Šilalė</v>
          </cell>
          <cell r="K130" t="str">
            <v>S.Biržiškio gimn.</v>
          </cell>
          <cell r="L130" t="str">
            <v>Šilalės SM</v>
          </cell>
          <cell r="N130" t="str">
            <v>III</v>
          </cell>
          <cell r="O130" t="str">
            <v>R.Bendžius</v>
          </cell>
        </row>
        <row r="131">
          <cell r="G131">
            <v>19</v>
          </cell>
          <cell r="H131" t="str">
            <v>Aurimas Juškevičius</v>
          </cell>
          <cell r="I131">
            <v>34812</v>
          </cell>
          <cell r="J131" t="str">
            <v>Šilalė</v>
          </cell>
          <cell r="K131" t="str">
            <v>S.Biržiškio gimn.</v>
          </cell>
          <cell r="L131" t="str">
            <v>Šilalės SM</v>
          </cell>
          <cell r="O131" t="str">
            <v>R.Bendžius</v>
          </cell>
        </row>
        <row r="132">
          <cell r="G132">
            <v>203</v>
          </cell>
          <cell r="H132" t="str">
            <v>Vitalija Mauliūtė</v>
          </cell>
          <cell r="I132">
            <v>35248</v>
          </cell>
          <cell r="J132" t="str">
            <v>Šilalė</v>
          </cell>
          <cell r="K132" t="str">
            <v>Tenenių pagr.</v>
          </cell>
          <cell r="L132" t="str">
            <v>Šilalės SM</v>
          </cell>
          <cell r="N132" t="str">
            <v>III</v>
          </cell>
          <cell r="O132" t="str">
            <v>R.Bendžius</v>
          </cell>
        </row>
        <row r="133">
          <cell r="G133">
            <v>79</v>
          </cell>
          <cell r="H133" t="str">
            <v>Giedrė Mauliūtė</v>
          </cell>
          <cell r="I133">
            <v>34879</v>
          </cell>
          <cell r="J133" t="str">
            <v>Šilalė</v>
          </cell>
          <cell r="K133" t="str">
            <v>Tenenių pagr.</v>
          </cell>
          <cell r="L133" t="str">
            <v>Šilalės SM</v>
          </cell>
          <cell r="N133" t="str">
            <v>III</v>
          </cell>
          <cell r="O133" t="str">
            <v>R.Bendžius</v>
          </cell>
        </row>
        <row r="134">
          <cell r="G134">
            <v>87</v>
          </cell>
          <cell r="H134" t="str">
            <v>Giedrė Stanišauskytė</v>
          </cell>
          <cell r="I134">
            <v>35415</v>
          </cell>
          <cell r="J134" t="str">
            <v>Šilalė</v>
          </cell>
          <cell r="K134" t="str">
            <v>S.Biržiškio gimn.</v>
          </cell>
          <cell r="L134" t="str">
            <v>Šilalės SM</v>
          </cell>
          <cell r="N134" t="str">
            <v>III</v>
          </cell>
          <cell r="O134" t="str">
            <v>R.Bendžius</v>
          </cell>
        </row>
        <row r="135">
          <cell r="G135">
            <v>108</v>
          </cell>
          <cell r="H135" t="str">
            <v>Viktorija Gedgaudaitė</v>
          </cell>
          <cell r="I135">
            <v>35434</v>
          </cell>
          <cell r="J135" t="str">
            <v>Šilalė</v>
          </cell>
          <cell r="K135" t="str">
            <v>S.Biržiškio gimn.</v>
          </cell>
          <cell r="L135" t="str">
            <v>Šilalės SM</v>
          </cell>
          <cell r="N135" t="str">
            <v>III</v>
          </cell>
          <cell r="O135" t="str">
            <v>R.Bendžius</v>
          </cell>
        </row>
        <row r="136">
          <cell r="G136">
            <v>126</v>
          </cell>
          <cell r="H136" t="str">
            <v>Aistė Baranskaitė</v>
          </cell>
          <cell r="I136">
            <v>35500</v>
          </cell>
          <cell r="J136" t="str">
            <v>Šilalė</v>
          </cell>
          <cell r="K136" t="str">
            <v>Kvėdarnos K.Jauniaus gimn.</v>
          </cell>
          <cell r="L136" t="str">
            <v>Šilalės SM</v>
          </cell>
          <cell r="N136" t="str">
            <v>II</v>
          </cell>
          <cell r="O136" t="str">
            <v>E.Ivanauskas</v>
          </cell>
        </row>
        <row r="137">
          <cell r="G137">
            <v>165</v>
          </cell>
          <cell r="H137" t="str">
            <v>Tadas Petravičius</v>
          </cell>
          <cell r="I137">
            <v>35279</v>
          </cell>
          <cell r="J137" t="str">
            <v>Šilalė</v>
          </cell>
          <cell r="K137" t="str">
            <v>S.Dariaus ir S.Girėno vid.</v>
          </cell>
          <cell r="L137" t="str">
            <v>Šilalės SM</v>
          </cell>
          <cell r="N137" t="str">
            <v>II</v>
          </cell>
          <cell r="O137" t="str">
            <v>E.Vaitiekus</v>
          </cell>
        </row>
        <row r="138">
          <cell r="G138">
            <v>134</v>
          </cell>
          <cell r="H138" t="str">
            <v>Rapolas Beržinis</v>
          </cell>
          <cell r="I138">
            <v>35221</v>
          </cell>
          <cell r="J138" t="str">
            <v>Šilalė</v>
          </cell>
          <cell r="K138" t="str">
            <v>S.Gaudėšiaus gimn.</v>
          </cell>
          <cell r="L138" t="str">
            <v>Šilalės SM</v>
          </cell>
          <cell r="N138" t="str">
            <v>III</v>
          </cell>
          <cell r="O138" t="str">
            <v>E.Vaitiekus</v>
          </cell>
        </row>
        <row r="139">
          <cell r="G139">
            <v>114</v>
          </cell>
          <cell r="H139" t="str">
            <v>Justinas Šiaudvytis</v>
          </cell>
          <cell r="I139">
            <v>35304</v>
          </cell>
          <cell r="J139" t="str">
            <v>Šilalė</v>
          </cell>
          <cell r="K139" t="str">
            <v>S.Gaudėšiaus gimn.</v>
          </cell>
          <cell r="L139" t="str">
            <v>Šilalės SM</v>
          </cell>
          <cell r="O139" t="str">
            <v>E.Vaitiekus</v>
          </cell>
        </row>
        <row r="140">
          <cell r="G140">
            <v>154</v>
          </cell>
          <cell r="H140" t="str">
            <v>Karolis Plauška</v>
          </cell>
          <cell r="I140">
            <v>35035</v>
          </cell>
          <cell r="J140" t="str">
            <v>Šilalė</v>
          </cell>
          <cell r="K140" t="str">
            <v>S.Gaudėšiaus gimn.</v>
          </cell>
          <cell r="L140" t="str">
            <v>Šilalės SM</v>
          </cell>
          <cell r="N140" t="str">
            <v>III</v>
          </cell>
          <cell r="O140" t="str">
            <v>E.Vaitiekus</v>
          </cell>
        </row>
        <row r="141">
          <cell r="G141">
            <v>80</v>
          </cell>
          <cell r="H141" t="str">
            <v>Dovydas Juraška</v>
          </cell>
          <cell r="I141">
            <v>34933</v>
          </cell>
          <cell r="J141" t="str">
            <v>Šilalė</v>
          </cell>
          <cell r="K141" t="str">
            <v>S.Dariaus ir S.Girėno vid.</v>
          </cell>
          <cell r="L141" t="str">
            <v>Šilalės SM</v>
          </cell>
          <cell r="O141" t="str">
            <v>E.Vaitiekus</v>
          </cell>
        </row>
        <row r="142">
          <cell r="G142">
            <v>166</v>
          </cell>
          <cell r="H142" t="str">
            <v>Dainius Majauskas</v>
          </cell>
          <cell r="I142">
            <v>35048</v>
          </cell>
          <cell r="J142" t="str">
            <v>Šilalė</v>
          </cell>
          <cell r="K142" t="str">
            <v>S.Dariaus ir S.Girėno vid.</v>
          </cell>
          <cell r="L142" t="str">
            <v>Šilalės SM</v>
          </cell>
          <cell r="O142" t="str">
            <v>E.Vaitiekus</v>
          </cell>
        </row>
        <row r="143">
          <cell r="G143">
            <v>167</v>
          </cell>
          <cell r="H143" t="str">
            <v>Gustas Bergelis</v>
          </cell>
          <cell r="I143">
            <v>35153</v>
          </cell>
          <cell r="J143" t="str">
            <v>Šilalė</v>
          </cell>
          <cell r="K143" t="str">
            <v>S.Dariaus ir S.Girėno vid.</v>
          </cell>
          <cell r="L143" t="str">
            <v>Šilalės SM</v>
          </cell>
          <cell r="N143" t="str">
            <v>III</v>
          </cell>
          <cell r="O143" t="str">
            <v>E.Vaitiekus</v>
          </cell>
        </row>
        <row r="144">
          <cell r="G144">
            <v>31</v>
          </cell>
          <cell r="H144" t="str">
            <v>Alvita Kvietkauskaitė</v>
          </cell>
          <cell r="I144">
            <v>35736</v>
          </cell>
          <cell r="J144" t="str">
            <v>Šilalė</v>
          </cell>
          <cell r="K144" t="str">
            <v>S.Gaudėšiaus gimn.</v>
          </cell>
          <cell r="L144" t="str">
            <v>Šilalės SM</v>
          </cell>
          <cell r="O144" t="str">
            <v>R.Bendžius</v>
          </cell>
        </row>
        <row r="145">
          <cell r="G145">
            <v>220</v>
          </cell>
          <cell r="H145" t="str">
            <v>Edvinas Simenas</v>
          </cell>
          <cell r="I145">
            <v>35279</v>
          </cell>
          <cell r="J145" t="str">
            <v>Šilalė</v>
          </cell>
          <cell r="K145" t="str">
            <v>S.Biržiškio gimn.</v>
          </cell>
          <cell r="L145" t="str">
            <v>Šilalės SM</v>
          </cell>
          <cell r="N145" t="str">
            <v>III</v>
          </cell>
          <cell r="O145" t="str">
            <v>R.Bendžius</v>
          </cell>
        </row>
        <row r="146">
          <cell r="G146">
            <v>71</v>
          </cell>
          <cell r="H146" t="str">
            <v>Vitalija Mauliūtė</v>
          </cell>
          <cell r="I146">
            <v>35248</v>
          </cell>
          <cell r="J146" t="str">
            <v>Šilalė</v>
          </cell>
          <cell r="K146" t="str">
            <v>Tenenių pagr.</v>
          </cell>
          <cell r="L146" t="str">
            <v>Šilalės SM</v>
          </cell>
          <cell r="N146" t="str">
            <v>III</v>
          </cell>
          <cell r="O146" t="str">
            <v>R.Bendžius</v>
          </cell>
        </row>
        <row r="147">
          <cell r="G147">
            <v>81</v>
          </cell>
          <cell r="H147" t="str">
            <v>Ieva Niauronytė</v>
          </cell>
          <cell r="I147">
            <v>34715</v>
          </cell>
          <cell r="J147" t="str">
            <v>Šilutė</v>
          </cell>
          <cell r="K147" t="str">
            <v>Pamario pagrindinė mokykla</v>
          </cell>
          <cell r="L147" t="str">
            <v>Šilutės SM</v>
          </cell>
          <cell r="N147" t="str">
            <v>II</v>
          </cell>
          <cell r="O147" t="str">
            <v>S.Oželis</v>
          </cell>
        </row>
        <row r="148">
          <cell r="G148">
            <v>118</v>
          </cell>
          <cell r="H148" t="str">
            <v>Aistė Noreikaitė</v>
          </cell>
          <cell r="I148">
            <v>35368</v>
          </cell>
          <cell r="J148" t="str">
            <v>Šilutė</v>
          </cell>
          <cell r="K148" t="str">
            <v>Rusnės pagrindinė mokykla</v>
          </cell>
          <cell r="L148" t="str">
            <v>Šilutės SM</v>
          </cell>
          <cell r="N148" t="str">
            <v>III</v>
          </cell>
          <cell r="O148" t="str">
            <v>S.Oželis</v>
          </cell>
        </row>
        <row r="149">
          <cell r="G149">
            <v>45</v>
          </cell>
          <cell r="H149" t="str">
            <v>Greta Budrikaitė</v>
          </cell>
          <cell r="I149">
            <v>34797</v>
          </cell>
          <cell r="J149" t="str">
            <v>Šilutė</v>
          </cell>
          <cell r="K149" t="str">
            <v>M. Jankaus pagrindinė mokykla</v>
          </cell>
          <cell r="L149" t="str">
            <v>Šilutės SM</v>
          </cell>
          <cell r="N149" t="str">
            <v>III</v>
          </cell>
          <cell r="O149" t="str">
            <v>S.Oželis</v>
          </cell>
        </row>
        <row r="150">
          <cell r="G150">
            <v>46</v>
          </cell>
          <cell r="H150" t="str">
            <v>Goda Paulavičiūtė</v>
          </cell>
          <cell r="I150">
            <v>35396</v>
          </cell>
          <cell r="J150" t="str">
            <v>Šilutė</v>
          </cell>
          <cell r="K150" t="str">
            <v>Pamario pagrindinė mokykla</v>
          </cell>
          <cell r="L150" t="str">
            <v>Šilutės SM</v>
          </cell>
          <cell r="O150" t="str">
            <v>S.Oželis</v>
          </cell>
        </row>
        <row r="151">
          <cell r="G151">
            <v>221</v>
          </cell>
          <cell r="H151" t="str">
            <v>Martynas Drungilas</v>
          </cell>
          <cell r="I151">
            <v>34917</v>
          </cell>
          <cell r="J151" t="str">
            <v>Šilutė</v>
          </cell>
          <cell r="K151" t="str">
            <v>Pamario pagrindinė mokykla</v>
          </cell>
          <cell r="L151" t="str">
            <v>Šilutės SM</v>
          </cell>
          <cell r="O151" t="str">
            <v>S.Oželis</v>
          </cell>
        </row>
        <row r="152">
          <cell r="G152">
            <v>82</v>
          </cell>
          <cell r="H152" t="str">
            <v>Lukas Lauraitis</v>
          </cell>
          <cell r="I152">
            <v>34793</v>
          </cell>
          <cell r="J152" t="str">
            <v>Šilutė</v>
          </cell>
          <cell r="K152" t="str">
            <v>M. Jankaus pagrindinė mokykla</v>
          </cell>
          <cell r="L152" t="str">
            <v>Šilutės SM</v>
          </cell>
          <cell r="O152" t="str">
            <v>S.Oželis</v>
          </cell>
        </row>
        <row r="153">
          <cell r="G153">
            <v>222</v>
          </cell>
          <cell r="H153" t="str">
            <v>Gabrielė Letukaitė</v>
          </cell>
          <cell r="I153">
            <v>34857</v>
          </cell>
          <cell r="J153" t="str">
            <v>Šilutė</v>
          </cell>
          <cell r="K153" t="str">
            <v>I-oji gimnazija</v>
          </cell>
          <cell r="L153" t="str">
            <v>Šilutės SM</v>
          </cell>
          <cell r="O153" t="str">
            <v>S.Oželis</v>
          </cell>
        </row>
        <row r="154">
          <cell r="G154">
            <v>119</v>
          </cell>
          <cell r="H154" t="str">
            <v>Lina Miklovytė</v>
          </cell>
          <cell r="I154">
            <v>34845</v>
          </cell>
          <cell r="J154" t="str">
            <v>Šilutė</v>
          </cell>
          <cell r="K154" t="str">
            <v>Ž. Naumiesčio gimnazija</v>
          </cell>
          <cell r="L154" t="str">
            <v>Šilutės SM</v>
          </cell>
          <cell r="O154" t="str">
            <v>S.Oželis</v>
          </cell>
        </row>
        <row r="155">
          <cell r="G155">
            <v>157</v>
          </cell>
          <cell r="H155" t="str">
            <v>Kristina Butkevičiūtė</v>
          </cell>
          <cell r="I155">
            <v>34853</v>
          </cell>
          <cell r="J155" t="str">
            <v>Šilutė</v>
          </cell>
          <cell r="K155" t="str">
            <v>Švėkšnos "Saulės" gimnazija</v>
          </cell>
          <cell r="L155" t="str">
            <v>Šilutės SM</v>
          </cell>
          <cell r="O155" t="str">
            <v>M.Urmulevičius</v>
          </cell>
        </row>
        <row r="156">
          <cell r="G156">
            <v>101</v>
          </cell>
          <cell r="H156" t="str">
            <v>Kamilė Ambrozaitė</v>
          </cell>
          <cell r="I156">
            <v>35256</v>
          </cell>
          <cell r="J156" t="str">
            <v>Šilutė</v>
          </cell>
          <cell r="K156" t="str">
            <v>Švėkšnos "Saulės" gimnazija</v>
          </cell>
          <cell r="L156" t="str">
            <v>Šilutės SM</v>
          </cell>
          <cell r="O156" t="str">
            <v>M.Urmulevičius</v>
          </cell>
        </row>
        <row r="157">
          <cell r="G157">
            <v>129</v>
          </cell>
          <cell r="H157" t="str">
            <v>Egidijus Valius</v>
          </cell>
          <cell r="I157">
            <v>35026</v>
          </cell>
          <cell r="J157" t="str">
            <v>Šilutė</v>
          </cell>
          <cell r="K157" t="str">
            <v>Švėkšnos "Saulės" gimnazija</v>
          </cell>
          <cell r="L157" t="str">
            <v>Šilutės SM</v>
          </cell>
          <cell r="O157" t="str">
            <v>M.Urmulevičius</v>
          </cell>
        </row>
        <row r="158">
          <cell r="G158">
            <v>83</v>
          </cell>
          <cell r="H158" t="str">
            <v>Edvinas Jocys</v>
          </cell>
          <cell r="I158">
            <v>34867</v>
          </cell>
          <cell r="J158" t="str">
            <v>Šilutė</v>
          </cell>
          <cell r="K158" t="str">
            <v>Švėkšnos "Saulės" gimnazija</v>
          </cell>
          <cell r="L158" t="str">
            <v>Šilutės SM</v>
          </cell>
          <cell r="O158" t="str">
            <v>M.Urmulevičius</v>
          </cell>
        </row>
        <row r="159">
          <cell r="G159">
            <v>187</v>
          </cell>
          <cell r="H159" t="str">
            <v>Gediminas Mockus</v>
          </cell>
          <cell r="I159">
            <v>34811</v>
          </cell>
          <cell r="J159" t="str">
            <v>Pagėgiai</v>
          </cell>
          <cell r="K159" t="str">
            <v>Natkiškių pagr.</v>
          </cell>
          <cell r="L159" t="str">
            <v>PUC</v>
          </cell>
          <cell r="O159" t="str">
            <v>A.Musvydas</v>
          </cell>
        </row>
        <row r="160">
          <cell r="G160">
            <v>66</v>
          </cell>
          <cell r="H160" t="str">
            <v>Mantas Davičikas</v>
          </cell>
          <cell r="I160">
            <v>34019</v>
          </cell>
          <cell r="J160" t="str">
            <v>Pagėgiai</v>
          </cell>
          <cell r="K160" t="str">
            <v>Pagėgių A.Mackaus gimnazija</v>
          </cell>
          <cell r="L160" t="str">
            <v>PUC</v>
          </cell>
          <cell r="O160" t="str">
            <v>S.Musvydienė</v>
          </cell>
        </row>
        <row r="161">
          <cell r="G161">
            <v>143</v>
          </cell>
          <cell r="H161" t="str">
            <v>Julius Bauža</v>
          </cell>
          <cell r="I161">
            <v>34343</v>
          </cell>
          <cell r="J161" t="str">
            <v>Pagėgiai</v>
          </cell>
          <cell r="O161" t="str">
            <v>A.Musvydas</v>
          </cell>
        </row>
        <row r="162">
          <cell r="G162">
            <v>215</v>
          </cell>
          <cell r="H162" t="str">
            <v>Vitalijus Gečas</v>
          </cell>
          <cell r="I162">
            <v>34487</v>
          </cell>
          <cell r="J162" t="str">
            <v>Pagėgiai</v>
          </cell>
          <cell r="O162" t="str">
            <v>A.Musvydas</v>
          </cell>
        </row>
        <row r="163">
          <cell r="G163">
            <v>69</v>
          </cell>
          <cell r="H163" t="str">
            <v>Tomas Budvytis</v>
          </cell>
          <cell r="I163">
            <v>35060</v>
          </cell>
          <cell r="J163" t="str">
            <v>Pagėgiai</v>
          </cell>
          <cell r="K163" t="str">
            <v>Šilgalių pagr.</v>
          </cell>
          <cell r="L163" t="str">
            <v>PUC</v>
          </cell>
          <cell r="O163" t="str">
            <v>A.Jankantienė</v>
          </cell>
        </row>
        <row r="164">
          <cell r="G164">
            <v>155</v>
          </cell>
          <cell r="H164" t="str">
            <v>Rokas Nausėda</v>
          </cell>
          <cell r="I164">
            <v>34752</v>
          </cell>
          <cell r="J164" t="str">
            <v>Pagėgiai</v>
          </cell>
          <cell r="K164" t="str">
            <v>Šilgalių pagr.</v>
          </cell>
          <cell r="L164" t="str">
            <v>PUC</v>
          </cell>
          <cell r="O164" t="str">
            <v>A.Jankantienė</v>
          </cell>
        </row>
        <row r="165">
          <cell r="G165">
            <v>32</v>
          </cell>
          <cell r="H165" t="str">
            <v>Greta Banytė</v>
          </cell>
          <cell r="I165">
            <v>35108</v>
          </cell>
          <cell r="J165" t="str">
            <v>Pagėgiai</v>
          </cell>
          <cell r="K165" t="str">
            <v>Pagėgių A.Mackaus gimnazija</v>
          </cell>
          <cell r="L165" t="str">
            <v>PUC</v>
          </cell>
          <cell r="O165" t="str">
            <v>S.Musvydienė</v>
          </cell>
        </row>
        <row r="166">
          <cell r="G166">
            <v>132</v>
          </cell>
          <cell r="H166" t="str">
            <v>Lina Stanislovaitytė</v>
          </cell>
          <cell r="I166">
            <v>35179</v>
          </cell>
          <cell r="J166" t="str">
            <v>Pagėgiai</v>
          </cell>
          <cell r="K166" t="str">
            <v>Pagėgių A.Mackaus gimnazija</v>
          </cell>
          <cell r="L166" t="str">
            <v>PUC</v>
          </cell>
          <cell r="O166" t="str">
            <v>S.Musvydienė</v>
          </cell>
        </row>
        <row r="167">
          <cell r="G167">
            <v>109</v>
          </cell>
          <cell r="H167" t="str">
            <v>Erika Petrikauskaitė</v>
          </cell>
          <cell r="I167">
            <v>35092</v>
          </cell>
          <cell r="J167" t="str">
            <v>Pagėgiai</v>
          </cell>
          <cell r="K167" t="str">
            <v>Pagėgių A.Mackaus gimnazija</v>
          </cell>
          <cell r="L167" t="str">
            <v>PUC</v>
          </cell>
          <cell r="O167" t="str">
            <v>S.Musvydienė</v>
          </cell>
        </row>
        <row r="168">
          <cell r="G168">
            <v>5</v>
          </cell>
          <cell r="H168" t="str">
            <v>Greta Eitmonaitė</v>
          </cell>
          <cell r="I168">
            <v>35129</v>
          </cell>
          <cell r="J168" t="str">
            <v>Pagėgiai</v>
          </cell>
          <cell r="K168" t="str">
            <v>Pagėgių A.Mackaus gimnazija</v>
          </cell>
          <cell r="L168" t="str">
            <v>PUC</v>
          </cell>
          <cell r="O168" t="str">
            <v>S.Musvydienė</v>
          </cell>
        </row>
        <row r="169">
          <cell r="G169">
            <v>130</v>
          </cell>
          <cell r="H169" t="str">
            <v>Rokas Liolaitis</v>
          </cell>
          <cell r="I169">
            <v>34899</v>
          </cell>
          <cell r="J169" t="str">
            <v>Pagėgiai</v>
          </cell>
          <cell r="K169" t="str">
            <v>Pagėgių A.Mackaus gimnazija</v>
          </cell>
          <cell r="L169" t="str">
            <v>PUC</v>
          </cell>
          <cell r="O169" t="str">
            <v>S.Musvydienė</v>
          </cell>
        </row>
        <row r="170">
          <cell r="G170">
            <v>70</v>
          </cell>
          <cell r="H170" t="str">
            <v>Agnė Miščiokaitytė</v>
          </cell>
          <cell r="I170">
            <v>34714</v>
          </cell>
          <cell r="J170" t="str">
            <v>Pagėgiai</v>
          </cell>
          <cell r="K170" t="str">
            <v>Pagėgių A.Mackaus gimnazija</v>
          </cell>
          <cell r="L170" t="str">
            <v>PUC</v>
          </cell>
          <cell r="O170" t="str">
            <v>S.Musvydienė</v>
          </cell>
        </row>
        <row r="171">
          <cell r="G171">
            <v>136</v>
          </cell>
          <cell r="H171" t="str">
            <v>Dominykas Norkus</v>
          </cell>
          <cell r="I171">
            <v>35212</v>
          </cell>
          <cell r="J171" t="str">
            <v>Pagėgiai</v>
          </cell>
          <cell r="K171" t="str">
            <v>Pagėgių A.Mackaus gimnazija</v>
          </cell>
          <cell r="L171" t="str">
            <v>PUC</v>
          </cell>
          <cell r="O171" t="str">
            <v>S.Balčėnas</v>
          </cell>
        </row>
        <row r="172">
          <cell r="G172">
            <v>64</v>
          </cell>
          <cell r="H172" t="str">
            <v>Orestas Dirgėla</v>
          </cell>
          <cell r="I172">
            <v>34722</v>
          </cell>
          <cell r="J172" t="str">
            <v>Pagėgiai</v>
          </cell>
          <cell r="K172" t="str">
            <v>Pagėgių A.Mackaus gimnazija</v>
          </cell>
          <cell r="L172" t="str">
            <v>PUC</v>
          </cell>
          <cell r="O172" t="str">
            <v>S.Balčėnas</v>
          </cell>
        </row>
        <row r="173">
          <cell r="G173">
            <v>65</v>
          </cell>
          <cell r="H173" t="str">
            <v>Nijolė Muraškaitė</v>
          </cell>
          <cell r="I173">
            <v>35360</v>
          </cell>
          <cell r="J173" t="str">
            <v>Pagėgiai</v>
          </cell>
          <cell r="K173" t="str">
            <v>Pagėgių A.Mackaus gimnazija</v>
          </cell>
          <cell r="L173" t="str">
            <v>PUC</v>
          </cell>
          <cell r="O173" t="str">
            <v>S.Musvydienė</v>
          </cell>
        </row>
        <row r="174">
          <cell r="G174">
            <v>168</v>
          </cell>
          <cell r="H174" t="str">
            <v>Mindaugas Banys</v>
          </cell>
          <cell r="I174">
            <v>34869</v>
          </cell>
          <cell r="J174" t="str">
            <v>Pagėgiai</v>
          </cell>
          <cell r="K174" t="str">
            <v>Natkiškių pagr.</v>
          </cell>
          <cell r="L174" t="str">
            <v>PUC</v>
          </cell>
          <cell r="O174" t="str">
            <v>A.Musvydas</v>
          </cell>
        </row>
        <row r="175">
          <cell r="G175">
            <v>42</v>
          </cell>
          <cell r="H175" t="str">
            <v>Gintarė Slušnytė</v>
          </cell>
          <cell r="I175">
            <v>35172</v>
          </cell>
          <cell r="J175" t="str">
            <v>Klaipėdos raj.</v>
          </cell>
          <cell r="K175" t="str">
            <v>Dovilų pag.</v>
          </cell>
          <cell r="L175" t="str">
            <v>VJSM</v>
          </cell>
          <cell r="O175" t="str">
            <v>A.Šimkevičius</v>
          </cell>
        </row>
        <row r="176">
          <cell r="G176">
            <v>43</v>
          </cell>
          <cell r="H176" t="str">
            <v>Akvilė Gaižauskaitė</v>
          </cell>
          <cell r="I176">
            <v>35201</v>
          </cell>
          <cell r="J176" t="str">
            <v>Klaipėdos raj.</v>
          </cell>
          <cell r="K176" t="str">
            <v>Dovilų pag.</v>
          </cell>
          <cell r="L176" t="str">
            <v>VJSM</v>
          </cell>
          <cell r="O176" t="str">
            <v>A.Šimkevičius</v>
          </cell>
        </row>
        <row r="177">
          <cell r="G177">
            <v>67</v>
          </cell>
          <cell r="H177" t="str">
            <v>Karolina Brigmanaitė</v>
          </cell>
          <cell r="I177">
            <v>34799</v>
          </cell>
          <cell r="J177" t="str">
            <v>Klaipėdos raj.</v>
          </cell>
          <cell r="K177" t="str">
            <v>"Minijos" vid.</v>
          </cell>
          <cell r="L177" t="str">
            <v>VJSM</v>
          </cell>
          <cell r="N177" t="str">
            <v>III</v>
          </cell>
          <cell r="O177" t="str">
            <v>R.Simoneit</v>
          </cell>
        </row>
        <row r="178">
          <cell r="G178">
            <v>49</v>
          </cell>
          <cell r="H178" t="str">
            <v>Aušrinė Rimeikytė</v>
          </cell>
          <cell r="I178">
            <v>35645</v>
          </cell>
          <cell r="J178" t="str">
            <v>Klaipėdos raj.</v>
          </cell>
          <cell r="K178" t="str">
            <v>"Kranto" gimn.</v>
          </cell>
          <cell r="L178" t="str">
            <v>VJSM</v>
          </cell>
          <cell r="N178" t="str">
            <v>III</v>
          </cell>
          <cell r="O178" t="str">
            <v>R.Simoneit</v>
          </cell>
        </row>
        <row r="179">
          <cell r="G179">
            <v>33</v>
          </cell>
          <cell r="H179" t="str">
            <v>Tomas Mikalauskas</v>
          </cell>
          <cell r="I179">
            <v>35794</v>
          </cell>
          <cell r="J179" t="str">
            <v>Klaipėdos raj.</v>
          </cell>
          <cell r="K179" t="str">
            <v>"Vaivorykštės" gimn.</v>
          </cell>
          <cell r="L179" t="str">
            <v>VJSM</v>
          </cell>
          <cell r="O179" t="str">
            <v>R.Simoneit</v>
          </cell>
        </row>
        <row r="180">
          <cell r="G180">
            <v>37</v>
          </cell>
          <cell r="H180" t="str">
            <v>Akvilė Grevytė</v>
          </cell>
          <cell r="I180">
            <v>35205</v>
          </cell>
          <cell r="J180" t="str">
            <v>Klaipėdos raj.</v>
          </cell>
          <cell r="K180" t="str">
            <v>Vėžaičių pagr.</v>
          </cell>
          <cell r="L180" t="str">
            <v>VJSM</v>
          </cell>
          <cell r="O180" t="str">
            <v>B.Ruigienė</v>
          </cell>
        </row>
        <row r="181">
          <cell r="G181">
            <v>68</v>
          </cell>
          <cell r="H181" t="str">
            <v>Kamilė Žiliūtė</v>
          </cell>
          <cell r="I181">
            <v>35509</v>
          </cell>
          <cell r="J181" t="str">
            <v>Klaipėdos raj.</v>
          </cell>
          <cell r="K181" t="str">
            <v>Vėžaičių pagr.</v>
          </cell>
          <cell r="L181" t="str">
            <v>VJSM</v>
          </cell>
          <cell r="O181" t="str">
            <v>B.Ruigienė</v>
          </cell>
        </row>
        <row r="182">
          <cell r="G182">
            <v>34</v>
          </cell>
          <cell r="H182" t="str">
            <v>Karolina Butkutė</v>
          </cell>
          <cell r="I182" t="str">
            <v>19/2/1997</v>
          </cell>
          <cell r="J182" t="str">
            <v>Klaipėdos raj.</v>
          </cell>
          <cell r="K182" t="str">
            <v>"Minijos" vid.</v>
          </cell>
          <cell r="L182" t="str">
            <v>VJSM</v>
          </cell>
          <cell r="O182" t="str">
            <v>B.Ruigienė</v>
          </cell>
        </row>
        <row r="183">
          <cell r="G183">
            <v>35</v>
          </cell>
          <cell r="H183" t="str">
            <v>Eglė Birbalaitė</v>
          </cell>
          <cell r="I183">
            <v>35753</v>
          </cell>
          <cell r="J183" t="str">
            <v>Klaipėdos raj.</v>
          </cell>
          <cell r="K183" t="str">
            <v>"Minijos" vid.</v>
          </cell>
          <cell r="L183" t="str">
            <v>VJSM</v>
          </cell>
          <cell r="O183" t="str">
            <v>B.Ruigienė</v>
          </cell>
        </row>
        <row r="184">
          <cell r="G184">
            <v>36</v>
          </cell>
          <cell r="H184" t="str">
            <v>Ernesta Valaikaitė</v>
          </cell>
          <cell r="I184">
            <v>35356</v>
          </cell>
          <cell r="J184" t="str">
            <v>Klaipėdos raj.</v>
          </cell>
          <cell r="K184" t="str">
            <v>Vėžaičių pagr.</v>
          </cell>
          <cell r="L184" t="str">
            <v>VJSM</v>
          </cell>
          <cell r="O184" t="str">
            <v>B.Ruigienė</v>
          </cell>
        </row>
        <row r="185">
          <cell r="G185">
            <v>44</v>
          </cell>
          <cell r="H185" t="str">
            <v>Mindaugas Savickas</v>
          </cell>
          <cell r="I185">
            <v>34769</v>
          </cell>
          <cell r="J185" t="str">
            <v>Klaipėdos raj.</v>
          </cell>
          <cell r="K185" t="str">
            <v>Vėžaičių pagr.</v>
          </cell>
          <cell r="L185" t="str">
            <v>VJSM</v>
          </cell>
          <cell r="O185" t="str">
            <v>B.Ruigienė</v>
          </cell>
        </row>
        <row r="186">
          <cell r="G186">
            <v>84</v>
          </cell>
          <cell r="H186" t="str">
            <v>Sigutė Gikaraitė</v>
          </cell>
          <cell r="I186">
            <v>35393</v>
          </cell>
          <cell r="J186" t="str">
            <v>Kretinga</v>
          </cell>
          <cell r="K186" t="str">
            <v>Salantų gimnazija</v>
          </cell>
          <cell r="L186" t="str">
            <v>Kretingos sporto mok.</v>
          </cell>
          <cell r="O186" t="str">
            <v>I. Michejenko</v>
          </cell>
        </row>
        <row r="187">
          <cell r="G187">
            <v>6</v>
          </cell>
          <cell r="H187" t="str">
            <v>Simona Berontaitė</v>
          </cell>
          <cell r="I187">
            <v>35567</v>
          </cell>
          <cell r="J187" t="str">
            <v>Kretinga</v>
          </cell>
          <cell r="K187" t="str">
            <v>Salantų gimnazija</v>
          </cell>
          <cell r="L187" t="str">
            <v>Kretingos sporto mok.</v>
          </cell>
          <cell r="O187" t="str">
            <v>I. Michejenko</v>
          </cell>
        </row>
        <row r="188">
          <cell r="G188">
            <v>20</v>
          </cell>
          <cell r="H188" t="str">
            <v>Karolina Deliautaitė</v>
          </cell>
          <cell r="I188">
            <v>34920</v>
          </cell>
          <cell r="J188" t="str">
            <v>Kretinga</v>
          </cell>
          <cell r="K188" t="str">
            <v>Pranciškonų gimnazija</v>
          </cell>
          <cell r="L188" t="str">
            <v>Kretingos SM</v>
          </cell>
          <cell r="M188" t="str">
            <v>Pulsas</v>
          </cell>
          <cell r="N188" t="str">
            <v>II</v>
          </cell>
          <cell r="O188" t="str">
            <v>J.Pelionis</v>
          </cell>
        </row>
        <row r="189">
          <cell r="G189">
            <v>50</v>
          </cell>
          <cell r="H189" t="str">
            <v>Evelina Lukavičiūtė</v>
          </cell>
          <cell r="I189">
            <v>35707</v>
          </cell>
          <cell r="J189" t="str">
            <v>Tauragė</v>
          </cell>
          <cell r="K189" t="str">
            <v>Batakių  vid.m.</v>
          </cell>
          <cell r="L189" t="str">
            <v>Sporto c. VJSM</v>
          </cell>
          <cell r="O189" t="str">
            <v>R.Varanavičius</v>
          </cell>
        </row>
        <row r="190">
          <cell r="G190">
            <v>120</v>
          </cell>
          <cell r="H190" t="str">
            <v>Agnė Kelerytė</v>
          </cell>
          <cell r="I190">
            <v>34896</v>
          </cell>
          <cell r="J190" t="str">
            <v>Tauragė</v>
          </cell>
          <cell r="K190" t="str">
            <v>Batakių  vid.m.</v>
          </cell>
          <cell r="L190" t="str">
            <v>Sporto c. VJSM</v>
          </cell>
          <cell r="O190" t="str">
            <v>R.Varanavičius</v>
          </cell>
        </row>
        <row r="191">
          <cell r="G191">
            <v>169</v>
          </cell>
          <cell r="H191" t="str">
            <v>Greta Jurevičiutė</v>
          </cell>
          <cell r="I191">
            <v>35635</v>
          </cell>
          <cell r="J191" t="str">
            <v>Tauragė</v>
          </cell>
          <cell r="K191" t="str">
            <v>Batakių  vid.m.</v>
          </cell>
          <cell r="L191" t="str">
            <v>Sporto c. VJSM</v>
          </cell>
          <cell r="O191" t="str">
            <v>R.Varanavičius</v>
          </cell>
        </row>
        <row r="192">
          <cell r="G192">
            <v>103</v>
          </cell>
          <cell r="H192" t="str">
            <v>Audrius Paulauskis</v>
          </cell>
          <cell r="I192">
            <v>35231</v>
          </cell>
          <cell r="J192" t="str">
            <v>Tauragė</v>
          </cell>
          <cell r="K192" t="str">
            <v>Batakių  vid.m.</v>
          </cell>
          <cell r="L192" t="str">
            <v>Sporto c. VJSM</v>
          </cell>
          <cell r="O192" t="str">
            <v>R.Varanavičius</v>
          </cell>
        </row>
        <row r="193">
          <cell r="G193">
            <v>170</v>
          </cell>
          <cell r="H193" t="str">
            <v>Modestas Kirpšas</v>
          </cell>
          <cell r="I193">
            <v>34797</v>
          </cell>
          <cell r="J193" t="str">
            <v>Tauragė</v>
          </cell>
          <cell r="K193" t="str">
            <v>Batakių  vid.m.</v>
          </cell>
          <cell r="L193" t="str">
            <v>Sporto c. VJSM</v>
          </cell>
          <cell r="O193" t="str">
            <v>R.Varanavičius</v>
          </cell>
        </row>
        <row r="194">
          <cell r="G194">
            <v>104</v>
          </cell>
          <cell r="H194" t="str">
            <v>Tautvydas Jackis</v>
          </cell>
          <cell r="I194">
            <v>34704</v>
          </cell>
          <cell r="J194" t="str">
            <v>Tauragė</v>
          </cell>
          <cell r="K194" t="str">
            <v>Batakių  vid.m.</v>
          </cell>
          <cell r="L194" t="str">
            <v>Sporto c. VJSM</v>
          </cell>
          <cell r="O194" t="str">
            <v>R.Varanavičius</v>
          </cell>
        </row>
        <row r="195">
          <cell r="G195">
            <v>51</v>
          </cell>
          <cell r="H195" t="str">
            <v>Aivaras Čelna</v>
          </cell>
          <cell r="I195">
            <v>34770</v>
          </cell>
          <cell r="J195" t="str">
            <v>Tauragė</v>
          </cell>
          <cell r="K195" t="str">
            <v>M. Mažvydo p.m.</v>
          </cell>
          <cell r="L195" t="str">
            <v>Sporto c. VJSM</v>
          </cell>
          <cell r="O195" t="str">
            <v>A.Šimkūnas</v>
          </cell>
        </row>
        <row r="196">
          <cell r="G196">
            <v>21</v>
          </cell>
          <cell r="H196" t="str">
            <v>Lukas Genys</v>
          </cell>
          <cell r="I196">
            <v>35507</v>
          </cell>
          <cell r="J196" t="str">
            <v>Tauragė</v>
          </cell>
          <cell r="K196" t="str">
            <v>M. Mažvydo p.m.</v>
          </cell>
          <cell r="L196" t="str">
            <v>Sporto c. VJSM</v>
          </cell>
          <cell r="O196" t="str">
            <v>A.Šimkūnas</v>
          </cell>
        </row>
        <row r="197">
          <cell r="G197">
            <v>156</v>
          </cell>
          <cell r="H197" t="str">
            <v>Žygimantas Grušas</v>
          </cell>
          <cell r="I197">
            <v>35529</v>
          </cell>
          <cell r="J197" t="str">
            <v>Tauragė</v>
          </cell>
          <cell r="K197" t="str">
            <v>M. Mažvydo p.m.</v>
          </cell>
          <cell r="L197" t="str">
            <v>Sporto c. VJSM</v>
          </cell>
          <cell r="O197" t="str">
            <v>A.Šimkūnas</v>
          </cell>
        </row>
        <row r="198">
          <cell r="G198">
            <v>22</v>
          </cell>
          <cell r="H198" t="str">
            <v>Mantas Iljinovas</v>
          </cell>
          <cell r="I198">
            <v>35617</v>
          </cell>
          <cell r="J198" t="str">
            <v>Tauragė</v>
          </cell>
          <cell r="K198" t="str">
            <v>M. Mažvydo p.m.</v>
          </cell>
          <cell r="L198" t="str">
            <v>Sporto c. VJSM</v>
          </cell>
          <cell r="O198" t="str">
            <v>A.Šlepavičius</v>
          </cell>
        </row>
        <row r="199">
          <cell r="G199">
            <v>23</v>
          </cell>
          <cell r="H199" t="str">
            <v>Monika Juškaitė</v>
          </cell>
          <cell r="I199">
            <v>34779</v>
          </cell>
          <cell r="J199" t="str">
            <v>Tauragė</v>
          </cell>
          <cell r="K199" t="str">
            <v>Aušros p.m.</v>
          </cell>
          <cell r="L199" t="str">
            <v>Sporto c. VJSM</v>
          </cell>
          <cell r="O199" t="str">
            <v>A.Šlepavičius</v>
          </cell>
        </row>
        <row r="200">
          <cell r="G200">
            <v>24</v>
          </cell>
          <cell r="H200" t="str">
            <v>Agnė Rasovaitė</v>
          </cell>
          <cell r="I200">
            <v>34905</v>
          </cell>
          <cell r="J200" t="str">
            <v>Tauragė</v>
          </cell>
          <cell r="K200" t="str">
            <v>Aušros p.m.</v>
          </cell>
          <cell r="L200" t="str">
            <v>Sporto c. VJSM</v>
          </cell>
          <cell r="O200" t="str">
            <v>A.Šlepavičius</v>
          </cell>
        </row>
        <row r="201">
          <cell r="G201">
            <v>85</v>
          </cell>
          <cell r="H201" t="str">
            <v>Greta Jokubauskaitė</v>
          </cell>
          <cell r="I201">
            <v>34894</v>
          </cell>
          <cell r="J201" t="str">
            <v>Tauragė</v>
          </cell>
          <cell r="K201" t="str">
            <v>Aušros p.m.</v>
          </cell>
          <cell r="L201" t="str">
            <v>Sporto c. VJSM</v>
          </cell>
          <cell r="O201" t="str">
            <v>A.Šlepavičius</v>
          </cell>
        </row>
        <row r="202">
          <cell r="G202">
            <v>257</v>
          </cell>
          <cell r="H202" t="str">
            <v>Liutaura Venskaitytė</v>
          </cell>
          <cell r="I202">
            <v>35559</v>
          </cell>
          <cell r="J202" t="str">
            <v>Tauragė</v>
          </cell>
          <cell r="K202" t="str">
            <v>Aušros p.m.</v>
          </cell>
          <cell r="L202" t="str">
            <v>Sporto c. VJSM</v>
          </cell>
          <cell r="O202" t="str">
            <v>A.Šlepavičius</v>
          </cell>
        </row>
        <row r="203">
          <cell r="G203">
            <v>121</v>
          </cell>
          <cell r="H203" t="str">
            <v>Justė Baublytė</v>
          </cell>
          <cell r="I203">
            <v>35541</v>
          </cell>
          <cell r="J203" t="str">
            <v>Tauragė</v>
          </cell>
          <cell r="K203" t="str">
            <v>Aušros p.m.</v>
          </cell>
          <cell r="L203" t="str">
            <v>Sporto c. VJSM</v>
          </cell>
          <cell r="O203" t="str">
            <v>A.Šlepavičius</v>
          </cell>
        </row>
        <row r="204">
          <cell r="G204">
            <v>52</v>
          </cell>
          <cell r="H204" t="str">
            <v>Rasa Sakalytė</v>
          </cell>
          <cell r="I204">
            <v>34335</v>
          </cell>
          <cell r="J204" t="str">
            <v>Tauragė</v>
          </cell>
          <cell r="O204" t="str">
            <v>A.Šlepavičius</v>
          </cell>
        </row>
        <row r="205">
          <cell r="G205">
            <v>86</v>
          </cell>
          <cell r="H205" t="str">
            <v>Jurgita Sakalytė</v>
          </cell>
          <cell r="I205">
            <v>34335</v>
          </cell>
          <cell r="J205" t="str">
            <v>Tauragė</v>
          </cell>
          <cell r="O205" t="str">
            <v>A.Šlepavičius</v>
          </cell>
        </row>
        <row r="206">
          <cell r="G206">
            <v>122</v>
          </cell>
          <cell r="H206" t="str">
            <v>Žydrūnė Muniūtė</v>
          </cell>
          <cell r="I206">
            <v>34335</v>
          </cell>
          <cell r="J206" t="str">
            <v>Tauragė</v>
          </cell>
          <cell r="O206" t="str">
            <v>A.Šlepavičius</v>
          </cell>
        </row>
        <row r="207">
          <cell r="G207">
            <v>53</v>
          </cell>
          <cell r="H207" t="str">
            <v>Gediminas Laurinaitis</v>
          </cell>
          <cell r="I207">
            <v>34335</v>
          </cell>
          <cell r="J207" t="str">
            <v>Tauragė</v>
          </cell>
          <cell r="O207" t="str">
            <v>A.Šlepavičius</v>
          </cell>
        </row>
        <row r="208">
          <cell r="G208">
            <v>140</v>
          </cell>
          <cell r="H208" t="str">
            <v>Oksana Gelžinytė</v>
          </cell>
          <cell r="I208">
            <v>33719</v>
          </cell>
          <cell r="J208" t="str">
            <v>Gargždai</v>
          </cell>
          <cell r="O208" t="str">
            <v>R.Simoneit</v>
          </cell>
        </row>
        <row r="209">
          <cell r="G209">
            <v>210</v>
          </cell>
          <cell r="H209" t="str">
            <v>Monika Riškutė</v>
          </cell>
          <cell r="I209">
            <v>33931</v>
          </cell>
          <cell r="J209" t="str">
            <v>Gargždai</v>
          </cell>
          <cell r="O209" t="str">
            <v>R.Simoneit</v>
          </cell>
        </row>
        <row r="210">
          <cell r="G210">
            <v>211</v>
          </cell>
          <cell r="H210" t="str">
            <v>Agnė Simoneit</v>
          </cell>
          <cell r="I210">
            <v>34314</v>
          </cell>
          <cell r="J210" t="str">
            <v>Gargždai</v>
          </cell>
          <cell r="O210" t="str">
            <v>R.Simoneit</v>
          </cell>
        </row>
        <row r="211">
          <cell r="G211">
            <v>141</v>
          </cell>
          <cell r="H211" t="str">
            <v>Edikas Jurgutis</v>
          </cell>
          <cell r="I211">
            <v>33606</v>
          </cell>
          <cell r="J211" t="str">
            <v>Gargždai</v>
          </cell>
          <cell r="O211" t="str">
            <v>R.Simoneit</v>
          </cell>
        </row>
        <row r="212">
          <cell r="G212">
            <v>212</v>
          </cell>
          <cell r="H212" t="str">
            <v>Miglė Birgėlaitė</v>
          </cell>
          <cell r="I212">
            <v>34187</v>
          </cell>
          <cell r="J212" t="str">
            <v>Gargždai</v>
          </cell>
          <cell r="O212" t="str">
            <v>R.Simoneit</v>
          </cell>
        </row>
        <row r="213">
          <cell r="G213">
            <v>102</v>
          </cell>
          <cell r="H213" t="str">
            <v>Rokas Sirtautas</v>
          </cell>
          <cell r="I213">
            <v>34864</v>
          </cell>
          <cell r="J213" t="str">
            <v>Pagėgiai</v>
          </cell>
          <cell r="K213" t="str">
            <v>Natkiškių pagr.</v>
          </cell>
          <cell r="L213" t="str">
            <v>PUC</v>
          </cell>
          <cell r="O213" t="str">
            <v>A.Musvydas</v>
          </cell>
        </row>
        <row r="214">
          <cell r="G214">
            <v>254</v>
          </cell>
          <cell r="H214" t="str">
            <v>Žydrūnas Andrijauskas</v>
          </cell>
          <cell r="I214">
            <v>35509</v>
          </cell>
          <cell r="J214" t="str">
            <v>Pagėgiai</v>
          </cell>
          <cell r="K214" t="str">
            <v>Natkiškių pagr.</v>
          </cell>
          <cell r="L214" t="str">
            <v>PUC</v>
          </cell>
          <cell r="O214" t="str">
            <v>A.Musvydas</v>
          </cell>
        </row>
        <row r="215">
          <cell r="G215">
            <v>142</v>
          </cell>
          <cell r="H215" t="str">
            <v>Justas Gečas</v>
          </cell>
          <cell r="I215">
            <v>35181</v>
          </cell>
          <cell r="J215" t="str">
            <v>Pagėgiai</v>
          </cell>
          <cell r="K215" t="str">
            <v>Natkiškių pagr.</v>
          </cell>
          <cell r="L215" t="str">
            <v>PUC</v>
          </cell>
          <cell r="O215" t="str">
            <v>A.Musvydas</v>
          </cell>
        </row>
        <row r="216">
          <cell r="G216">
            <v>223</v>
          </cell>
          <cell r="H216" t="str">
            <v>Aistė Daugėlaitė</v>
          </cell>
          <cell r="I216">
            <v>33976</v>
          </cell>
          <cell r="J216" t="str">
            <v>Klaipėda</v>
          </cell>
          <cell r="O216" t="str">
            <v>V.Baronienė</v>
          </cell>
        </row>
        <row r="217">
          <cell r="G217">
            <v>224</v>
          </cell>
          <cell r="H217" t="str">
            <v>Giedrius Valaitis</v>
          </cell>
          <cell r="I217">
            <v>34195</v>
          </cell>
          <cell r="J217" t="str">
            <v>Klaipėda</v>
          </cell>
        </row>
        <row r="218">
          <cell r="G218">
            <v>225</v>
          </cell>
          <cell r="H218" t="str">
            <v>Evaldas Mašora</v>
          </cell>
          <cell r="I218">
            <v>34439</v>
          </cell>
          <cell r="J218" t="str">
            <v>Klaipėda</v>
          </cell>
        </row>
        <row r="219">
          <cell r="H219" t="str">
            <v>Agnė Zaveckaitė</v>
          </cell>
          <cell r="I219">
            <v>34797</v>
          </cell>
          <cell r="J219" t="str">
            <v>Telšiai</v>
          </cell>
          <cell r="K219" t="str">
            <v>"Džiugo"v.m.</v>
          </cell>
          <cell r="L219" t="str">
            <v>SRC</v>
          </cell>
          <cell r="N219" t="str">
            <v>II</v>
          </cell>
          <cell r="O219" t="str">
            <v>D.Pranckuvienė</v>
          </cell>
        </row>
        <row r="220">
          <cell r="H220" t="str">
            <v>Neringa Rupeikaitė</v>
          </cell>
          <cell r="I220">
            <v>34997</v>
          </cell>
          <cell r="J220" t="str">
            <v>Telšiai</v>
          </cell>
          <cell r="K220" t="str">
            <v>"Germanto"v.m.</v>
          </cell>
          <cell r="L220" t="str">
            <v>SRC</v>
          </cell>
          <cell r="N220" t="str">
            <v>II</v>
          </cell>
          <cell r="O220" t="str">
            <v>D.Pranckuvienė</v>
          </cell>
        </row>
        <row r="221">
          <cell r="G221">
            <v>226</v>
          </cell>
          <cell r="H221" t="str">
            <v>Karolina Bagdonaitė</v>
          </cell>
          <cell r="I221">
            <v>34942</v>
          </cell>
          <cell r="J221" t="str">
            <v>Telšiai</v>
          </cell>
          <cell r="K221" t="str">
            <v>V.Borisevičiaus katalikiška g-zija</v>
          </cell>
          <cell r="L221" t="str">
            <v>SRC</v>
          </cell>
          <cell r="N221" t="str">
            <v>II</v>
          </cell>
          <cell r="O221" t="str">
            <v>D.Pranckuvienė</v>
          </cell>
        </row>
        <row r="222">
          <cell r="G222">
            <v>227</v>
          </cell>
          <cell r="H222" t="str">
            <v>Justinas Laurinavičius</v>
          </cell>
          <cell r="I222">
            <v>34881</v>
          </cell>
          <cell r="J222" t="str">
            <v>Telšiai</v>
          </cell>
          <cell r="K222" t="str">
            <v>L.Pelėdos v.m.</v>
          </cell>
          <cell r="L222" t="str">
            <v>SRC</v>
          </cell>
          <cell r="N222" t="str">
            <v>III</v>
          </cell>
          <cell r="O222" t="str">
            <v>P.Klastauskas</v>
          </cell>
        </row>
        <row r="223">
          <cell r="G223">
            <v>228</v>
          </cell>
          <cell r="H223" t="str">
            <v>Kornelijus Klimas</v>
          </cell>
          <cell r="I223">
            <v>35222</v>
          </cell>
          <cell r="J223" t="str">
            <v>Telšiai</v>
          </cell>
          <cell r="K223" t="str">
            <v>Luokės v.m.</v>
          </cell>
          <cell r="L223" t="str">
            <v>SRC</v>
          </cell>
          <cell r="N223" t="str">
            <v>III</v>
          </cell>
          <cell r="O223" t="str">
            <v>P.Klastauskas</v>
          </cell>
        </row>
        <row r="224">
          <cell r="G224">
            <v>229</v>
          </cell>
          <cell r="H224" t="str">
            <v>Jaunius Meinoris</v>
          </cell>
          <cell r="I224">
            <v>35718</v>
          </cell>
          <cell r="J224" t="str">
            <v>Telšiai</v>
          </cell>
          <cell r="K224" t="str">
            <v>"Kranto" v.m.</v>
          </cell>
          <cell r="L224" t="str">
            <v>SRC</v>
          </cell>
          <cell r="N224" t="str">
            <v>III</v>
          </cell>
          <cell r="O224" t="str">
            <v>P.Klastauskas</v>
          </cell>
        </row>
        <row r="225">
          <cell r="G225">
            <v>144</v>
          </cell>
          <cell r="H225" t="str">
            <v>Mantas Petrušinas</v>
          </cell>
          <cell r="I225">
            <v>35131</v>
          </cell>
          <cell r="J225" t="str">
            <v>Telšiai</v>
          </cell>
          <cell r="K225" t="str">
            <v>"Germanto"v.m.</v>
          </cell>
          <cell r="L225" t="str">
            <v>SRC</v>
          </cell>
          <cell r="N225" t="str">
            <v>III</v>
          </cell>
          <cell r="O225" t="str">
            <v>P.Klastauskas</v>
          </cell>
        </row>
        <row r="226">
          <cell r="G226">
            <v>230</v>
          </cell>
          <cell r="H226" t="str">
            <v>Ermina Sinkevičiutė</v>
          </cell>
          <cell r="I226">
            <v>34877</v>
          </cell>
          <cell r="J226" t="str">
            <v>Telšiai</v>
          </cell>
          <cell r="K226" t="str">
            <v>"Kranto" v.m.</v>
          </cell>
          <cell r="L226" t="str">
            <v>SRC</v>
          </cell>
          <cell r="N226" t="str">
            <v>III</v>
          </cell>
          <cell r="O226" t="str">
            <v>L.Kaveckienė</v>
          </cell>
        </row>
        <row r="227">
          <cell r="G227">
            <v>231</v>
          </cell>
          <cell r="H227" t="str">
            <v>Edvinas Beresna</v>
          </cell>
          <cell r="I227">
            <v>35210</v>
          </cell>
          <cell r="J227" t="str">
            <v>Telšiai</v>
          </cell>
          <cell r="K227" t="str">
            <v>"Džiugo"v.m.</v>
          </cell>
          <cell r="L227" t="str">
            <v>SRC</v>
          </cell>
          <cell r="N227" t="str">
            <v>II</v>
          </cell>
          <cell r="O227" t="str">
            <v>L.Kaveckienė</v>
          </cell>
        </row>
        <row r="228">
          <cell r="G228">
            <v>232</v>
          </cell>
          <cell r="H228" t="str">
            <v>Roberta Sugaudaitė</v>
          </cell>
          <cell r="I228">
            <v>35213</v>
          </cell>
          <cell r="J228" t="str">
            <v>Telšiai</v>
          </cell>
          <cell r="K228" t="str">
            <v>"Kranto" v.m.</v>
          </cell>
          <cell r="L228" t="str">
            <v>SRC</v>
          </cell>
          <cell r="N228" t="str">
            <v>III</v>
          </cell>
          <cell r="O228" t="str">
            <v>L.Kaveckienė</v>
          </cell>
        </row>
        <row r="229">
          <cell r="G229">
            <v>233</v>
          </cell>
          <cell r="H229" t="str">
            <v>Karolis Šimkevičius</v>
          </cell>
          <cell r="I229">
            <v>35500</v>
          </cell>
          <cell r="J229" t="str">
            <v>Telšiai</v>
          </cell>
          <cell r="K229" t="str">
            <v>"Kranto" v.m.</v>
          </cell>
          <cell r="L229" t="str">
            <v>SRC</v>
          </cell>
          <cell r="N229" t="str">
            <v>III</v>
          </cell>
          <cell r="O229" t="str">
            <v>L.Kaveckienė</v>
          </cell>
        </row>
        <row r="230">
          <cell r="G230">
            <v>234</v>
          </cell>
          <cell r="H230" t="str">
            <v>Šarūnas Meinoris</v>
          </cell>
          <cell r="I230">
            <v>35649</v>
          </cell>
          <cell r="J230" t="str">
            <v>Telšiai</v>
          </cell>
          <cell r="K230" t="str">
            <v>"Kranto" v.m.</v>
          </cell>
          <cell r="L230" t="str">
            <v>SRC</v>
          </cell>
          <cell r="N230" t="str">
            <v>III</v>
          </cell>
          <cell r="O230" t="str">
            <v>L.Kaveckienė</v>
          </cell>
        </row>
        <row r="231">
          <cell r="G231">
            <v>138</v>
          </cell>
          <cell r="H231" t="str">
            <v>Agnė Zaveckaitė</v>
          </cell>
          <cell r="I231">
            <v>34797</v>
          </cell>
          <cell r="J231" t="str">
            <v>Telšiai ind</v>
          </cell>
          <cell r="O231" t="str">
            <v>D.Pranckuvienė</v>
          </cell>
        </row>
        <row r="232">
          <cell r="G232">
            <v>208</v>
          </cell>
          <cell r="H232" t="str">
            <v>Neringa Rupeikaitė</v>
          </cell>
          <cell r="I232">
            <v>34997</v>
          </cell>
          <cell r="J232" t="str">
            <v>Telšiai ind</v>
          </cell>
          <cell r="O232" t="str">
            <v>D.Pranckuvienė</v>
          </cell>
        </row>
        <row r="233">
          <cell r="G233">
            <v>209</v>
          </cell>
          <cell r="H233" t="str">
            <v>Šarūnas Šaulys</v>
          </cell>
          <cell r="I233">
            <v>35494</v>
          </cell>
          <cell r="J233" t="str">
            <v>Telšiai ind</v>
          </cell>
          <cell r="O233" t="str">
            <v>L.Kaveckienė</v>
          </cell>
        </row>
        <row r="234">
          <cell r="G234">
            <v>139</v>
          </cell>
          <cell r="H234" t="str">
            <v>Virginija Juodaitytė</v>
          </cell>
          <cell r="I234">
            <v>34492</v>
          </cell>
          <cell r="J234" t="str">
            <v>Telšiai ind</v>
          </cell>
          <cell r="O234" t="str">
            <v>L.Kaveckienė</v>
          </cell>
        </row>
        <row r="235">
          <cell r="G235">
            <v>145</v>
          </cell>
          <cell r="H235" t="str">
            <v>Eglė Morėnaitė</v>
          </cell>
          <cell r="I235">
            <v>35748</v>
          </cell>
          <cell r="J235" t="str">
            <v>Klaipėdos raj.</v>
          </cell>
          <cell r="K235" t="str">
            <v>Priekulės I.Simonaitytės vid.</v>
          </cell>
          <cell r="L235" t="str">
            <v>VJSM</v>
          </cell>
          <cell r="O235" t="str">
            <v>L.Bloškienė</v>
          </cell>
        </row>
        <row r="236">
          <cell r="G236">
            <v>238</v>
          </cell>
          <cell r="H236" t="str">
            <v>Ieva Jocytė</v>
          </cell>
          <cell r="I236">
            <v>35515</v>
          </cell>
          <cell r="J236" t="str">
            <v>Klaipėdos raj.</v>
          </cell>
          <cell r="K236" t="str">
            <v>Priekulės I.Simonaitytės vid.</v>
          </cell>
          <cell r="L236" t="str">
            <v>VJSM</v>
          </cell>
          <cell r="O236" t="str">
            <v>L.Bloškienė</v>
          </cell>
        </row>
        <row r="237">
          <cell r="G237">
            <v>239</v>
          </cell>
          <cell r="H237" t="str">
            <v>Vilius Ruškys</v>
          </cell>
          <cell r="I237">
            <v>35106</v>
          </cell>
          <cell r="J237" t="str">
            <v>Klaipėdos raj.</v>
          </cell>
          <cell r="K237" t="str">
            <v>Priekulės I.Simonaitytės vid.</v>
          </cell>
          <cell r="L237" t="str">
            <v>VJSM</v>
          </cell>
          <cell r="O237" t="str">
            <v>L.Bloškienė</v>
          </cell>
        </row>
        <row r="238">
          <cell r="G238">
            <v>235</v>
          </cell>
          <cell r="H238" t="str">
            <v>Greta Valaitytė</v>
          </cell>
          <cell r="I238">
            <v>34026</v>
          </cell>
          <cell r="J238" t="str">
            <v>Šilutė</v>
          </cell>
          <cell r="O238" t="str">
            <v>S.Oželis</v>
          </cell>
        </row>
        <row r="239">
          <cell r="G239">
            <v>236</v>
          </cell>
          <cell r="H239" t="str">
            <v>Aurimas Vingis</v>
          </cell>
          <cell r="I239">
            <v>35184</v>
          </cell>
          <cell r="J239" t="str">
            <v>Šilutė</v>
          </cell>
          <cell r="O239" t="str">
            <v>M.Urmuliavičius</v>
          </cell>
        </row>
        <row r="240">
          <cell r="G240">
            <v>237</v>
          </cell>
          <cell r="H240" t="str">
            <v>Viktoras Jurkaitis</v>
          </cell>
          <cell r="I240">
            <v>34899</v>
          </cell>
          <cell r="J240" t="str">
            <v>Šilutė</v>
          </cell>
          <cell r="O240" t="str">
            <v>M.Urmuliavičius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0.83333333333333337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0.83333333333333337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>
            <v>0</v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8.0500000000000007</v>
          </cell>
          <cell r="S37">
            <v>8.26</v>
          </cell>
        </row>
        <row r="38">
          <cell r="Q38" t="str">
            <v>60mm5</v>
          </cell>
          <cell r="R38">
            <v>8.4600000000000009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>
            <v>0</v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>
            <v>0</v>
          </cell>
        </row>
        <row r="100">
          <cell r="Q100" t="str">
            <v>400mm3</v>
          </cell>
          <cell r="R100">
            <v>6.9918981481481503E-4</v>
          </cell>
          <cell r="S100">
            <v>6.7673611111111103E-4</v>
          </cell>
        </row>
        <row r="101">
          <cell r="Q101" t="str">
            <v>400mm4</v>
          </cell>
          <cell r="R101">
            <v>6.9988425925925904E-4</v>
          </cell>
          <cell r="S101">
            <v>6.9456018518518499E-4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>
            <v>0</v>
          </cell>
        </row>
        <row r="113">
          <cell r="Q113">
            <v>0</v>
          </cell>
        </row>
        <row r="114">
          <cell r="Q114" t="str">
            <v>800mv1</v>
          </cell>
          <cell r="R114">
            <v>1.50972222222222E-3</v>
          </cell>
          <cell r="S114">
            <v>1.49039351851852E-3</v>
          </cell>
        </row>
        <row r="115">
          <cell r="Q115">
            <v>0</v>
          </cell>
        </row>
        <row r="116">
          <cell r="Q116">
            <v>0</v>
          </cell>
        </row>
        <row r="117">
          <cell r="Q117">
            <v>0</v>
          </cell>
        </row>
        <row r="118">
          <cell r="Q118" t="str">
            <v>3000mv1</v>
          </cell>
          <cell r="R118">
            <v>6.7733796296296301E-3</v>
          </cell>
          <cell r="S118">
            <v>6.6416666666666698E-3</v>
          </cell>
        </row>
        <row r="119">
          <cell r="Q119">
            <v>0</v>
          </cell>
        </row>
        <row r="120">
          <cell r="Q120">
            <v>0</v>
          </cell>
        </row>
        <row r="121">
          <cell r="Q121">
            <v>0</v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>
            <v>0</v>
          </cell>
        </row>
        <row r="124">
          <cell r="Q124">
            <v>0</v>
          </cell>
        </row>
        <row r="125">
          <cell r="Q125">
            <v>0</v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>
            <v>0</v>
          </cell>
        </row>
        <row r="129">
          <cell r="Q129">
            <v>0</v>
          </cell>
        </row>
        <row r="130">
          <cell r="Q130">
            <v>0</v>
          </cell>
        </row>
        <row r="131">
          <cell r="Q131">
            <v>0</v>
          </cell>
        </row>
        <row r="132">
          <cell r="Q132">
            <v>0</v>
          </cell>
        </row>
        <row r="133">
          <cell r="Q133">
            <v>0</v>
          </cell>
        </row>
        <row r="134">
          <cell r="Q134">
            <v>0</v>
          </cell>
        </row>
        <row r="135">
          <cell r="Q135">
            <v>0</v>
          </cell>
        </row>
        <row r="136">
          <cell r="Q136">
            <v>0</v>
          </cell>
        </row>
        <row r="137">
          <cell r="Q137">
            <v>0</v>
          </cell>
        </row>
        <row r="138">
          <cell r="Q138">
            <v>0</v>
          </cell>
        </row>
        <row r="139">
          <cell r="Q139">
            <v>0</v>
          </cell>
        </row>
        <row r="140">
          <cell r="Q140">
            <v>0</v>
          </cell>
        </row>
        <row r="141">
          <cell r="Q141">
            <v>0</v>
          </cell>
        </row>
        <row r="142">
          <cell r="Q142">
            <v>0</v>
          </cell>
        </row>
        <row r="143">
          <cell r="Q143">
            <v>0</v>
          </cell>
        </row>
        <row r="144">
          <cell r="Q144">
            <v>0</v>
          </cell>
        </row>
        <row r="145">
          <cell r="Q145">
            <v>0</v>
          </cell>
        </row>
        <row r="146">
          <cell r="Q146">
            <v>0</v>
          </cell>
        </row>
        <row r="147">
          <cell r="Q147">
            <v>0</v>
          </cell>
        </row>
        <row r="148">
          <cell r="Q148">
            <v>0</v>
          </cell>
        </row>
        <row r="149">
          <cell r="Q149">
            <v>0</v>
          </cell>
        </row>
        <row r="150">
          <cell r="Q150">
            <v>0</v>
          </cell>
        </row>
        <row r="151">
          <cell r="Q151">
            <v>0</v>
          </cell>
        </row>
        <row r="152">
          <cell r="Q152">
            <v>0</v>
          </cell>
        </row>
        <row r="153">
          <cell r="Q153">
            <v>0</v>
          </cell>
        </row>
        <row r="154">
          <cell r="Q154">
            <v>0</v>
          </cell>
        </row>
        <row r="155">
          <cell r="Q155">
            <v>0</v>
          </cell>
        </row>
        <row r="156">
          <cell r="Q156">
            <v>0</v>
          </cell>
        </row>
        <row r="157">
          <cell r="Q157">
            <v>0</v>
          </cell>
        </row>
        <row r="158">
          <cell r="Q158">
            <v>0</v>
          </cell>
        </row>
        <row r="159">
          <cell r="Q159">
            <v>0</v>
          </cell>
        </row>
        <row r="160">
          <cell r="Q160">
            <v>0</v>
          </cell>
        </row>
        <row r="161">
          <cell r="Q161">
            <v>0</v>
          </cell>
        </row>
        <row r="162">
          <cell r="Q162">
            <v>0</v>
          </cell>
        </row>
        <row r="163">
          <cell r="Q163">
            <v>0</v>
          </cell>
        </row>
        <row r="164">
          <cell r="Q164">
            <v>0</v>
          </cell>
        </row>
        <row r="165">
          <cell r="Q165">
            <v>0</v>
          </cell>
        </row>
        <row r="166">
          <cell r="Q166">
            <v>0</v>
          </cell>
        </row>
        <row r="167">
          <cell r="Q167">
            <v>0</v>
          </cell>
        </row>
        <row r="168">
          <cell r="Q168">
            <v>0</v>
          </cell>
        </row>
        <row r="169">
          <cell r="Q169">
            <v>0</v>
          </cell>
        </row>
        <row r="170">
          <cell r="Q170">
            <v>0</v>
          </cell>
        </row>
        <row r="171">
          <cell r="Q171">
            <v>0</v>
          </cell>
        </row>
        <row r="172">
          <cell r="Q172">
            <v>0</v>
          </cell>
        </row>
        <row r="173">
          <cell r="Q173">
            <v>0</v>
          </cell>
        </row>
        <row r="174">
          <cell r="Q174">
            <v>0</v>
          </cell>
        </row>
        <row r="175">
          <cell r="Q175">
            <v>0</v>
          </cell>
        </row>
        <row r="176">
          <cell r="Q176">
            <v>0</v>
          </cell>
        </row>
        <row r="177">
          <cell r="Q177">
            <v>0</v>
          </cell>
        </row>
        <row r="178">
          <cell r="Q178">
            <v>0</v>
          </cell>
        </row>
        <row r="179">
          <cell r="Q179">
            <v>0</v>
          </cell>
        </row>
        <row r="180">
          <cell r="Q180">
            <v>0</v>
          </cell>
        </row>
        <row r="181">
          <cell r="Q181">
            <v>0</v>
          </cell>
        </row>
        <row r="182">
          <cell r="Q182">
            <v>0</v>
          </cell>
        </row>
        <row r="183">
          <cell r="Q183">
            <v>0</v>
          </cell>
        </row>
        <row r="184">
          <cell r="Q184">
            <v>0</v>
          </cell>
        </row>
        <row r="185">
          <cell r="Q185">
            <v>0</v>
          </cell>
        </row>
        <row r="186">
          <cell r="Q186">
            <v>0</v>
          </cell>
        </row>
        <row r="187">
          <cell r="Q187">
            <v>0</v>
          </cell>
        </row>
        <row r="188">
          <cell r="Q188">
            <v>0</v>
          </cell>
        </row>
        <row r="189">
          <cell r="Q189">
            <v>0</v>
          </cell>
        </row>
        <row r="190">
          <cell r="Q190">
            <v>0</v>
          </cell>
        </row>
        <row r="191">
          <cell r="Q191">
            <v>0</v>
          </cell>
        </row>
        <row r="192">
          <cell r="Q192">
            <v>0</v>
          </cell>
        </row>
        <row r="193">
          <cell r="Q193">
            <v>0</v>
          </cell>
        </row>
        <row r="194">
          <cell r="Q194">
            <v>0</v>
          </cell>
        </row>
        <row r="195">
          <cell r="Q195">
            <v>0</v>
          </cell>
        </row>
        <row r="196">
          <cell r="Q196">
            <v>0</v>
          </cell>
        </row>
        <row r="197">
          <cell r="Q197">
            <v>0</v>
          </cell>
        </row>
        <row r="198">
          <cell r="Q198">
            <v>0</v>
          </cell>
        </row>
        <row r="199">
          <cell r="Q199">
            <v>0</v>
          </cell>
        </row>
        <row r="200">
          <cell r="Q200">
            <v>0</v>
          </cell>
        </row>
        <row r="201">
          <cell r="Q201">
            <v>0</v>
          </cell>
        </row>
        <row r="202">
          <cell r="Q202">
            <v>0</v>
          </cell>
        </row>
        <row r="203">
          <cell r="Q203">
            <v>0</v>
          </cell>
        </row>
        <row r="204">
          <cell r="Q204">
            <v>0</v>
          </cell>
        </row>
        <row r="205">
          <cell r="Q205">
            <v>0</v>
          </cell>
        </row>
        <row r="206">
          <cell r="Q206">
            <v>0</v>
          </cell>
        </row>
        <row r="207">
          <cell r="Q207">
            <v>0</v>
          </cell>
        </row>
        <row r="208">
          <cell r="Q208">
            <v>0</v>
          </cell>
        </row>
        <row r="209">
          <cell r="Q209">
            <v>0</v>
          </cell>
        </row>
        <row r="210">
          <cell r="Q210">
            <v>0</v>
          </cell>
        </row>
        <row r="211">
          <cell r="Q211">
            <v>0</v>
          </cell>
        </row>
        <row r="212">
          <cell r="Q212">
            <v>0</v>
          </cell>
        </row>
        <row r="213">
          <cell r="Q213">
            <v>0</v>
          </cell>
        </row>
        <row r="214">
          <cell r="Q214">
            <v>0</v>
          </cell>
        </row>
        <row r="215">
          <cell r="Q215">
            <v>0</v>
          </cell>
        </row>
        <row r="216">
          <cell r="Q216">
            <v>0</v>
          </cell>
        </row>
        <row r="217">
          <cell r="Q217">
            <v>0</v>
          </cell>
        </row>
        <row r="218">
          <cell r="Q218">
            <v>0</v>
          </cell>
        </row>
        <row r="219">
          <cell r="Q219">
            <v>0</v>
          </cell>
        </row>
        <row r="220">
          <cell r="Q220">
            <v>0</v>
          </cell>
        </row>
        <row r="221">
          <cell r="Q221">
            <v>0</v>
          </cell>
        </row>
        <row r="222">
          <cell r="Q222">
            <v>0</v>
          </cell>
        </row>
        <row r="223">
          <cell r="Q223">
            <v>0</v>
          </cell>
        </row>
        <row r="224">
          <cell r="Q224">
            <v>0</v>
          </cell>
        </row>
        <row r="225">
          <cell r="Q225">
            <v>0</v>
          </cell>
        </row>
        <row r="226">
          <cell r="Q226">
            <v>0</v>
          </cell>
        </row>
        <row r="227">
          <cell r="Q227">
            <v>0</v>
          </cell>
        </row>
        <row r="228">
          <cell r="Q228">
            <v>0</v>
          </cell>
        </row>
        <row r="229">
          <cell r="Q229">
            <v>0</v>
          </cell>
        </row>
        <row r="230">
          <cell r="Q230">
            <v>0</v>
          </cell>
        </row>
        <row r="231">
          <cell r="Q231">
            <v>0</v>
          </cell>
        </row>
        <row r="232">
          <cell r="Q232">
            <v>0</v>
          </cell>
        </row>
        <row r="233">
          <cell r="Q233">
            <v>0</v>
          </cell>
        </row>
        <row r="234">
          <cell r="Q234">
            <v>0</v>
          </cell>
        </row>
        <row r="235">
          <cell r="Q235">
            <v>0</v>
          </cell>
        </row>
        <row r="236">
          <cell r="Q236">
            <v>0</v>
          </cell>
        </row>
        <row r="237">
          <cell r="Q237">
            <v>0</v>
          </cell>
        </row>
        <row r="238">
          <cell r="Q238">
            <v>0</v>
          </cell>
        </row>
        <row r="239">
          <cell r="Q239">
            <v>0</v>
          </cell>
        </row>
        <row r="240">
          <cell r="Q240">
            <v>0</v>
          </cell>
        </row>
        <row r="241">
          <cell r="Q241">
            <v>0</v>
          </cell>
        </row>
        <row r="242">
          <cell r="Q242">
            <v>0</v>
          </cell>
        </row>
        <row r="243">
          <cell r="Q243">
            <v>0</v>
          </cell>
        </row>
        <row r="244">
          <cell r="Q244">
            <v>0</v>
          </cell>
        </row>
        <row r="245">
          <cell r="Q245">
            <v>0</v>
          </cell>
        </row>
        <row r="246">
          <cell r="Q246">
            <v>0</v>
          </cell>
        </row>
        <row r="247">
          <cell r="Q247">
            <v>0</v>
          </cell>
        </row>
        <row r="248">
          <cell r="Q248">
            <v>0</v>
          </cell>
        </row>
        <row r="249">
          <cell r="Q249">
            <v>0</v>
          </cell>
        </row>
        <row r="250">
          <cell r="Q250">
            <v>0</v>
          </cell>
        </row>
        <row r="251">
          <cell r="Q251">
            <v>0</v>
          </cell>
        </row>
        <row r="252">
          <cell r="Q252">
            <v>0</v>
          </cell>
        </row>
        <row r="253">
          <cell r="Q253">
            <v>0</v>
          </cell>
        </row>
        <row r="254">
          <cell r="Q254">
            <v>0</v>
          </cell>
        </row>
        <row r="255">
          <cell r="Q255">
            <v>0</v>
          </cell>
        </row>
        <row r="256">
          <cell r="Q256">
            <v>0</v>
          </cell>
        </row>
        <row r="257">
          <cell r="Q257">
            <v>0</v>
          </cell>
        </row>
        <row r="258">
          <cell r="Q258">
            <v>0</v>
          </cell>
        </row>
        <row r="259">
          <cell r="Q259">
            <v>0</v>
          </cell>
        </row>
        <row r="260">
          <cell r="Q260">
            <v>0</v>
          </cell>
        </row>
        <row r="261">
          <cell r="Q261">
            <v>0</v>
          </cell>
        </row>
        <row r="262">
          <cell r="Q262">
            <v>0</v>
          </cell>
        </row>
        <row r="263">
          <cell r="Q263">
            <v>0</v>
          </cell>
        </row>
        <row r="264">
          <cell r="Q264">
            <v>0</v>
          </cell>
        </row>
        <row r="265">
          <cell r="Q265">
            <v>0</v>
          </cell>
        </row>
        <row r="266">
          <cell r="Q266">
            <v>0</v>
          </cell>
        </row>
        <row r="267">
          <cell r="Q267">
            <v>0</v>
          </cell>
        </row>
        <row r="268">
          <cell r="Q268">
            <v>0</v>
          </cell>
        </row>
        <row r="269">
          <cell r="Q269">
            <v>0</v>
          </cell>
        </row>
        <row r="270">
          <cell r="Q270">
            <v>0</v>
          </cell>
        </row>
        <row r="271">
          <cell r="Q271">
            <v>0</v>
          </cell>
        </row>
        <row r="272">
          <cell r="Q272">
            <v>0</v>
          </cell>
        </row>
        <row r="273">
          <cell r="Q273">
            <v>0</v>
          </cell>
        </row>
        <row r="274">
          <cell r="Q274">
            <v>0</v>
          </cell>
        </row>
        <row r="275">
          <cell r="Q275">
            <v>0</v>
          </cell>
        </row>
        <row r="276">
          <cell r="Q276">
            <v>0</v>
          </cell>
        </row>
        <row r="277">
          <cell r="Q277">
            <v>0</v>
          </cell>
        </row>
        <row r="278">
          <cell r="Q278">
            <v>0</v>
          </cell>
        </row>
        <row r="279">
          <cell r="Q279">
            <v>0</v>
          </cell>
        </row>
        <row r="280">
          <cell r="Q280">
            <v>0</v>
          </cell>
        </row>
        <row r="281">
          <cell r="Q281">
            <v>0</v>
          </cell>
        </row>
        <row r="282">
          <cell r="Q282">
            <v>0</v>
          </cell>
        </row>
        <row r="283">
          <cell r="Q283">
            <v>0</v>
          </cell>
        </row>
        <row r="284">
          <cell r="Q284">
            <v>0</v>
          </cell>
        </row>
        <row r="285">
          <cell r="Q285">
            <v>0</v>
          </cell>
        </row>
        <row r="286">
          <cell r="Q286">
            <v>0</v>
          </cell>
        </row>
        <row r="287">
          <cell r="Q287">
            <v>0</v>
          </cell>
        </row>
        <row r="288">
          <cell r="Q288">
            <v>0</v>
          </cell>
        </row>
        <row r="289">
          <cell r="Q289">
            <v>0</v>
          </cell>
        </row>
        <row r="290">
          <cell r="Q290">
            <v>0</v>
          </cell>
        </row>
        <row r="291">
          <cell r="Q291">
            <v>0</v>
          </cell>
        </row>
        <row r="292">
          <cell r="Q292">
            <v>0</v>
          </cell>
        </row>
        <row r="293">
          <cell r="Q293">
            <v>0</v>
          </cell>
        </row>
        <row r="294">
          <cell r="Q294">
            <v>0</v>
          </cell>
        </row>
        <row r="295">
          <cell r="Q295">
            <v>0</v>
          </cell>
        </row>
        <row r="296">
          <cell r="Q296">
            <v>0</v>
          </cell>
        </row>
        <row r="297">
          <cell r="Q297">
            <v>0</v>
          </cell>
        </row>
        <row r="298">
          <cell r="Q298">
            <v>0</v>
          </cell>
        </row>
        <row r="299">
          <cell r="Q299">
            <v>0</v>
          </cell>
        </row>
        <row r="300">
          <cell r="Q300">
            <v>0</v>
          </cell>
        </row>
        <row r="301">
          <cell r="Q301">
            <v>0</v>
          </cell>
        </row>
        <row r="302">
          <cell r="Q302">
            <v>0</v>
          </cell>
        </row>
        <row r="303">
          <cell r="Q303">
            <v>0</v>
          </cell>
        </row>
        <row r="304">
          <cell r="Q304">
            <v>0</v>
          </cell>
        </row>
        <row r="305">
          <cell r="Q305">
            <v>0</v>
          </cell>
        </row>
        <row r="306">
          <cell r="Q306">
            <v>0</v>
          </cell>
        </row>
        <row r="307">
          <cell r="Q307">
            <v>0</v>
          </cell>
        </row>
        <row r="308">
          <cell r="Q308">
            <v>0</v>
          </cell>
        </row>
        <row r="309">
          <cell r="Q309">
            <v>0</v>
          </cell>
        </row>
        <row r="310">
          <cell r="Q310">
            <v>0</v>
          </cell>
        </row>
        <row r="311">
          <cell r="Q311">
            <v>0</v>
          </cell>
        </row>
        <row r="312">
          <cell r="Q312">
            <v>0</v>
          </cell>
        </row>
        <row r="313">
          <cell r="Q313">
            <v>0</v>
          </cell>
        </row>
        <row r="314">
          <cell r="Q314">
            <v>0</v>
          </cell>
        </row>
        <row r="315">
          <cell r="Q315">
            <v>0</v>
          </cell>
        </row>
        <row r="316">
          <cell r="Q316">
            <v>0</v>
          </cell>
        </row>
        <row r="317">
          <cell r="Q317">
            <v>0</v>
          </cell>
        </row>
        <row r="318">
          <cell r="Q318">
            <v>0</v>
          </cell>
        </row>
        <row r="319">
          <cell r="Q319">
            <v>0</v>
          </cell>
        </row>
        <row r="320">
          <cell r="Q320">
            <v>0</v>
          </cell>
        </row>
        <row r="321">
          <cell r="Q321">
            <v>0</v>
          </cell>
        </row>
        <row r="322">
          <cell r="Q322">
            <v>0</v>
          </cell>
        </row>
        <row r="323">
          <cell r="Q323">
            <v>0</v>
          </cell>
        </row>
        <row r="324">
          <cell r="Q324">
            <v>0</v>
          </cell>
        </row>
        <row r="325">
          <cell r="Q325">
            <v>0</v>
          </cell>
        </row>
        <row r="326">
          <cell r="Q326">
            <v>0</v>
          </cell>
        </row>
        <row r="327">
          <cell r="Q327">
            <v>0</v>
          </cell>
        </row>
        <row r="328">
          <cell r="Q328">
            <v>0</v>
          </cell>
        </row>
        <row r="329">
          <cell r="Q329">
            <v>0</v>
          </cell>
        </row>
        <row r="330">
          <cell r="Q330">
            <v>0</v>
          </cell>
        </row>
        <row r="331">
          <cell r="Q331">
            <v>0</v>
          </cell>
        </row>
        <row r="332">
          <cell r="Q332">
            <v>0</v>
          </cell>
        </row>
        <row r="333">
          <cell r="Q333">
            <v>0</v>
          </cell>
        </row>
        <row r="334">
          <cell r="Q334">
            <v>0</v>
          </cell>
        </row>
        <row r="335">
          <cell r="Q335">
            <v>0</v>
          </cell>
        </row>
        <row r="336">
          <cell r="Q336">
            <v>0</v>
          </cell>
        </row>
        <row r="337">
          <cell r="Q337">
            <v>0</v>
          </cell>
        </row>
        <row r="338">
          <cell r="Q338">
            <v>0</v>
          </cell>
        </row>
        <row r="339">
          <cell r="Q339">
            <v>0</v>
          </cell>
        </row>
        <row r="340">
          <cell r="Q340">
            <v>0</v>
          </cell>
        </row>
        <row r="341">
          <cell r="Q341">
            <v>0</v>
          </cell>
        </row>
        <row r="342">
          <cell r="Q342">
            <v>0</v>
          </cell>
        </row>
        <row r="343">
          <cell r="Q343">
            <v>0</v>
          </cell>
        </row>
        <row r="344">
          <cell r="Q344">
            <v>0</v>
          </cell>
        </row>
        <row r="345">
          <cell r="Q345">
            <v>0</v>
          </cell>
        </row>
        <row r="346">
          <cell r="Q346">
            <v>0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Q349">
            <v>0</v>
          </cell>
        </row>
        <row r="350">
          <cell r="Q350">
            <v>0</v>
          </cell>
        </row>
        <row r="351">
          <cell r="Q351">
            <v>0</v>
          </cell>
        </row>
        <row r="352">
          <cell r="Q352">
            <v>0</v>
          </cell>
        </row>
        <row r="353">
          <cell r="Q353">
            <v>0</v>
          </cell>
        </row>
        <row r="354"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59">
          <cell r="Q359">
            <v>0</v>
          </cell>
        </row>
        <row r="360">
          <cell r="Q360">
            <v>0</v>
          </cell>
        </row>
        <row r="361">
          <cell r="Q361">
            <v>0</v>
          </cell>
        </row>
        <row r="362">
          <cell r="Q362">
            <v>0</v>
          </cell>
        </row>
        <row r="363">
          <cell r="Q363">
            <v>0</v>
          </cell>
        </row>
        <row r="364">
          <cell r="Q364">
            <v>0</v>
          </cell>
        </row>
        <row r="365">
          <cell r="Q365">
            <v>0</v>
          </cell>
        </row>
        <row r="366">
          <cell r="Q366">
            <v>0</v>
          </cell>
        </row>
        <row r="367">
          <cell r="Q367">
            <v>0</v>
          </cell>
        </row>
        <row r="368">
          <cell r="Q368">
            <v>0</v>
          </cell>
        </row>
        <row r="369">
          <cell r="Q369">
            <v>0</v>
          </cell>
        </row>
        <row r="370">
          <cell r="Q370">
            <v>0</v>
          </cell>
        </row>
        <row r="371">
          <cell r="Q371">
            <v>0</v>
          </cell>
        </row>
        <row r="372">
          <cell r="Q372">
            <v>0</v>
          </cell>
        </row>
        <row r="373">
          <cell r="Q373">
            <v>0</v>
          </cell>
        </row>
        <row r="374">
          <cell r="Q374">
            <v>0</v>
          </cell>
        </row>
        <row r="375">
          <cell r="Q375">
            <v>0</v>
          </cell>
        </row>
        <row r="376">
          <cell r="Q376">
            <v>0</v>
          </cell>
        </row>
        <row r="377">
          <cell r="Q377">
            <v>0</v>
          </cell>
        </row>
        <row r="378">
          <cell r="Q378">
            <v>0</v>
          </cell>
        </row>
        <row r="379">
          <cell r="Q379">
            <v>0</v>
          </cell>
        </row>
        <row r="380">
          <cell r="Q380">
            <v>0</v>
          </cell>
        </row>
        <row r="381">
          <cell r="Q381">
            <v>0</v>
          </cell>
        </row>
        <row r="382">
          <cell r="Q382">
            <v>0</v>
          </cell>
        </row>
        <row r="383">
          <cell r="Q383">
            <v>0</v>
          </cell>
        </row>
        <row r="384">
          <cell r="Q384">
            <v>0</v>
          </cell>
        </row>
        <row r="385">
          <cell r="Q385">
            <v>0</v>
          </cell>
        </row>
        <row r="386">
          <cell r="Q386">
            <v>0</v>
          </cell>
        </row>
        <row r="387">
          <cell r="Q387">
            <v>0</v>
          </cell>
        </row>
        <row r="388">
          <cell r="Q388">
            <v>0</v>
          </cell>
        </row>
        <row r="389">
          <cell r="Q389">
            <v>0</v>
          </cell>
        </row>
        <row r="390">
          <cell r="Q390">
            <v>0</v>
          </cell>
        </row>
        <row r="391">
          <cell r="Q391">
            <v>0</v>
          </cell>
        </row>
        <row r="392">
          <cell r="Q392">
            <v>0</v>
          </cell>
        </row>
        <row r="393">
          <cell r="Q393">
            <v>0</v>
          </cell>
        </row>
        <row r="394">
          <cell r="Q394">
            <v>0</v>
          </cell>
        </row>
        <row r="395">
          <cell r="Q395">
            <v>0</v>
          </cell>
        </row>
        <row r="396">
          <cell r="Q396">
            <v>0</v>
          </cell>
        </row>
        <row r="397">
          <cell r="Q397">
            <v>0</v>
          </cell>
        </row>
        <row r="398">
          <cell r="Q398">
            <v>0</v>
          </cell>
        </row>
        <row r="399">
          <cell r="Q399">
            <v>0</v>
          </cell>
        </row>
        <row r="400">
          <cell r="Q400">
            <v>0</v>
          </cell>
        </row>
        <row r="401">
          <cell r="Q401">
            <v>0</v>
          </cell>
        </row>
        <row r="402">
          <cell r="Q402">
            <v>0</v>
          </cell>
        </row>
        <row r="403">
          <cell r="Q403">
            <v>0</v>
          </cell>
        </row>
        <row r="404">
          <cell r="Q404">
            <v>0</v>
          </cell>
        </row>
        <row r="405">
          <cell r="Q405">
            <v>0</v>
          </cell>
        </row>
        <row r="406">
          <cell r="Q406">
            <v>0</v>
          </cell>
        </row>
        <row r="407">
          <cell r="Q407">
            <v>0</v>
          </cell>
        </row>
        <row r="408">
          <cell r="Q408">
            <v>0</v>
          </cell>
        </row>
        <row r="409">
          <cell r="Q409">
            <v>0</v>
          </cell>
        </row>
        <row r="410">
          <cell r="Q410">
            <v>0</v>
          </cell>
        </row>
        <row r="411">
          <cell r="Q411">
            <v>0</v>
          </cell>
        </row>
        <row r="412">
          <cell r="Q412">
            <v>0</v>
          </cell>
        </row>
        <row r="413">
          <cell r="Q413">
            <v>0</v>
          </cell>
        </row>
        <row r="414">
          <cell r="Q414">
            <v>0</v>
          </cell>
        </row>
        <row r="415">
          <cell r="Q415">
            <v>0</v>
          </cell>
        </row>
        <row r="416">
          <cell r="Q416">
            <v>0</v>
          </cell>
        </row>
        <row r="417">
          <cell r="Q417">
            <v>0</v>
          </cell>
        </row>
        <row r="418">
          <cell r="Q418">
            <v>0</v>
          </cell>
        </row>
        <row r="419">
          <cell r="Q419">
            <v>0</v>
          </cell>
        </row>
        <row r="420">
          <cell r="Q420">
            <v>0</v>
          </cell>
        </row>
        <row r="421">
          <cell r="Q421">
            <v>0</v>
          </cell>
        </row>
        <row r="422">
          <cell r="Q422">
            <v>0</v>
          </cell>
        </row>
        <row r="423">
          <cell r="Q423">
            <v>0</v>
          </cell>
        </row>
        <row r="424">
          <cell r="Q424">
            <v>0</v>
          </cell>
        </row>
        <row r="425">
          <cell r="Q425">
            <v>0</v>
          </cell>
        </row>
        <row r="426">
          <cell r="Q426">
            <v>0</v>
          </cell>
        </row>
        <row r="427">
          <cell r="Q427">
            <v>0</v>
          </cell>
        </row>
        <row r="428">
          <cell r="Q428">
            <v>0</v>
          </cell>
        </row>
        <row r="429">
          <cell r="Q429">
            <v>0</v>
          </cell>
        </row>
        <row r="430">
          <cell r="Q430">
            <v>0</v>
          </cell>
        </row>
        <row r="431">
          <cell r="Q431">
            <v>0</v>
          </cell>
        </row>
        <row r="432">
          <cell r="Q432">
            <v>0</v>
          </cell>
        </row>
        <row r="433">
          <cell r="Q433">
            <v>0</v>
          </cell>
        </row>
        <row r="434">
          <cell r="Q434">
            <v>0</v>
          </cell>
        </row>
        <row r="435">
          <cell r="Q435">
            <v>0</v>
          </cell>
        </row>
        <row r="436">
          <cell r="Q436">
            <v>0</v>
          </cell>
        </row>
        <row r="437">
          <cell r="Q437">
            <v>0</v>
          </cell>
        </row>
        <row r="438">
          <cell r="Q438">
            <v>0</v>
          </cell>
        </row>
        <row r="439">
          <cell r="Q439">
            <v>0</v>
          </cell>
        </row>
        <row r="440">
          <cell r="Q440">
            <v>0</v>
          </cell>
        </row>
        <row r="441">
          <cell r="Q441">
            <v>0</v>
          </cell>
        </row>
        <row r="442">
          <cell r="Q442">
            <v>0</v>
          </cell>
        </row>
        <row r="443">
          <cell r="Q443">
            <v>0</v>
          </cell>
        </row>
        <row r="444">
          <cell r="Q444">
            <v>0</v>
          </cell>
        </row>
        <row r="445">
          <cell r="Q445">
            <v>0</v>
          </cell>
        </row>
        <row r="446">
          <cell r="Q446">
            <v>0</v>
          </cell>
        </row>
        <row r="447">
          <cell r="Q447">
            <v>0</v>
          </cell>
        </row>
        <row r="448">
          <cell r="Q448">
            <v>0</v>
          </cell>
        </row>
        <row r="449">
          <cell r="Q449">
            <v>0</v>
          </cell>
        </row>
        <row r="450">
          <cell r="Q450">
            <v>0</v>
          </cell>
        </row>
        <row r="451">
          <cell r="Q451">
            <v>0</v>
          </cell>
        </row>
        <row r="452">
          <cell r="Q452">
            <v>0</v>
          </cell>
        </row>
        <row r="453">
          <cell r="Q453">
            <v>0</v>
          </cell>
        </row>
        <row r="454">
          <cell r="Q454">
            <v>0</v>
          </cell>
        </row>
        <row r="455">
          <cell r="Q455">
            <v>0</v>
          </cell>
        </row>
        <row r="456">
          <cell r="Q456">
            <v>0</v>
          </cell>
        </row>
        <row r="457">
          <cell r="Q457">
            <v>0</v>
          </cell>
        </row>
        <row r="458">
          <cell r="Q458">
            <v>0</v>
          </cell>
        </row>
        <row r="459">
          <cell r="Q459">
            <v>0</v>
          </cell>
        </row>
        <row r="460">
          <cell r="Q460">
            <v>0</v>
          </cell>
        </row>
        <row r="461">
          <cell r="Q461">
            <v>0</v>
          </cell>
        </row>
        <row r="462">
          <cell r="Q462">
            <v>0</v>
          </cell>
        </row>
        <row r="463">
          <cell r="Q463">
            <v>0</v>
          </cell>
        </row>
        <row r="464">
          <cell r="Q464">
            <v>0</v>
          </cell>
        </row>
        <row r="465">
          <cell r="Q465">
            <v>0</v>
          </cell>
        </row>
        <row r="466">
          <cell r="Q466">
            <v>0</v>
          </cell>
        </row>
        <row r="467">
          <cell r="Q467">
            <v>0</v>
          </cell>
        </row>
        <row r="468">
          <cell r="Q468">
            <v>0</v>
          </cell>
        </row>
        <row r="469">
          <cell r="Q469">
            <v>0</v>
          </cell>
        </row>
        <row r="470">
          <cell r="Q470">
            <v>0</v>
          </cell>
        </row>
        <row r="471">
          <cell r="Q471">
            <v>0</v>
          </cell>
        </row>
        <row r="472">
          <cell r="Q472">
            <v>0</v>
          </cell>
        </row>
        <row r="473">
          <cell r="Q473">
            <v>0</v>
          </cell>
        </row>
        <row r="474">
          <cell r="Q474">
            <v>0</v>
          </cell>
        </row>
        <row r="475">
          <cell r="Q475">
            <v>0</v>
          </cell>
        </row>
        <row r="476">
          <cell r="Q476">
            <v>0</v>
          </cell>
        </row>
        <row r="477">
          <cell r="Q477">
            <v>0</v>
          </cell>
        </row>
        <row r="478">
          <cell r="Q478">
            <v>0</v>
          </cell>
        </row>
        <row r="479">
          <cell r="Q479">
            <v>0</v>
          </cell>
        </row>
        <row r="480">
          <cell r="Q480">
            <v>0</v>
          </cell>
        </row>
        <row r="481">
          <cell r="Q481">
            <v>0</v>
          </cell>
        </row>
        <row r="482">
          <cell r="Q482">
            <v>0</v>
          </cell>
        </row>
        <row r="483">
          <cell r="Q483">
            <v>0</v>
          </cell>
        </row>
        <row r="484">
          <cell r="Q484">
            <v>0</v>
          </cell>
        </row>
        <row r="485">
          <cell r="Q485">
            <v>0</v>
          </cell>
        </row>
        <row r="486">
          <cell r="Q486">
            <v>0</v>
          </cell>
        </row>
        <row r="487">
          <cell r="Q487">
            <v>0</v>
          </cell>
        </row>
        <row r="488">
          <cell r="Q488">
            <v>0</v>
          </cell>
        </row>
        <row r="489">
          <cell r="Q489">
            <v>0</v>
          </cell>
        </row>
        <row r="490">
          <cell r="Q490">
            <v>0</v>
          </cell>
        </row>
        <row r="491">
          <cell r="Q491">
            <v>0</v>
          </cell>
        </row>
        <row r="492">
          <cell r="Q492">
            <v>0</v>
          </cell>
        </row>
        <row r="493">
          <cell r="Q493">
            <v>0</v>
          </cell>
        </row>
        <row r="494">
          <cell r="Q494">
            <v>0</v>
          </cell>
        </row>
        <row r="495">
          <cell r="Q495">
            <v>0</v>
          </cell>
        </row>
        <row r="496">
          <cell r="Q496">
            <v>0</v>
          </cell>
        </row>
        <row r="497">
          <cell r="Q497">
            <v>0</v>
          </cell>
        </row>
        <row r="498">
          <cell r="Q498">
            <v>0</v>
          </cell>
        </row>
        <row r="499">
          <cell r="Q499">
            <v>0</v>
          </cell>
        </row>
        <row r="500">
          <cell r="Q500">
            <v>0</v>
          </cell>
        </row>
        <row r="501">
          <cell r="Q501">
            <v>0</v>
          </cell>
        </row>
        <row r="502">
          <cell r="Q502">
            <v>0</v>
          </cell>
        </row>
        <row r="503">
          <cell r="Q503">
            <v>0</v>
          </cell>
        </row>
        <row r="504">
          <cell r="Q504">
            <v>0</v>
          </cell>
        </row>
        <row r="505">
          <cell r="Q505">
            <v>0</v>
          </cell>
        </row>
        <row r="506">
          <cell r="Q506">
            <v>0</v>
          </cell>
        </row>
        <row r="507">
          <cell r="Q507">
            <v>0</v>
          </cell>
        </row>
        <row r="508">
          <cell r="Q508">
            <v>0</v>
          </cell>
        </row>
        <row r="509">
          <cell r="Q509">
            <v>0</v>
          </cell>
        </row>
        <row r="510">
          <cell r="Q510">
            <v>0</v>
          </cell>
        </row>
        <row r="511">
          <cell r="Q511">
            <v>0</v>
          </cell>
        </row>
        <row r="512">
          <cell r="Q512">
            <v>0</v>
          </cell>
        </row>
        <row r="513">
          <cell r="Q513">
            <v>0</v>
          </cell>
        </row>
        <row r="514">
          <cell r="Q514">
            <v>0</v>
          </cell>
        </row>
        <row r="515">
          <cell r="Q515">
            <v>0</v>
          </cell>
        </row>
        <row r="516">
          <cell r="Q516">
            <v>0</v>
          </cell>
        </row>
        <row r="517">
          <cell r="Q517">
            <v>0</v>
          </cell>
        </row>
        <row r="518">
          <cell r="Q518">
            <v>0</v>
          </cell>
        </row>
        <row r="519">
          <cell r="Q519">
            <v>0</v>
          </cell>
        </row>
        <row r="520">
          <cell r="Q520">
            <v>0</v>
          </cell>
        </row>
        <row r="521">
          <cell r="Q521">
            <v>0</v>
          </cell>
        </row>
        <row r="522">
          <cell r="Q522">
            <v>0</v>
          </cell>
        </row>
        <row r="523">
          <cell r="Q523">
            <v>0</v>
          </cell>
        </row>
        <row r="524">
          <cell r="Q524">
            <v>0</v>
          </cell>
        </row>
        <row r="525">
          <cell r="Q525">
            <v>0</v>
          </cell>
        </row>
        <row r="526">
          <cell r="Q526">
            <v>0</v>
          </cell>
        </row>
        <row r="527">
          <cell r="Q527">
            <v>0</v>
          </cell>
        </row>
        <row r="528">
          <cell r="Q528">
            <v>0</v>
          </cell>
        </row>
        <row r="529">
          <cell r="Q529">
            <v>0</v>
          </cell>
        </row>
        <row r="530">
          <cell r="Q530">
            <v>0</v>
          </cell>
        </row>
        <row r="531">
          <cell r="Q531">
            <v>0</v>
          </cell>
        </row>
        <row r="532">
          <cell r="Q532">
            <v>0</v>
          </cell>
        </row>
        <row r="533">
          <cell r="Q533">
            <v>0</v>
          </cell>
        </row>
        <row r="534">
          <cell r="Q534">
            <v>0</v>
          </cell>
        </row>
        <row r="535">
          <cell r="Q535">
            <v>0</v>
          </cell>
        </row>
        <row r="536">
          <cell r="Q536">
            <v>0</v>
          </cell>
        </row>
        <row r="537">
          <cell r="Q537">
            <v>0</v>
          </cell>
        </row>
        <row r="538">
          <cell r="Q538">
            <v>0</v>
          </cell>
        </row>
        <row r="539">
          <cell r="Q539">
            <v>0</v>
          </cell>
        </row>
        <row r="540">
          <cell r="Q540">
            <v>0</v>
          </cell>
        </row>
        <row r="541">
          <cell r="Q541">
            <v>0</v>
          </cell>
        </row>
        <row r="542">
          <cell r="Q542">
            <v>0</v>
          </cell>
        </row>
        <row r="543">
          <cell r="Q543">
            <v>0</v>
          </cell>
        </row>
        <row r="544">
          <cell r="Q544">
            <v>0</v>
          </cell>
        </row>
        <row r="545">
          <cell r="Q545">
            <v>0</v>
          </cell>
        </row>
        <row r="546">
          <cell r="Q546">
            <v>0</v>
          </cell>
        </row>
        <row r="547">
          <cell r="Q547">
            <v>0</v>
          </cell>
        </row>
        <row r="548">
          <cell r="Q548">
            <v>0</v>
          </cell>
        </row>
        <row r="549">
          <cell r="Q549">
            <v>0</v>
          </cell>
        </row>
        <row r="550">
          <cell r="Q550">
            <v>0</v>
          </cell>
        </row>
        <row r="551">
          <cell r="Q551">
            <v>0</v>
          </cell>
        </row>
        <row r="552">
          <cell r="Q552">
            <v>0</v>
          </cell>
        </row>
        <row r="553">
          <cell r="Q553">
            <v>0</v>
          </cell>
        </row>
        <row r="554">
          <cell r="Q554">
            <v>0</v>
          </cell>
        </row>
        <row r="555">
          <cell r="Q555">
            <v>0</v>
          </cell>
        </row>
        <row r="556">
          <cell r="Q556">
            <v>0</v>
          </cell>
        </row>
        <row r="557">
          <cell r="Q557">
            <v>0</v>
          </cell>
        </row>
        <row r="558">
          <cell r="Q558">
            <v>0</v>
          </cell>
        </row>
        <row r="559">
          <cell r="Q559">
            <v>0</v>
          </cell>
        </row>
        <row r="560">
          <cell r="Q560">
            <v>0</v>
          </cell>
        </row>
        <row r="561">
          <cell r="Q561">
            <v>0</v>
          </cell>
        </row>
        <row r="562">
          <cell r="Q562">
            <v>0</v>
          </cell>
        </row>
        <row r="563">
          <cell r="Q563">
            <v>0</v>
          </cell>
        </row>
        <row r="564">
          <cell r="Q564">
            <v>0</v>
          </cell>
        </row>
        <row r="565">
          <cell r="Q565">
            <v>0</v>
          </cell>
        </row>
        <row r="566">
          <cell r="Q566">
            <v>0</v>
          </cell>
        </row>
        <row r="567">
          <cell r="Q567">
            <v>0</v>
          </cell>
        </row>
        <row r="568">
          <cell r="Q568">
            <v>0</v>
          </cell>
        </row>
        <row r="569">
          <cell r="Q569">
            <v>0</v>
          </cell>
        </row>
        <row r="570">
          <cell r="Q570">
            <v>0</v>
          </cell>
        </row>
        <row r="571">
          <cell r="Q571">
            <v>0</v>
          </cell>
        </row>
        <row r="572">
          <cell r="Q572">
            <v>0</v>
          </cell>
        </row>
        <row r="573">
          <cell r="Q573">
            <v>0</v>
          </cell>
        </row>
        <row r="574">
          <cell r="Q574">
            <v>0</v>
          </cell>
        </row>
        <row r="575">
          <cell r="Q575">
            <v>0</v>
          </cell>
        </row>
        <row r="576">
          <cell r="Q576">
            <v>0</v>
          </cell>
        </row>
        <row r="577">
          <cell r="Q577">
            <v>0</v>
          </cell>
        </row>
        <row r="578">
          <cell r="Q578">
            <v>0</v>
          </cell>
        </row>
        <row r="579">
          <cell r="Q579">
            <v>0</v>
          </cell>
        </row>
        <row r="580">
          <cell r="Q580">
            <v>0</v>
          </cell>
        </row>
        <row r="581">
          <cell r="Q581">
            <v>0</v>
          </cell>
        </row>
        <row r="582">
          <cell r="Q582">
            <v>0</v>
          </cell>
        </row>
        <row r="583">
          <cell r="Q583">
            <v>0</v>
          </cell>
        </row>
        <row r="584">
          <cell r="Q584">
            <v>0</v>
          </cell>
        </row>
        <row r="585">
          <cell r="Q585">
            <v>0</v>
          </cell>
        </row>
        <row r="586">
          <cell r="Q586">
            <v>0</v>
          </cell>
        </row>
        <row r="587">
          <cell r="Q587">
            <v>0</v>
          </cell>
        </row>
        <row r="588">
          <cell r="Q588">
            <v>0</v>
          </cell>
        </row>
        <row r="589">
          <cell r="Q589">
            <v>0</v>
          </cell>
        </row>
        <row r="590">
          <cell r="Q590">
            <v>0</v>
          </cell>
        </row>
        <row r="591">
          <cell r="Q591">
            <v>0</v>
          </cell>
        </row>
        <row r="592">
          <cell r="Q592">
            <v>0</v>
          </cell>
        </row>
        <row r="593">
          <cell r="Q593">
            <v>0</v>
          </cell>
        </row>
        <row r="594">
          <cell r="Q594">
            <v>0</v>
          </cell>
        </row>
        <row r="595">
          <cell r="Q595">
            <v>0</v>
          </cell>
        </row>
        <row r="596">
          <cell r="Q596">
            <v>0</v>
          </cell>
        </row>
        <row r="597">
          <cell r="Q597">
            <v>0</v>
          </cell>
        </row>
        <row r="598">
          <cell r="Q598">
            <v>0</v>
          </cell>
        </row>
        <row r="599">
          <cell r="Q599">
            <v>0</v>
          </cell>
        </row>
        <row r="600">
          <cell r="Q600">
            <v>0</v>
          </cell>
        </row>
        <row r="601">
          <cell r="Q601">
            <v>0</v>
          </cell>
        </row>
        <row r="602">
          <cell r="Q602">
            <v>0</v>
          </cell>
        </row>
        <row r="603">
          <cell r="Q603">
            <v>0</v>
          </cell>
        </row>
        <row r="604">
          <cell r="Q604">
            <v>0</v>
          </cell>
        </row>
        <row r="605">
          <cell r="Q605">
            <v>0</v>
          </cell>
        </row>
        <row r="606">
          <cell r="Q606">
            <v>0</v>
          </cell>
        </row>
        <row r="607">
          <cell r="Q607">
            <v>0</v>
          </cell>
        </row>
        <row r="608">
          <cell r="Q608">
            <v>0</v>
          </cell>
        </row>
        <row r="609">
          <cell r="Q609">
            <v>0</v>
          </cell>
        </row>
        <row r="610">
          <cell r="Q610">
            <v>0</v>
          </cell>
        </row>
        <row r="611">
          <cell r="Q611">
            <v>0</v>
          </cell>
        </row>
        <row r="612">
          <cell r="Q612">
            <v>0</v>
          </cell>
        </row>
        <row r="613">
          <cell r="Q613">
            <v>0</v>
          </cell>
        </row>
        <row r="614">
          <cell r="Q614">
            <v>0</v>
          </cell>
        </row>
        <row r="615">
          <cell r="Q615">
            <v>0</v>
          </cell>
        </row>
        <row r="616">
          <cell r="Q616">
            <v>0</v>
          </cell>
        </row>
        <row r="617">
          <cell r="Q617">
            <v>0</v>
          </cell>
        </row>
        <row r="618">
          <cell r="Q618">
            <v>0</v>
          </cell>
        </row>
        <row r="619">
          <cell r="Q619">
            <v>0</v>
          </cell>
        </row>
        <row r="620">
          <cell r="Q620">
            <v>0</v>
          </cell>
        </row>
        <row r="621">
          <cell r="Q621">
            <v>0</v>
          </cell>
        </row>
        <row r="622">
          <cell r="Q622">
            <v>0</v>
          </cell>
        </row>
        <row r="623">
          <cell r="Q623">
            <v>0</v>
          </cell>
        </row>
        <row r="624">
          <cell r="Q624">
            <v>0</v>
          </cell>
        </row>
        <row r="625">
          <cell r="Q625">
            <v>0</v>
          </cell>
        </row>
        <row r="626">
          <cell r="Q626">
            <v>0</v>
          </cell>
        </row>
        <row r="627">
          <cell r="Q627">
            <v>0</v>
          </cell>
        </row>
        <row r="628">
          <cell r="Q628">
            <v>0</v>
          </cell>
        </row>
        <row r="629">
          <cell r="Q629">
            <v>0</v>
          </cell>
        </row>
        <row r="630">
          <cell r="Q630">
            <v>0</v>
          </cell>
        </row>
        <row r="631">
          <cell r="Q631">
            <v>0</v>
          </cell>
        </row>
        <row r="632">
          <cell r="Q632">
            <v>0</v>
          </cell>
        </row>
        <row r="633">
          <cell r="Q633">
            <v>0</v>
          </cell>
        </row>
        <row r="634">
          <cell r="Q634">
            <v>0</v>
          </cell>
        </row>
        <row r="635">
          <cell r="Q635">
            <v>0</v>
          </cell>
        </row>
        <row r="636">
          <cell r="Q636">
            <v>0</v>
          </cell>
        </row>
        <row r="637">
          <cell r="Q637">
            <v>0</v>
          </cell>
        </row>
        <row r="638">
          <cell r="Q638">
            <v>0</v>
          </cell>
        </row>
        <row r="639">
          <cell r="Q639">
            <v>0</v>
          </cell>
        </row>
        <row r="640">
          <cell r="Q640">
            <v>0</v>
          </cell>
        </row>
        <row r="641">
          <cell r="Q641">
            <v>0</v>
          </cell>
        </row>
        <row r="642">
          <cell r="Q642">
            <v>0</v>
          </cell>
        </row>
        <row r="643">
          <cell r="Q643">
            <v>0</v>
          </cell>
        </row>
        <row r="644">
          <cell r="Q644">
            <v>0</v>
          </cell>
        </row>
        <row r="645">
          <cell r="Q645">
            <v>0</v>
          </cell>
        </row>
        <row r="646">
          <cell r="Q646">
            <v>0</v>
          </cell>
        </row>
        <row r="647">
          <cell r="Q647">
            <v>0</v>
          </cell>
        </row>
        <row r="648">
          <cell r="Q648">
            <v>0</v>
          </cell>
        </row>
        <row r="649">
          <cell r="Q649">
            <v>0</v>
          </cell>
        </row>
        <row r="650">
          <cell r="Q650">
            <v>0</v>
          </cell>
        </row>
        <row r="651">
          <cell r="Q651">
            <v>0</v>
          </cell>
        </row>
        <row r="652">
          <cell r="Q652">
            <v>0</v>
          </cell>
        </row>
        <row r="653">
          <cell r="Q653">
            <v>0</v>
          </cell>
        </row>
        <row r="654">
          <cell r="Q654">
            <v>0</v>
          </cell>
        </row>
        <row r="655">
          <cell r="Q655">
            <v>0</v>
          </cell>
        </row>
        <row r="656">
          <cell r="Q656">
            <v>0</v>
          </cell>
        </row>
        <row r="657">
          <cell r="Q657">
            <v>0</v>
          </cell>
        </row>
        <row r="658">
          <cell r="Q658">
            <v>0</v>
          </cell>
        </row>
        <row r="659">
          <cell r="Q659">
            <v>0</v>
          </cell>
        </row>
        <row r="660">
          <cell r="Q660">
            <v>0</v>
          </cell>
        </row>
        <row r="661">
          <cell r="Q661">
            <v>0</v>
          </cell>
        </row>
        <row r="662">
          <cell r="Q662">
            <v>0</v>
          </cell>
        </row>
        <row r="663">
          <cell r="Q663">
            <v>0</v>
          </cell>
        </row>
        <row r="664">
          <cell r="Q664">
            <v>0</v>
          </cell>
        </row>
        <row r="665">
          <cell r="Q665">
            <v>0</v>
          </cell>
        </row>
        <row r="666">
          <cell r="Q666">
            <v>0</v>
          </cell>
        </row>
        <row r="667">
          <cell r="Q667">
            <v>0</v>
          </cell>
        </row>
        <row r="668">
          <cell r="Q668">
            <v>0</v>
          </cell>
        </row>
        <row r="669">
          <cell r="Q669">
            <v>0</v>
          </cell>
        </row>
        <row r="670">
          <cell r="Q670">
            <v>0</v>
          </cell>
        </row>
        <row r="671">
          <cell r="Q671">
            <v>0</v>
          </cell>
        </row>
        <row r="672">
          <cell r="Q672">
            <v>0</v>
          </cell>
        </row>
        <row r="673">
          <cell r="Q673">
            <v>0</v>
          </cell>
        </row>
        <row r="674">
          <cell r="Q674">
            <v>0</v>
          </cell>
        </row>
        <row r="675">
          <cell r="Q675">
            <v>0</v>
          </cell>
        </row>
        <row r="676">
          <cell r="Q676">
            <v>0</v>
          </cell>
        </row>
        <row r="677">
          <cell r="Q677">
            <v>0</v>
          </cell>
        </row>
        <row r="678">
          <cell r="Q678">
            <v>0</v>
          </cell>
        </row>
        <row r="679">
          <cell r="Q679">
            <v>0</v>
          </cell>
        </row>
        <row r="680">
          <cell r="Q680">
            <v>0</v>
          </cell>
        </row>
        <row r="681">
          <cell r="Q681">
            <v>0</v>
          </cell>
        </row>
        <row r="682">
          <cell r="Q682">
            <v>0</v>
          </cell>
        </row>
        <row r="683">
          <cell r="Q683">
            <v>0</v>
          </cell>
        </row>
        <row r="684">
          <cell r="Q684">
            <v>0</v>
          </cell>
        </row>
        <row r="685">
          <cell r="Q685">
            <v>0</v>
          </cell>
        </row>
        <row r="686">
          <cell r="Q686">
            <v>0</v>
          </cell>
        </row>
        <row r="687">
          <cell r="Q687">
            <v>0</v>
          </cell>
        </row>
        <row r="688">
          <cell r="Q688">
            <v>0</v>
          </cell>
        </row>
        <row r="689">
          <cell r="Q689">
            <v>0</v>
          </cell>
        </row>
        <row r="690">
          <cell r="Q690">
            <v>0</v>
          </cell>
        </row>
        <row r="691">
          <cell r="Q691">
            <v>0</v>
          </cell>
        </row>
        <row r="692">
          <cell r="Q692">
            <v>0</v>
          </cell>
        </row>
        <row r="693">
          <cell r="Q693">
            <v>0</v>
          </cell>
        </row>
        <row r="694">
          <cell r="Q694">
            <v>0</v>
          </cell>
        </row>
        <row r="695">
          <cell r="Q695">
            <v>0</v>
          </cell>
        </row>
        <row r="696">
          <cell r="Q696">
            <v>0</v>
          </cell>
        </row>
        <row r="697">
          <cell r="Q697">
            <v>0</v>
          </cell>
        </row>
        <row r="698">
          <cell r="Q698">
            <v>0</v>
          </cell>
        </row>
        <row r="699">
          <cell r="Q699">
            <v>0</v>
          </cell>
        </row>
        <row r="700">
          <cell r="Q700">
            <v>0</v>
          </cell>
        </row>
        <row r="701">
          <cell r="Q701">
            <v>0</v>
          </cell>
        </row>
        <row r="702">
          <cell r="Q702">
            <v>0</v>
          </cell>
        </row>
        <row r="703">
          <cell r="Q703">
            <v>0</v>
          </cell>
        </row>
        <row r="704">
          <cell r="Q704">
            <v>0</v>
          </cell>
        </row>
        <row r="705">
          <cell r="Q705">
            <v>0</v>
          </cell>
        </row>
        <row r="706">
          <cell r="Q706">
            <v>0</v>
          </cell>
        </row>
        <row r="707">
          <cell r="Q707">
            <v>0</v>
          </cell>
        </row>
        <row r="708">
          <cell r="Q708">
            <v>0</v>
          </cell>
        </row>
        <row r="709">
          <cell r="Q709">
            <v>0</v>
          </cell>
        </row>
        <row r="710">
          <cell r="Q710">
            <v>0</v>
          </cell>
        </row>
        <row r="711">
          <cell r="Q711">
            <v>0</v>
          </cell>
        </row>
        <row r="712">
          <cell r="Q712">
            <v>0</v>
          </cell>
        </row>
        <row r="713">
          <cell r="Q713">
            <v>0</v>
          </cell>
        </row>
        <row r="714">
          <cell r="Q714">
            <v>0</v>
          </cell>
        </row>
        <row r="715">
          <cell r="Q715">
            <v>0</v>
          </cell>
        </row>
        <row r="716">
          <cell r="Q716">
            <v>0</v>
          </cell>
        </row>
        <row r="717">
          <cell r="Q717">
            <v>0</v>
          </cell>
        </row>
        <row r="718">
          <cell r="Q718">
            <v>0</v>
          </cell>
        </row>
        <row r="719">
          <cell r="Q719">
            <v>0</v>
          </cell>
        </row>
        <row r="720">
          <cell r="Q720">
            <v>0</v>
          </cell>
        </row>
        <row r="721">
          <cell r="Q721">
            <v>0</v>
          </cell>
        </row>
        <row r="722">
          <cell r="Q722">
            <v>0</v>
          </cell>
        </row>
        <row r="723">
          <cell r="Q723">
            <v>0</v>
          </cell>
        </row>
        <row r="724">
          <cell r="Q724">
            <v>0</v>
          </cell>
        </row>
        <row r="725">
          <cell r="Q725">
            <v>0</v>
          </cell>
        </row>
        <row r="726">
          <cell r="Q726">
            <v>0</v>
          </cell>
        </row>
        <row r="727">
          <cell r="Q727">
            <v>0</v>
          </cell>
        </row>
        <row r="728">
          <cell r="Q728">
            <v>0</v>
          </cell>
        </row>
        <row r="729">
          <cell r="Q729">
            <v>0</v>
          </cell>
        </row>
        <row r="730">
          <cell r="Q730">
            <v>0</v>
          </cell>
        </row>
        <row r="731">
          <cell r="Q731">
            <v>0</v>
          </cell>
        </row>
        <row r="732">
          <cell r="Q732">
            <v>0</v>
          </cell>
        </row>
        <row r="733">
          <cell r="Q733">
            <v>0</v>
          </cell>
        </row>
        <row r="734">
          <cell r="Q734">
            <v>0</v>
          </cell>
        </row>
        <row r="735">
          <cell r="Q735">
            <v>0</v>
          </cell>
        </row>
        <row r="736">
          <cell r="Q736">
            <v>0</v>
          </cell>
        </row>
        <row r="737">
          <cell r="Q737">
            <v>0</v>
          </cell>
        </row>
        <row r="738">
          <cell r="Q738">
            <v>0</v>
          </cell>
        </row>
        <row r="739">
          <cell r="Q739">
            <v>0</v>
          </cell>
        </row>
        <row r="740">
          <cell r="Q740">
            <v>0</v>
          </cell>
        </row>
        <row r="741">
          <cell r="Q741">
            <v>0</v>
          </cell>
        </row>
        <row r="742">
          <cell r="Q742">
            <v>0</v>
          </cell>
        </row>
        <row r="743">
          <cell r="Q743">
            <v>0</v>
          </cell>
        </row>
        <row r="744">
          <cell r="Q744">
            <v>0</v>
          </cell>
        </row>
        <row r="745">
          <cell r="Q745">
            <v>0</v>
          </cell>
        </row>
        <row r="746">
          <cell r="Q746">
            <v>0</v>
          </cell>
        </row>
        <row r="747">
          <cell r="Q747">
            <v>0</v>
          </cell>
        </row>
        <row r="748">
          <cell r="Q748">
            <v>0</v>
          </cell>
        </row>
        <row r="749">
          <cell r="Q749">
            <v>0</v>
          </cell>
        </row>
        <row r="750">
          <cell r="Q750">
            <v>0</v>
          </cell>
        </row>
        <row r="751">
          <cell r="Q751">
            <v>0</v>
          </cell>
        </row>
        <row r="752">
          <cell r="Q752">
            <v>0</v>
          </cell>
        </row>
        <row r="753">
          <cell r="Q753">
            <v>0</v>
          </cell>
        </row>
        <row r="754">
          <cell r="Q754">
            <v>0</v>
          </cell>
        </row>
        <row r="755">
          <cell r="Q755">
            <v>0</v>
          </cell>
        </row>
        <row r="756">
          <cell r="Q756">
            <v>0</v>
          </cell>
        </row>
        <row r="757">
          <cell r="Q757">
            <v>0</v>
          </cell>
        </row>
        <row r="758">
          <cell r="Q758">
            <v>0</v>
          </cell>
        </row>
        <row r="759">
          <cell r="Q759">
            <v>0</v>
          </cell>
        </row>
        <row r="760">
          <cell r="Q760">
            <v>0</v>
          </cell>
        </row>
        <row r="761">
          <cell r="Q761">
            <v>0</v>
          </cell>
        </row>
        <row r="762">
          <cell r="Q762">
            <v>0</v>
          </cell>
        </row>
        <row r="763">
          <cell r="Q763">
            <v>0</v>
          </cell>
        </row>
        <row r="764">
          <cell r="Q764">
            <v>0</v>
          </cell>
        </row>
        <row r="765">
          <cell r="Q765">
            <v>0</v>
          </cell>
        </row>
        <row r="766">
          <cell r="Q766">
            <v>0</v>
          </cell>
        </row>
        <row r="767">
          <cell r="Q767">
            <v>0</v>
          </cell>
        </row>
        <row r="768">
          <cell r="Q768">
            <v>0</v>
          </cell>
        </row>
        <row r="769">
          <cell r="Q769">
            <v>0</v>
          </cell>
        </row>
        <row r="770">
          <cell r="Q770">
            <v>0</v>
          </cell>
        </row>
        <row r="771">
          <cell r="Q771">
            <v>0</v>
          </cell>
        </row>
        <row r="772">
          <cell r="Q772">
            <v>0</v>
          </cell>
        </row>
        <row r="773">
          <cell r="Q773">
            <v>0</v>
          </cell>
        </row>
        <row r="774">
          <cell r="Q774">
            <v>0</v>
          </cell>
        </row>
        <row r="775">
          <cell r="Q775">
            <v>0</v>
          </cell>
        </row>
        <row r="776">
          <cell r="Q776">
            <v>0</v>
          </cell>
        </row>
        <row r="777">
          <cell r="Q777">
            <v>0</v>
          </cell>
        </row>
        <row r="778">
          <cell r="Q778">
            <v>0</v>
          </cell>
        </row>
        <row r="779">
          <cell r="Q779">
            <v>0</v>
          </cell>
        </row>
        <row r="780">
          <cell r="Q780">
            <v>0</v>
          </cell>
        </row>
        <row r="781">
          <cell r="Q781">
            <v>0</v>
          </cell>
        </row>
        <row r="782">
          <cell r="Q782">
            <v>0</v>
          </cell>
        </row>
        <row r="783">
          <cell r="Q783">
            <v>0</v>
          </cell>
        </row>
        <row r="784">
          <cell r="Q784">
            <v>0</v>
          </cell>
        </row>
        <row r="785">
          <cell r="Q785">
            <v>0</v>
          </cell>
        </row>
        <row r="786">
          <cell r="Q786">
            <v>0</v>
          </cell>
        </row>
        <row r="787">
          <cell r="Q787">
            <v>0</v>
          </cell>
        </row>
        <row r="788">
          <cell r="Q788">
            <v>0</v>
          </cell>
        </row>
        <row r="789">
          <cell r="Q789">
            <v>0</v>
          </cell>
        </row>
        <row r="790">
          <cell r="Q790">
            <v>0</v>
          </cell>
        </row>
        <row r="791">
          <cell r="Q791">
            <v>0</v>
          </cell>
        </row>
        <row r="792">
          <cell r="Q792">
            <v>0</v>
          </cell>
        </row>
        <row r="793">
          <cell r="Q793">
            <v>0</v>
          </cell>
        </row>
        <row r="794">
          <cell r="Q794">
            <v>0</v>
          </cell>
        </row>
        <row r="795">
          <cell r="Q795">
            <v>0</v>
          </cell>
        </row>
        <row r="796">
          <cell r="Q796">
            <v>0</v>
          </cell>
        </row>
        <row r="797">
          <cell r="Q797">
            <v>0</v>
          </cell>
        </row>
        <row r="798">
          <cell r="Q798">
            <v>0</v>
          </cell>
        </row>
        <row r="799">
          <cell r="Q799">
            <v>0</v>
          </cell>
        </row>
        <row r="800">
          <cell r="Q800">
            <v>0</v>
          </cell>
        </row>
        <row r="801">
          <cell r="Q801">
            <v>0</v>
          </cell>
        </row>
        <row r="802">
          <cell r="Q802">
            <v>0</v>
          </cell>
        </row>
        <row r="803">
          <cell r="Q803">
            <v>0</v>
          </cell>
        </row>
        <row r="804">
          <cell r="Q804">
            <v>0</v>
          </cell>
        </row>
        <row r="805">
          <cell r="Q805">
            <v>0</v>
          </cell>
        </row>
        <row r="806">
          <cell r="Q806">
            <v>0</v>
          </cell>
        </row>
        <row r="807">
          <cell r="Q807">
            <v>0</v>
          </cell>
        </row>
        <row r="808">
          <cell r="Q808">
            <v>0</v>
          </cell>
        </row>
        <row r="809">
          <cell r="Q809">
            <v>0</v>
          </cell>
        </row>
        <row r="810">
          <cell r="Q810">
            <v>0</v>
          </cell>
        </row>
        <row r="811">
          <cell r="Q811">
            <v>0</v>
          </cell>
        </row>
        <row r="812">
          <cell r="Q812">
            <v>0</v>
          </cell>
        </row>
        <row r="813">
          <cell r="Q813">
            <v>0</v>
          </cell>
        </row>
        <row r="814">
          <cell r="Q814">
            <v>0</v>
          </cell>
        </row>
        <row r="815">
          <cell r="Q815">
            <v>0</v>
          </cell>
        </row>
        <row r="816">
          <cell r="Q816">
            <v>0</v>
          </cell>
        </row>
        <row r="817">
          <cell r="Q817">
            <v>0</v>
          </cell>
        </row>
        <row r="818">
          <cell r="Q818">
            <v>0</v>
          </cell>
        </row>
        <row r="819">
          <cell r="Q819">
            <v>0</v>
          </cell>
        </row>
        <row r="820">
          <cell r="Q820">
            <v>0</v>
          </cell>
        </row>
        <row r="821">
          <cell r="Q821">
            <v>0</v>
          </cell>
        </row>
        <row r="822">
          <cell r="Q822">
            <v>0</v>
          </cell>
        </row>
        <row r="823">
          <cell r="Q823">
            <v>0</v>
          </cell>
        </row>
        <row r="824">
          <cell r="Q824">
            <v>0</v>
          </cell>
        </row>
        <row r="825">
          <cell r="Q825">
            <v>0</v>
          </cell>
        </row>
        <row r="826">
          <cell r="Q826">
            <v>0</v>
          </cell>
        </row>
        <row r="827">
          <cell r="Q827">
            <v>0</v>
          </cell>
        </row>
        <row r="828">
          <cell r="Q828">
            <v>0</v>
          </cell>
        </row>
        <row r="829">
          <cell r="Q829">
            <v>0</v>
          </cell>
        </row>
        <row r="830">
          <cell r="Q830">
            <v>0</v>
          </cell>
        </row>
        <row r="831">
          <cell r="Q831">
            <v>0</v>
          </cell>
        </row>
        <row r="832">
          <cell r="Q832">
            <v>0</v>
          </cell>
        </row>
        <row r="833">
          <cell r="Q833">
            <v>0</v>
          </cell>
        </row>
        <row r="834">
          <cell r="Q834">
            <v>0</v>
          </cell>
        </row>
        <row r="835">
          <cell r="Q835">
            <v>0</v>
          </cell>
        </row>
        <row r="836">
          <cell r="Q836">
            <v>0</v>
          </cell>
        </row>
        <row r="837">
          <cell r="Q837">
            <v>0</v>
          </cell>
        </row>
        <row r="838">
          <cell r="Q838">
            <v>0</v>
          </cell>
        </row>
        <row r="839">
          <cell r="Q839">
            <v>0</v>
          </cell>
        </row>
        <row r="840">
          <cell r="Q840">
            <v>0</v>
          </cell>
        </row>
        <row r="841">
          <cell r="Q841">
            <v>0</v>
          </cell>
        </row>
        <row r="842">
          <cell r="Q842">
            <v>0</v>
          </cell>
        </row>
        <row r="843">
          <cell r="Q843">
            <v>0</v>
          </cell>
        </row>
        <row r="844">
          <cell r="Q844">
            <v>0</v>
          </cell>
        </row>
        <row r="845">
          <cell r="Q845">
            <v>0</v>
          </cell>
        </row>
        <row r="846">
          <cell r="Q846">
            <v>0</v>
          </cell>
        </row>
        <row r="847">
          <cell r="Q847">
            <v>0</v>
          </cell>
        </row>
        <row r="848">
          <cell r="Q848">
            <v>0</v>
          </cell>
        </row>
        <row r="849">
          <cell r="Q849">
            <v>0</v>
          </cell>
        </row>
        <row r="850">
          <cell r="Q850">
            <v>0</v>
          </cell>
        </row>
        <row r="851">
          <cell r="Q851">
            <v>0</v>
          </cell>
        </row>
        <row r="852">
          <cell r="Q852">
            <v>0</v>
          </cell>
        </row>
        <row r="853">
          <cell r="Q853">
            <v>0</v>
          </cell>
        </row>
        <row r="854">
          <cell r="Q854">
            <v>0</v>
          </cell>
        </row>
        <row r="855">
          <cell r="Q855">
            <v>0</v>
          </cell>
        </row>
        <row r="856">
          <cell r="Q856">
            <v>0</v>
          </cell>
        </row>
        <row r="857">
          <cell r="Q857">
            <v>0</v>
          </cell>
        </row>
        <row r="858">
          <cell r="Q858">
            <v>0</v>
          </cell>
        </row>
        <row r="859">
          <cell r="Q859">
            <v>0</v>
          </cell>
        </row>
        <row r="860">
          <cell r="Q860">
            <v>0</v>
          </cell>
        </row>
        <row r="861">
          <cell r="Q861">
            <v>0</v>
          </cell>
        </row>
        <row r="862">
          <cell r="Q862">
            <v>0</v>
          </cell>
        </row>
        <row r="863">
          <cell r="Q863">
            <v>0</v>
          </cell>
        </row>
        <row r="864">
          <cell r="Q864">
            <v>0</v>
          </cell>
        </row>
        <row r="865">
          <cell r="Q865">
            <v>0</v>
          </cell>
        </row>
        <row r="866">
          <cell r="Q866">
            <v>0</v>
          </cell>
        </row>
        <row r="867">
          <cell r="Q867">
            <v>0</v>
          </cell>
        </row>
        <row r="868">
          <cell r="Q868">
            <v>0</v>
          </cell>
        </row>
        <row r="869">
          <cell r="Q869">
            <v>0</v>
          </cell>
        </row>
        <row r="870">
          <cell r="Q870">
            <v>0</v>
          </cell>
        </row>
        <row r="871">
          <cell r="Q871">
            <v>0</v>
          </cell>
        </row>
        <row r="872">
          <cell r="Q872">
            <v>0</v>
          </cell>
        </row>
        <row r="873">
          <cell r="Q873">
            <v>0</v>
          </cell>
        </row>
        <row r="874">
          <cell r="Q874">
            <v>0</v>
          </cell>
        </row>
        <row r="875">
          <cell r="Q875">
            <v>0</v>
          </cell>
        </row>
        <row r="876">
          <cell r="Q876">
            <v>0</v>
          </cell>
        </row>
        <row r="877">
          <cell r="Q877">
            <v>0</v>
          </cell>
        </row>
        <row r="878">
          <cell r="Q878">
            <v>0</v>
          </cell>
        </row>
        <row r="879">
          <cell r="Q879">
            <v>0</v>
          </cell>
        </row>
        <row r="880">
          <cell r="Q880">
            <v>0</v>
          </cell>
        </row>
        <row r="881">
          <cell r="Q881">
            <v>0</v>
          </cell>
        </row>
        <row r="882">
          <cell r="Q882">
            <v>0</v>
          </cell>
        </row>
        <row r="883">
          <cell r="Q883">
            <v>0</v>
          </cell>
        </row>
        <row r="884">
          <cell r="Q884">
            <v>0</v>
          </cell>
        </row>
        <row r="885">
          <cell r="Q885">
            <v>0</v>
          </cell>
        </row>
        <row r="886">
          <cell r="Q886">
            <v>0</v>
          </cell>
        </row>
        <row r="887">
          <cell r="Q887">
            <v>0</v>
          </cell>
        </row>
        <row r="888">
          <cell r="Q888">
            <v>0</v>
          </cell>
        </row>
        <row r="889">
          <cell r="Q889">
            <v>0</v>
          </cell>
        </row>
        <row r="890">
          <cell r="Q890">
            <v>0</v>
          </cell>
        </row>
        <row r="891">
          <cell r="Q891">
            <v>0</v>
          </cell>
        </row>
        <row r="892">
          <cell r="Q892">
            <v>0</v>
          </cell>
        </row>
        <row r="893">
          <cell r="Q893">
            <v>0</v>
          </cell>
        </row>
        <row r="894">
          <cell r="Q894">
            <v>0</v>
          </cell>
        </row>
        <row r="895">
          <cell r="Q895">
            <v>0</v>
          </cell>
        </row>
        <row r="896">
          <cell r="Q896">
            <v>0</v>
          </cell>
        </row>
        <row r="897">
          <cell r="Q897">
            <v>0</v>
          </cell>
        </row>
        <row r="898">
          <cell r="Q898">
            <v>0</v>
          </cell>
        </row>
        <row r="899">
          <cell r="Q899">
            <v>0</v>
          </cell>
        </row>
        <row r="900">
          <cell r="Q900">
            <v>0</v>
          </cell>
        </row>
        <row r="901">
          <cell r="Q901">
            <v>0</v>
          </cell>
        </row>
        <row r="902">
          <cell r="Q902">
            <v>0</v>
          </cell>
        </row>
        <row r="903">
          <cell r="Q903">
            <v>0</v>
          </cell>
        </row>
        <row r="904">
          <cell r="Q904">
            <v>0</v>
          </cell>
        </row>
        <row r="905">
          <cell r="Q905">
            <v>0</v>
          </cell>
        </row>
        <row r="906">
          <cell r="Q906">
            <v>0</v>
          </cell>
        </row>
        <row r="907">
          <cell r="Q907">
            <v>0</v>
          </cell>
        </row>
        <row r="908">
          <cell r="Q908">
            <v>0</v>
          </cell>
        </row>
        <row r="909">
          <cell r="Q909">
            <v>0</v>
          </cell>
        </row>
        <row r="910">
          <cell r="Q910">
            <v>0</v>
          </cell>
        </row>
        <row r="911">
          <cell r="Q911">
            <v>0</v>
          </cell>
        </row>
        <row r="912">
          <cell r="Q912">
            <v>0</v>
          </cell>
        </row>
        <row r="913">
          <cell r="Q913">
            <v>0</v>
          </cell>
        </row>
        <row r="914">
          <cell r="Q914">
            <v>0</v>
          </cell>
        </row>
        <row r="915">
          <cell r="Q915">
            <v>0</v>
          </cell>
        </row>
        <row r="916">
          <cell r="Q916">
            <v>0</v>
          </cell>
        </row>
        <row r="917">
          <cell r="Q917">
            <v>0</v>
          </cell>
        </row>
        <row r="918">
          <cell r="Q918">
            <v>0</v>
          </cell>
        </row>
        <row r="919">
          <cell r="Q919">
            <v>0</v>
          </cell>
        </row>
        <row r="920">
          <cell r="Q920">
            <v>0</v>
          </cell>
        </row>
        <row r="921">
          <cell r="Q921">
            <v>0</v>
          </cell>
        </row>
        <row r="922">
          <cell r="Q922">
            <v>0</v>
          </cell>
        </row>
        <row r="923">
          <cell r="Q923">
            <v>0</v>
          </cell>
        </row>
        <row r="924">
          <cell r="Q924">
            <v>0</v>
          </cell>
        </row>
        <row r="925">
          <cell r="Q925">
            <v>0</v>
          </cell>
        </row>
        <row r="926">
          <cell r="Q926">
            <v>0</v>
          </cell>
        </row>
        <row r="927">
          <cell r="Q927">
            <v>0</v>
          </cell>
        </row>
        <row r="928">
          <cell r="Q928">
            <v>0</v>
          </cell>
        </row>
        <row r="929">
          <cell r="Q929">
            <v>0</v>
          </cell>
        </row>
        <row r="930">
          <cell r="Q930">
            <v>0</v>
          </cell>
        </row>
        <row r="931">
          <cell r="Q931">
            <v>0</v>
          </cell>
        </row>
        <row r="932">
          <cell r="Q932">
            <v>0</v>
          </cell>
        </row>
        <row r="933">
          <cell r="Q933">
            <v>0</v>
          </cell>
        </row>
        <row r="934">
          <cell r="Q934">
            <v>0</v>
          </cell>
        </row>
        <row r="935">
          <cell r="Q935">
            <v>0</v>
          </cell>
        </row>
        <row r="936">
          <cell r="Q936">
            <v>0</v>
          </cell>
        </row>
        <row r="937">
          <cell r="Q937">
            <v>0</v>
          </cell>
        </row>
        <row r="938">
          <cell r="Q938">
            <v>0</v>
          </cell>
        </row>
        <row r="939">
          <cell r="Q939">
            <v>0</v>
          </cell>
        </row>
        <row r="940">
          <cell r="Q940">
            <v>0</v>
          </cell>
        </row>
        <row r="941">
          <cell r="Q941">
            <v>0</v>
          </cell>
        </row>
        <row r="942">
          <cell r="Q942">
            <v>0</v>
          </cell>
        </row>
        <row r="943">
          <cell r="Q943">
            <v>0</v>
          </cell>
        </row>
        <row r="944">
          <cell r="Q944">
            <v>0</v>
          </cell>
        </row>
        <row r="945">
          <cell r="Q945">
            <v>0</v>
          </cell>
        </row>
        <row r="946">
          <cell r="Q946">
            <v>0</v>
          </cell>
        </row>
        <row r="947">
          <cell r="Q947">
            <v>0</v>
          </cell>
        </row>
        <row r="948">
          <cell r="Q948">
            <v>0</v>
          </cell>
        </row>
        <row r="949">
          <cell r="Q949">
            <v>0</v>
          </cell>
        </row>
        <row r="950">
          <cell r="Q950">
            <v>0</v>
          </cell>
        </row>
        <row r="951">
          <cell r="Q951">
            <v>0</v>
          </cell>
        </row>
        <row r="952">
          <cell r="Q952">
            <v>0</v>
          </cell>
        </row>
        <row r="953">
          <cell r="Q953">
            <v>0</v>
          </cell>
        </row>
        <row r="954">
          <cell r="Q954">
            <v>0</v>
          </cell>
        </row>
        <row r="955">
          <cell r="Q955">
            <v>0</v>
          </cell>
        </row>
        <row r="956">
          <cell r="Q956">
            <v>0</v>
          </cell>
        </row>
        <row r="957">
          <cell r="Q957">
            <v>0</v>
          </cell>
        </row>
        <row r="958">
          <cell r="Q958">
            <v>0</v>
          </cell>
        </row>
        <row r="959">
          <cell r="Q959">
            <v>0</v>
          </cell>
        </row>
        <row r="960">
          <cell r="Q960">
            <v>0</v>
          </cell>
        </row>
        <row r="961">
          <cell r="Q961">
            <v>0</v>
          </cell>
        </row>
        <row r="962">
          <cell r="Q962">
            <v>0</v>
          </cell>
        </row>
        <row r="963">
          <cell r="Q963">
            <v>0</v>
          </cell>
        </row>
        <row r="964">
          <cell r="Q964">
            <v>0</v>
          </cell>
        </row>
        <row r="965">
          <cell r="Q965">
            <v>0</v>
          </cell>
        </row>
        <row r="966">
          <cell r="Q966">
            <v>0</v>
          </cell>
        </row>
        <row r="967">
          <cell r="Q967">
            <v>0</v>
          </cell>
        </row>
        <row r="968">
          <cell r="Q968">
            <v>0</v>
          </cell>
        </row>
        <row r="969">
          <cell r="Q969">
            <v>0</v>
          </cell>
        </row>
        <row r="970">
          <cell r="Q970">
            <v>0</v>
          </cell>
        </row>
        <row r="971">
          <cell r="Q971">
            <v>0</v>
          </cell>
        </row>
        <row r="972">
          <cell r="Q972">
            <v>0</v>
          </cell>
        </row>
        <row r="973">
          <cell r="Q973">
            <v>0</v>
          </cell>
        </row>
        <row r="974">
          <cell r="Q974">
            <v>0</v>
          </cell>
        </row>
        <row r="975">
          <cell r="Q975">
            <v>0</v>
          </cell>
        </row>
        <row r="976">
          <cell r="Q976">
            <v>0</v>
          </cell>
        </row>
        <row r="977">
          <cell r="Q977">
            <v>0</v>
          </cell>
        </row>
        <row r="978">
          <cell r="Q978">
            <v>0</v>
          </cell>
        </row>
        <row r="979">
          <cell r="Q979">
            <v>0</v>
          </cell>
        </row>
        <row r="980">
          <cell r="Q980">
            <v>0</v>
          </cell>
        </row>
        <row r="981">
          <cell r="Q981">
            <v>0</v>
          </cell>
        </row>
        <row r="982">
          <cell r="Q982">
            <v>0</v>
          </cell>
        </row>
        <row r="983">
          <cell r="Q983">
            <v>0</v>
          </cell>
        </row>
        <row r="984">
          <cell r="Q984">
            <v>0</v>
          </cell>
        </row>
        <row r="985">
          <cell r="Q985">
            <v>0</v>
          </cell>
        </row>
        <row r="986">
          <cell r="Q986">
            <v>0</v>
          </cell>
        </row>
        <row r="987">
          <cell r="Q987">
            <v>0</v>
          </cell>
        </row>
        <row r="988">
          <cell r="Q988">
            <v>0</v>
          </cell>
        </row>
        <row r="989">
          <cell r="Q989">
            <v>0</v>
          </cell>
        </row>
        <row r="990">
          <cell r="Q990">
            <v>0</v>
          </cell>
        </row>
        <row r="991">
          <cell r="Q991">
            <v>0</v>
          </cell>
        </row>
        <row r="992">
          <cell r="Q992">
            <v>0</v>
          </cell>
        </row>
        <row r="993">
          <cell r="Q993">
            <v>0</v>
          </cell>
        </row>
        <row r="994">
          <cell r="Q994">
            <v>0</v>
          </cell>
        </row>
        <row r="995">
          <cell r="Q995">
            <v>0</v>
          </cell>
        </row>
        <row r="996">
          <cell r="Q996">
            <v>0</v>
          </cell>
        </row>
        <row r="997">
          <cell r="Q997">
            <v>0</v>
          </cell>
        </row>
        <row r="998">
          <cell r="Q998">
            <v>0</v>
          </cell>
        </row>
        <row r="999">
          <cell r="Q999">
            <v>0</v>
          </cell>
        </row>
        <row r="1000">
          <cell r="Q1000">
            <v>0</v>
          </cell>
        </row>
        <row r="1001">
          <cell r="Q1001">
            <v>0</v>
          </cell>
        </row>
        <row r="1002">
          <cell r="Q100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0.83333333333333337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0.83333333333333337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8.0500000000000007</v>
          </cell>
          <cell r="S37">
            <v>8.26</v>
          </cell>
        </row>
        <row r="38">
          <cell r="Q38" t="str">
            <v>60mm5</v>
          </cell>
          <cell r="R38">
            <v>8.4600000000000009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6.9918981481481503E-4</v>
          </cell>
          <cell r="S100">
            <v>6.7673611111111103E-4</v>
          </cell>
        </row>
        <row r="101">
          <cell r="Q101" t="str">
            <v>400mm4</v>
          </cell>
          <cell r="R101">
            <v>6.9988425925925904E-4</v>
          </cell>
          <cell r="S101">
            <v>6.9456018518518499E-4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1.50972222222222E-3</v>
          </cell>
          <cell r="S114">
            <v>1.49039351851852E-3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6.7733796296296301E-3</v>
          </cell>
          <cell r="S118">
            <v>6.6416666666666698E-3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0"/>
      <sheetData sheetId="1" refreshError="1"/>
      <sheetData sheetId="2"/>
      <sheetData sheetId="3" refreshError="1"/>
      <sheetData sheetId="4"/>
      <sheetData sheetId="5" refreshError="1">
        <row r="6">
          <cell r="H6" t="str">
            <v>60m bb.99 v</v>
          </cell>
          <cell r="I6">
            <v>0.70833333333333304</v>
          </cell>
          <cell r="J6">
            <v>1</v>
          </cell>
        </row>
        <row r="7">
          <cell r="H7" t="str">
            <v>tolis v</v>
          </cell>
          <cell r="I7">
            <v>0.70833333333333304</v>
          </cell>
          <cell r="J7">
            <v>1</v>
          </cell>
        </row>
        <row r="8">
          <cell r="H8" t="str">
            <v>aukštis m</v>
          </cell>
          <cell r="I8">
            <v>0.70833333333333304</v>
          </cell>
          <cell r="J8">
            <v>1</v>
          </cell>
        </row>
        <row r="9">
          <cell r="H9" t="str">
            <v>rut v</v>
          </cell>
          <cell r="I9">
            <v>0.70833333333333304</v>
          </cell>
          <cell r="J9">
            <v>1</v>
          </cell>
        </row>
        <row r="10">
          <cell r="H10" t="str">
            <v>60m m</v>
          </cell>
          <cell r="I10">
            <v>0.71874999999999967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0.74305555555555514</v>
          </cell>
          <cell r="J12">
            <v>1</v>
          </cell>
        </row>
        <row r="13">
          <cell r="H13" t="str">
            <v>1500m v</v>
          </cell>
          <cell r="I13">
            <v>0.74999999999999956</v>
          </cell>
          <cell r="J13">
            <v>1</v>
          </cell>
        </row>
        <row r="14">
          <cell r="H14" t="str">
            <v>tolis m</v>
          </cell>
          <cell r="I14">
            <v>0.74999999999999956</v>
          </cell>
          <cell r="J14">
            <v>1</v>
          </cell>
        </row>
        <row r="15">
          <cell r="H15" t="str">
            <v>aukštis v</v>
          </cell>
          <cell r="I15">
            <v>0.74999999999999956</v>
          </cell>
          <cell r="J15">
            <v>1</v>
          </cell>
        </row>
        <row r="16">
          <cell r="H16" t="str">
            <v>rut m</v>
          </cell>
          <cell r="I16">
            <v>0.74999999999999956</v>
          </cell>
          <cell r="J16">
            <v>1</v>
          </cell>
        </row>
        <row r="17">
          <cell r="H17" t="str">
            <v>60m m</v>
          </cell>
          <cell r="I17">
            <v>0.76041666666666619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0.77083333333333282</v>
          </cell>
          <cell r="J19">
            <v>1</v>
          </cell>
        </row>
        <row r="20">
          <cell r="H20" t="str">
            <v>400m v</v>
          </cell>
          <cell r="I20">
            <v>0.78124999999999944</v>
          </cell>
          <cell r="J20">
            <v>1</v>
          </cell>
        </row>
        <row r="21">
          <cell r="H21" t="str">
            <v>2000m klb v</v>
          </cell>
          <cell r="I21">
            <v>0.79166666666666607</v>
          </cell>
          <cell r="J21">
            <v>1</v>
          </cell>
        </row>
        <row r="22">
          <cell r="H22" t="str">
            <v>1500m klb m</v>
          </cell>
          <cell r="I22">
            <v>0.79861111111111049</v>
          </cell>
          <cell r="J22">
            <v>1</v>
          </cell>
        </row>
        <row r="23">
          <cell r="H23" t="str">
            <v>60m bb m</v>
          </cell>
          <cell r="I23">
            <v>0.70833333333333304</v>
          </cell>
          <cell r="J23">
            <v>2</v>
          </cell>
        </row>
        <row r="24">
          <cell r="H24" t="str">
            <v>triš m</v>
          </cell>
          <cell r="I24">
            <v>0.70833333333333304</v>
          </cell>
          <cell r="J24">
            <v>2</v>
          </cell>
        </row>
        <row r="25">
          <cell r="H25" t="str">
            <v>kartis m</v>
          </cell>
          <cell r="I25">
            <v>0.70833333333333304</v>
          </cell>
          <cell r="J25">
            <v>2</v>
          </cell>
        </row>
        <row r="26">
          <cell r="H26" t="str">
            <v>kartis v</v>
          </cell>
          <cell r="I26">
            <v>0.70833333333333304</v>
          </cell>
          <cell r="J26">
            <v>2</v>
          </cell>
        </row>
        <row r="27">
          <cell r="H27" t="str">
            <v>60m bb v</v>
          </cell>
          <cell r="I27">
            <v>0.71874999999999967</v>
          </cell>
          <cell r="J27">
            <v>2</v>
          </cell>
        </row>
        <row r="28">
          <cell r="H28" t="str">
            <v>200m m</v>
          </cell>
          <cell r="I28">
            <v>0.72569444444444409</v>
          </cell>
          <cell r="J28">
            <v>2</v>
          </cell>
        </row>
        <row r="29">
          <cell r="H29" t="str">
            <v>200m v</v>
          </cell>
          <cell r="I29">
            <v>0.73611111111111072</v>
          </cell>
          <cell r="J29">
            <v>2</v>
          </cell>
        </row>
        <row r="30">
          <cell r="H30" t="str">
            <v>800m m</v>
          </cell>
          <cell r="I30">
            <v>0.74999999999999956</v>
          </cell>
          <cell r="J30">
            <v>2</v>
          </cell>
        </row>
        <row r="31">
          <cell r="H31" t="str">
            <v>triš v</v>
          </cell>
          <cell r="I31">
            <v>0.74999999999999956</v>
          </cell>
          <cell r="J31">
            <v>2</v>
          </cell>
        </row>
        <row r="32">
          <cell r="H32" t="str">
            <v>800m v</v>
          </cell>
          <cell r="I32">
            <v>0.75694444444444398</v>
          </cell>
          <cell r="J32">
            <v>2</v>
          </cell>
        </row>
        <row r="33">
          <cell r="H33" t="str">
            <v>200m m</v>
          </cell>
          <cell r="I33">
            <v>0.76736111111111061</v>
          </cell>
          <cell r="J33">
            <v>2</v>
          </cell>
        </row>
        <row r="34">
          <cell r="H34" t="str">
            <v>200m v</v>
          </cell>
          <cell r="I34">
            <v>0.77083333333333282</v>
          </cell>
          <cell r="J34">
            <v>2</v>
          </cell>
        </row>
        <row r="35">
          <cell r="H35" t="str">
            <v>3000m m</v>
          </cell>
          <cell r="I35">
            <v>0.77777777777777724</v>
          </cell>
          <cell r="J35">
            <v>2</v>
          </cell>
        </row>
        <row r="36">
          <cell r="H36" t="str">
            <v>3000m v</v>
          </cell>
          <cell r="I36">
            <v>0.78819444444444386</v>
          </cell>
          <cell r="J36">
            <v>2</v>
          </cell>
        </row>
        <row r="37">
          <cell r="H37" t="str">
            <v xml:space="preserve"> </v>
          </cell>
          <cell r="I37">
            <v>0.78819444444444386</v>
          </cell>
          <cell r="J37">
            <v>0</v>
          </cell>
        </row>
        <row r="38">
          <cell r="H38" t="str">
            <v xml:space="preserve"> </v>
          </cell>
          <cell r="I38">
            <v>0.78819444444444386</v>
          </cell>
          <cell r="J38">
            <v>0</v>
          </cell>
        </row>
        <row r="39">
          <cell r="H39" t="str">
            <v xml:space="preserve"> </v>
          </cell>
          <cell r="I39">
            <v>0.78819444444444386</v>
          </cell>
          <cell r="J39">
            <v>0</v>
          </cell>
        </row>
        <row r="40">
          <cell r="H40" t="str">
            <v xml:space="preserve"> </v>
          </cell>
          <cell r="I40">
            <v>0.78819444444444386</v>
          </cell>
          <cell r="J40">
            <v>0</v>
          </cell>
        </row>
        <row r="41">
          <cell r="H41" t="str">
            <v xml:space="preserve"> </v>
          </cell>
          <cell r="I41">
            <v>0.78819444444444386</v>
          </cell>
          <cell r="J41">
            <v>0</v>
          </cell>
        </row>
        <row r="42">
          <cell r="H42" t="str">
            <v xml:space="preserve"> </v>
          </cell>
          <cell r="I42">
            <v>0.78819444444444386</v>
          </cell>
          <cell r="J42">
            <v>0</v>
          </cell>
        </row>
        <row r="43">
          <cell r="H43" t="str">
            <v xml:space="preserve"> </v>
          </cell>
          <cell r="I43">
            <v>0.78819444444444386</v>
          </cell>
          <cell r="J43">
            <v>0</v>
          </cell>
        </row>
        <row r="44">
          <cell r="H44" t="str">
            <v xml:space="preserve"> </v>
          </cell>
          <cell r="I44">
            <v>0.78819444444444386</v>
          </cell>
          <cell r="J44">
            <v>0</v>
          </cell>
        </row>
        <row r="45">
          <cell r="H45" t="str">
            <v xml:space="preserve"> </v>
          </cell>
          <cell r="I45">
            <v>0.78819444444444386</v>
          </cell>
          <cell r="J45">
            <v>0</v>
          </cell>
        </row>
        <row r="46">
          <cell r="H46" t="str">
            <v xml:space="preserve"> </v>
          </cell>
          <cell r="I46">
            <v>0.78819444444444386</v>
          </cell>
          <cell r="J46">
            <v>0</v>
          </cell>
        </row>
        <row r="47">
          <cell r="H47" t="str">
            <v xml:space="preserve"> </v>
          </cell>
          <cell r="I47">
            <v>0.78819444444444386</v>
          </cell>
          <cell r="J47">
            <v>0</v>
          </cell>
        </row>
        <row r="48">
          <cell r="H48" t="str">
            <v xml:space="preserve"> </v>
          </cell>
          <cell r="I48">
            <v>0.78819444444444386</v>
          </cell>
          <cell r="J48">
            <v>0</v>
          </cell>
        </row>
        <row r="49">
          <cell r="H49" t="str">
            <v xml:space="preserve"> </v>
          </cell>
          <cell r="I49">
            <v>0.78819444444444386</v>
          </cell>
          <cell r="J49">
            <v>0</v>
          </cell>
        </row>
        <row r="50">
          <cell r="H50" t="str">
            <v xml:space="preserve"> </v>
          </cell>
          <cell r="I50">
            <v>0.78819444444444386</v>
          </cell>
          <cell r="J50">
            <v>1</v>
          </cell>
        </row>
        <row r="51">
          <cell r="H51" t="str">
            <v xml:space="preserve"> </v>
          </cell>
          <cell r="I51">
            <v>0.78819444444444386</v>
          </cell>
          <cell r="J51">
            <v>1</v>
          </cell>
        </row>
        <row r="52">
          <cell r="H52" t="str">
            <v xml:space="preserve"> </v>
          </cell>
          <cell r="I52">
            <v>0.78819444444444386</v>
          </cell>
          <cell r="J52">
            <v>1</v>
          </cell>
        </row>
        <row r="53">
          <cell r="H53" t="str">
            <v xml:space="preserve"> </v>
          </cell>
          <cell r="I53">
            <v>0.78819444444444386</v>
          </cell>
          <cell r="J53">
            <v>1</v>
          </cell>
        </row>
        <row r="54">
          <cell r="H54" t="str">
            <v xml:space="preserve"> </v>
          </cell>
          <cell r="I54">
            <v>0.78819444444444386</v>
          </cell>
          <cell r="J54">
            <v>1</v>
          </cell>
        </row>
        <row r="55">
          <cell r="H55" t="str">
            <v xml:space="preserve"> </v>
          </cell>
          <cell r="I55">
            <v>0.78819444444444386</v>
          </cell>
          <cell r="J55">
            <v>1</v>
          </cell>
        </row>
        <row r="56">
          <cell r="H56" t="str">
            <v xml:space="preserve"> </v>
          </cell>
          <cell r="I56">
            <v>0.78819444444444386</v>
          </cell>
          <cell r="J56">
            <v>1</v>
          </cell>
        </row>
        <row r="57">
          <cell r="H57" t="str">
            <v xml:space="preserve"> </v>
          </cell>
          <cell r="I57">
            <v>0.78819444444444386</v>
          </cell>
          <cell r="J57">
            <v>1</v>
          </cell>
        </row>
        <row r="58">
          <cell r="H58" t="str">
            <v xml:space="preserve"> </v>
          </cell>
          <cell r="I58">
            <v>0.78819444444444386</v>
          </cell>
          <cell r="J58">
            <v>1</v>
          </cell>
        </row>
        <row r="59">
          <cell r="H59" t="str">
            <v xml:space="preserve"> </v>
          </cell>
          <cell r="I59">
            <v>0.78819444444444386</v>
          </cell>
          <cell r="J59">
            <v>1</v>
          </cell>
        </row>
        <row r="60">
          <cell r="H60" t="str">
            <v xml:space="preserve"> </v>
          </cell>
          <cell r="I60">
            <v>0.78819444444444386</v>
          </cell>
          <cell r="J60">
            <v>1</v>
          </cell>
        </row>
        <row r="61">
          <cell r="H61" t="str">
            <v xml:space="preserve"> </v>
          </cell>
          <cell r="I61">
            <v>0.78819444444444386</v>
          </cell>
          <cell r="J61">
            <v>1</v>
          </cell>
        </row>
        <row r="62">
          <cell r="H62" t="str">
            <v xml:space="preserve"> </v>
          </cell>
          <cell r="I62">
            <v>0.78819444444444386</v>
          </cell>
          <cell r="J62">
            <v>1</v>
          </cell>
        </row>
        <row r="63">
          <cell r="H63" t="str">
            <v xml:space="preserve"> </v>
          </cell>
          <cell r="I63">
            <v>0.78819444444444386</v>
          </cell>
          <cell r="J63">
            <v>1</v>
          </cell>
        </row>
        <row r="64">
          <cell r="H64" t="str">
            <v xml:space="preserve"> </v>
          </cell>
          <cell r="I64">
            <v>0.78819444444444386</v>
          </cell>
          <cell r="J64">
            <v>1</v>
          </cell>
        </row>
        <row r="65">
          <cell r="H65" t="str">
            <v xml:space="preserve"> </v>
          </cell>
          <cell r="I65">
            <v>0.78819444444444386</v>
          </cell>
          <cell r="J65">
            <v>1</v>
          </cell>
        </row>
        <row r="66">
          <cell r="H66" t="str">
            <v xml:space="preserve"> </v>
          </cell>
          <cell r="I66">
            <v>0.78819444444444386</v>
          </cell>
          <cell r="J66">
            <v>1</v>
          </cell>
        </row>
        <row r="67">
          <cell r="H67" t="str">
            <v>3000m V</v>
          </cell>
          <cell r="I67">
            <v>0.78819444444444386</v>
          </cell>
          <cell r="J67">
            <v>1</v>
          </cell>
        </row>
        <row r="68">
          <cell r="H68" t="str">
            <v>3000m M</v>
          </cell>
          <cell r="I68">
            <v>0.78819444444444386</v>
          </cell>
          <cell r="J68">
            <v>1</v>
          </cell>
        </row>
        <row r="69">
          <cell r="H69" t="str">
            <v xml:space="preserve"> </v>
          </cell>
          <cell r="I69">
            <v>0.78819444444444386</v>
          </cell>
          <cell r="J69">
            <v>1</v>
          </cell>
        </row>
        <row r="70">
          <cell r="H70" t="str">
            <v xml:space="preserve"> </v>
          </cell>
          <cell r="I70">
            <v>0.78819444444444386</v>
          </cell>
          <cell r="J70">
            <v>1</v>
          </cell>
        </row>
        <row r="71">
          <cell r="H71" t="str">
            <v xml:space="preserve"> </v>
          </cell>
          <cell r="I71">
            <v>0.78819444444444386</v>
          </cell>
          <cell r="J71">
            <v>1</v>
          </cell>
        </row>
        <row r="72">
          <cell r="H72" t="str">
            <v xml:space="preserve"> </v>
          </cell>
          <cell r="I72">
            <v>0.78819444444444386</v>
          </cell>
          <cell r="J72">
            <v>1</v>
          </cell>
        </row>
        <row r="73">
          <cell r="H73" t="str">
            <v xml:space="preserve"> </v>
          </cell>
          <cell r="I73">
            <v>0.78819444444444386</v>
          </cell>
          <cell r="J73">
            <v>1</v>
          </cell>
        </row>
        <row r="74">
          <cell r="H74" t="str">
            <v xml:space="preserve"> </v>
          </cell>
          <cell r="I74">
            <v>0.78819444444444386</v>
          </cell>
          <cell r="J74">
            <v>1</v>
          </cell>
        </row>
        <row r="75">
          <cell r="H75" t="str">
            <v xml:space="preserve"> </v>
          </cell>
          <cell r="I75">
            <v>0.78819444444444386</v>
          </cell>
          <cell r="J75">
            <v>1</v>
          </cell>
        </row>
        <row r="76">
          <cell r="H76" t="str">
            <v xml:space="preserve"> </v>
          </cell>
          <cell r="I76">
            <v>0.78819444444444386</v>
          </cell>
          <cell r="J76">
            <v>1</v>
          </cell>
        </row>
        <row r="77">
          <cell r="H77" t="str">
            <v xml:space="preserve"> </v>
          </cell>
          <cell r="I77">
            <v>0.78819444444444386</v>
          </cell>
          <cell r="J77">
            <v>1</v>
          </cell>
        </row>
        <row r="78">
          <cell r="H78" t="str">
            <v xml:space="preserve"> </v>
          </cell>
          <cell r="I78">
            <v>0.78819444444444386</v>
          </cell>
          <cell r="J78">
            <v>1</v>
          </cell>
        </row>
        <row r="79">
          <cell r="H79" t="str">
            <v xml:space="preserve"> </v>
          </cell>
          <cell r="I79">
            <v>0.78819444444444386</v>
          </cell>
          <cell r="J79">
            <v>1</v>
          </cell>
        </row>
        <row r="80">
          <cell r="H80" t="str">
            <v xml:space="preserve"> </v>
          </cell>
          <cell r="I80">
            <v>0.78819444444444386</v>
          </cell>
          <cell r="J80">
            <v>1</v>
          </cell>
        </row>
        <row r="81">
          <cell r="H81" t="str">
            <v xml:space="preserve"> </v>
          </cell>
          <cell r="I81">
            <v>0.78819444444444386</v>
          </cell>
          <cell r="J81">
            <v>1</v>
          </cell>
        </row>
        <row r="82">
          <cell r="H82" t="str">
            <v xml:space="preserve"> </v>
          </cell>
          <cell r="I82">
            <v>0.78819444444444386</v>
          </cell>
          <cell r="J82">
            <v>1</v>
          </cell>
        </row>
        <row r="83">
          <cell r="H83" t="str">
            <v xml:space="preserve"> </v>
          </cell>
          <cell r="I83">
            <v>0.78819444444444386</v>
          </cell>
          <cell r="J83">
            <v>1</v>
          </cell>
        </row>
        <row r="84">
          <cell r="H84" t="str">
            <v xml:space="preserve"> </v>
          </cell>
          <cell r="I84">
            <v>0.78819444444444386</v>
          </cell>
          <cell r="J84">
            <v>1</v>
          </cell>
        </row>
        <row r="85">
          <cell r="H85" t="str">
            <v xml:space="preserve"> </v>
          </cell>
          <cell r="I85">
            <v>0.78819444444444386</v>
          </cell>
          <cell r="J85">
            <v>1</v>
          </cell>
        </row>
        <row r="86">
          <cell r="H86" t="str">
            <v xml:space="preserve"> </v>
          </cell>
          <cell r="I86">
            <v>0.78819444444444386</v>
          </cell>
          <cell r="J86">
            <v>1</v>
          </cell>
        </row>
        <row r="87">
          <cell r="H87" t="str">
            <v xml:space="preserve"> </v>
          </cell>
          <cell r="I87">
            <v>0.78819444444444386</v>
          </cell>
          <cell r="J87">
            <v>1</v>
          </cell>
        </row>
        <row r="88">
          <cell r="H88" t="str">
            <v xml:space="preserve"> </v>
          </cell>
          <cell r="I88">
            <v>0.78819444444444386</v>
          </cell>
          <cell r="J88">
            <v>1</v>
          </cell>
        </row>
        <row r="89">
          <cell r="H89" t="str">
            <v xml:space="preserve"> </v>
          </cell>
          <cell r="I89">
            <v>0.78819444444444386</v>
          </cell>
          <cell r="J89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0"/>
      <sheetData sheetId="1" refreshError="1"/>
      <sheetData sheetId="2"/>
      <sheetData sheetId="3" refreshError="1"/>
      <sheetData sheetId="4"/>
      <sheetData sheetId="5" refreshError="1">
        <row r="6">
          <cell r="H6" t="str">
            <v>60m bb.99 v</v>
          </cell>
          <cell r="I6">
            <v>0.70833333333333304</v>
          </cell>
          <cell r="J6">
            <v>1</v>
          </cell>
        </row>
        <row r="7">
          <cell r="H7" t="str">
            <v>tolis v</v>
          </cell>
          <cell r="I7">
            <v>0.70833333333333304</v>
          </cell>
          <cell r="J7">
            <v>1</v>
          </cell>
        </row>
        <row r="8">
          <cell r="H8" t="str">
            <v>aukštis m</v>
          </cell>
          <cell r="I8">
            <v>0.70833333333333304</v>
          </cell>
          <cell r="J8">
            <v>1</v>
          </cell>
        </row>
        <row r="9">
          <cell r="H9" t="str">
            <v>rut v</v>
          </cell>
          <cell r="I9">
            <v>0.70833333333333304</v>
          </cell>
          <cell r="J9">
            <v>1</v>
          </cell>
        </row>
        <row r="10">
          <cell r="H10" t="str">
            <v>60m m</v>
          </cell>
          <cell r="I10">
            <v>0.71874999999999967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0.74305555555555514</v>
          </cell>
          <cell r="J12">
            <v>1</v>
          </cell>
        </row>
        <row r="13">
          <cell r="H13" t="str">
            <v>1500m v</v>
          </cell>
          <cell r="I13">
            <v>0.74999999999999956</v>
          </cell>
          <cell r="J13">
            <v>1</v>
          </cell>
        </row>
        <row r="14">
          <cell r="H14" t="str">
            <v>tolis m</v>
          </cell>
          <cell r="I14">
            <v>0.74999999999999956</v>
          </cell>
          <cell r="J14">
            <v>1</v>
          </cell>
        </row>
        <row r="15">
          <cell r="H15" t="str">
            <v>aukštis v</v>
          </cell>
          <cell r="I15">
            <v>0.74999999999999956</v>
          </cell>
          <cell r="J15">
            <v>1</v>
          </cell>
        </row>
        <row r="16">
          <cell r="H16" t="str">
            <v>rut m</v>
          </cell>
          <cell r="I16">
            <v>0.74999999999999956</v>
          </cell>
          <cell r="J16">
            <v>1</v>
          </cell>
        </row>
        <row r="17">
          <cell r="H17" t="str">
            <v>60m m</v>
          </cell>
          <cell r="I17">
            <v>0.76041666666666619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0.77083333333333282</v>
          </cell>
          <cell r="J19">
            <v>1</v>
          </cell>
        </row>
        <row r="20">
          <cell r="H20" t="str">
            <v>400m v</v>
          </cell>
          <cell r="I20">
            <v>0.78124999999999944</v>
          </cell>
          <cell r="J20">
            <v>1</v>
          </cell>
        </row>
        <row r="21">
          <cell r="H21" t="str">
            <v>2000m klb v</v>
          </cell>
          <cell r="I21">
            <v>0.79166666666666607</v>
          </cell>
          <cell r="J21">
            <v>1</v>
          </cell>
        </row>
        <row r="22">
          <cell r="H22" t="str">
            <v>1500m klb m</v>
          </cell>
          <cell r="I22">
            <v>0.79861111111111049</v>
          </cell>
          <cell r="J22">
            <v>1</v>
          </cell>
        </row>
        <row r="23">
          <cell r="H23" t="str">
            <v>60m bb m</v>
          </cell>
          <cell r="I23">
            <v>0.70833333333333304</v>
          </cell>
          <cell r="J23">
            <v>2</v>
          </cell>
        </row>
        <row r="24">
          <cell r="H24" t="str">
            <v>triš m</v>
          </cell>
          <cell r="I24">
            <v>0.70833333333333304</v>
          </cell>
          <cell r="J24">
            <v>2</v>
          </cell>
        </row>
        <row r="25">
          <cell r="H25" t="str">
            <v>kartis m</v>
          </cell>
          <cell r="I25">
            <v>0.70833333333333304</v>
          </cell>
          <cell r="J25">
            <v>2</v>
          </cell>
        </row>
        <row r="26">
          <cell r="H26" t="str">
            <v>kartis v</v>
          </cell>
          <cell r="I26">
            <v>0.70833333333333304</v>
          </cell>
          <cell r="J26">
            <v>2</v>
          </cell>
        </row>
        <row r="27">
          <cell r="H27" t="str">
            <v>60m bb v</v>
          </cell>
          <cell r="I27">
            <v>0.71874999999999967</v>
          </cell>
          <cell r="J27">
            <v>2</v>
          </cell>
        </row>
        <row r="28">
          <cell r="H28" t="str">
            <v>200m m</v>
          </cell>
          <cell r="I28">
            <v>0.72569444444444409</v>
          </cell>
          <cell r="J28">
            <v>2</v>
          </cell>
        </row>
        <row r="29">
          <cell r="H29" t="str">
            <v>200m v</v>
          </cell>
          <cell r="I29">
            <v>0.73611111111111072</v>
          </cell>
          <cell r="J29">
            <v>2</v>
          </cell>
        </row>
        <row r="30">
          <cell r="H30" t="str">
            <v>800m m</v>
          </cell>
          <cell r="I30">
            <v>0.74999999999999956</v>
          </cell>
          <cell r="J30">
            <v>2</v>
          </cell>
        </row>
        <row r="31">
          <cell r="H31" t="str">
            <v>triš v</v>
          </cell>
          <cell r="I31">
            <v>0.74999999999999956</v>
          </cell>
          <cell r="J31">
            <v>2</v>
          </cell>
        </row>
        <row r="32">
          <cell r="H32" t="str">
            <v>800m v</v>
          </cell>
          <cell r="I32">
            <v>0.75694444444444398</v>
          </cell>
          <cell r="J32">
            <v>2</v>
          </cell>
        </row>
        <row r="33">
          <cell r="H33" t="str">
            <v>200m m</v>
          </cell>
          <cell r="I33">
            <v>0.76736111111111061</v>
          </cell>
          <cell r="J33">
            <v>2</v>
          </cell>
        </row>
        <row r="34">
          <cell r="H34" t="str">
            <v>200m v</v>
          </cell>
          <cell r="I34">
            <v>0.77083333333333282</v>
          </cell>
          <cell r="J34">
            <v>2</v>
          </cell>
        </row>
        <row r="35">
          <cell r="H35" t="str">
            <v>3000m m</v>
          </cell>
          <cell r="I35">
            <v>0.77777777777777724</v>
          </cell>
          <cell r="J35">
            <v>2</v>
          </cell>
        </row>
        <row r="36">
          <cell r="H36" t="str">
            <v>3000m v</v>
          </cell>
          <cell r="I36">
            <v>0.78819444444444386</v>
          </cell>
          <cell r="J36">
            <v>2</v>
          </cell>
        </row>
        <row r="37">
          <cell r="H37" t="str">
            <v xml:space="preserve"> </v>
          </cell>
          <cell r="I37">
            <v>0.78819444444444386</v>
          </cell>
          <cell r="J37">
            <v>0</v>
          </cell>
        </row>
        <row r="38">
          <cell r="H38" t="str">
            <v xml:space="preserve"> </v>
          </cell>
          <cell r="I38">
            <v>0.78819444444444386</v>
          </cell>
          <cell r="J38">
            <v>0</v>
          </cell>
        </row>
        <row r="39">
          <cell r="H39" t="str">
            <v xml:space="preserve"> </v>
          </cell>
          <cell r="I39">
            <v>0.78819444444444386</v>
          </cell>
          <cell r="J39">
            <v>0</v>
          </cell>
        </row>
        <row r="40">
          <cell r="H40" t="str">
            <v xml:space="preserve"> </v>
          </cell>
          <cell r="I40">
            <v>0.78819444444444386</v>
          </cell>
          <cell r="J40">
            <v>0</v>
          </cell>
        </row>
        <row r="41">
          <cell r="H41" t="str">
            <v xml:space="preserve"> </v>
          </cell>
          <cell r="I41">
            <v>0.78819444444444386</v>
          </cell>
          <cell r="J41">
            <v>0</v>
          </cell>
        </row>
        <row r="42">
          <cell r="H42" t="str">
            <v xml:space="preserve"> </v>
          </cell>
          <cell r="I42">
            <v>0.78819444444444386</v>
          </cell>
          <cell r="J42">
            <v>0</v>
          </cell>
        </row>
        <row r="43">
          <cell r="H43" t="str">
            <v xml:space="preserve"> </v>
          </cell>
          <cell r="I43">
            <v>0.78819444444444386</v>
          </cell>
          <cell r="J43">
            <v>0</v>
          </cell>
        </row>
        <row r="44">
          <cell r="H44" t="str">
            <v xml:space="preserve"> </v>
          </cell>
          <cell r="I44">
            <v>0.78819444444444386</v>
          </cell>
          <cell r="J44">
            <v>0</v>
          </cell>
        </row>
        <row r="45">
          <cell r="H45" t="str">
            <v xml:space="preserve"> </v>
          </cell>
          <cell r="I45">
            <v>0.78819444444444386</v>
          </cell>
          <cell r="J45">
            <v>0</v>
          </cell>
        </row>
        <row r="46">
          <cell r="H46" t="str">
            <v xml:space="preserve"> </v>
          </cell>
          <cell r="I46">
            <v>0.78819444444444386</v>
          </cell>
          <cell r="J46">
            <v>0</v>
          </cell>
        </row>
        <row r="47">
          <cell r="H47" t="str">
            <v xml:space="preserve"> </v>
          </cell>
          <cell r="I47">
            <v>0.78819444444444386</v>
          </cell>
          <cell r="J47">
            <v>0</v>
          </cell>
        </row>
        <row r="48">
          <cell r="H48" t="str">
            <v xml:space="preserve"> </v>
          </cell>
          <cell r="I48">
            <v>0.78819444444444386</v>
          </cell>
          <cell r="J48">
            <v>0</v>
          </cell>
        </row>
        <row r="49">
          <cell r="H49" t="str">
            <v xml:space="preserve"> </v>
          </cell>
          <cell r="I49">
            <v>0.78819444444444386</v>
          </cell>
          <cell r="J49">
            <v>0</v>
          </cell>
        </row>
        <row r="50">
          <cell r="H50" t="str">
            <v xml:space="preserve"> </v>
          </cell>
          <cell r="I50">
            <v>0.78819444444444386</v>
          </cell>
          <cell r="J50">
            <v>1</v>
          </cell>
        </row>
        <row r="51">
          <cell r="H51" t="str">
            <v xml:space="preserve"> </v>
          </cell>
          <cell r="I51">
            <v>0.78819444444444386</v>
          </cell>
          <cell r="J51">
            <v>1</v>
          </cell>
        </row>
        <row r="52">
          <cell r="H52" t="str">
            <v xml:space="preserve"> </v>
          </cell>
          <cell r="I52">
            <v>0.78819444444444386</v>
          </cell>
          <cell r="J52">
            <v>1</v>
          </cell>
        </row>
        <row r="53">
          <cell r="H53" t="str">
            <v xml:space="preserve"> </v>
          </cell>
          <cell r="I53">
            <v>0.78819444444444386</v>
          </cell>
          <cell r="J53">
            <v>1</v>
          </cell>
        </row>
        <row r="54">
          <cell r="H54" t="str">
            <v xml:space="preserve"> </v>
          </cell>
          <cell r="I54">
            <v>0.78819444444444386</v>
          </cell>
          <cell r="J54">
            <v>1</v>
          </cell>
        </row>
        <row r="55">
          <cell r="H55" t="str">
            <v xml:space="preserve"> </v>
          </cell>
          <cell r="I55">
            <v>0.78819444444444386</v>
          </cell>
          <cell r="J55">
            <v>1</v>
          </cell>
        </row>
        <row r="56">
          <cell r="H56" t="str">
            <v xml:space="preserve"> </v>
          </cell>
          <cell r="I56">
            <v>0.78819444444444386</v>
          </cell>
          <cell r="J56">
            <v>1</v>
          </cell>
        </row>
        <row r="57">
          <cell r="H57" t="str">
            <v xml:space="preserve"> </v>
          </cell>
          <cell r="I57">
            <v>0.78819444444444386</v>
          </cell>
          <cell r="J57">
            <v>1</v>
          </cell>
        </row>
        <row r="58">
          <cell r="H58" t="str">
            <v xml:space="preserve"> </v>
          </cell>
          <cell r="I58">
            <v>0.78819444444444386</v>
          </cell>
          <cell r="J58">
            <v>1</v>
          </cell>
        </row>
        <row r="59">
          <cell r="H59" t="str">
            <v xml:space="preserve"> </v>
          </cell>
          <cell r="I59">
            <v>0.78819444444444386</v>
          </cell>
          <cell r="J59">
            <v>1</v>
          </cell>
        </row>
        <row r="60">
          <cell r="H60" t="str">
            <v xml:space="preserve"> </v>
          </cell>
          <cell r="I60">
            <v>0.78819444444444386</v>
          </cell>
          <cell r="J60">
            <v>1</v>
          </cell>
        </row>
        <row r="61">
          <cell r="H61" t="str">
            <v xml:space="preserve"> </v>
          </cell>
          <cell r="I61">
            <v>0.78819444444444386</v>
          </cell>
          <cell r="J61">
            <v>1</v>
          </cell>
        </row>
        <row r="62">
          <cell r="H62" t="str">
            <v xml:space="preserve"> </v>
          </cell>
          <cell r="I62">
            <v>0.78819444444444386</v>
          </cell>
          <cell r="J62">
            <v>1</v>
          </cell>
        </row>
        <row r="63">
          <cell r="H63" t="str">
            <v xml:space="preserve"> </v>
          </cell>
          <cell r="I63">
            <v>0.78819444444444386</v>
          </cell>
          <cell r="J63">
            <v>1</v>
          </cell>
        </row>
        <row r="64">
          <cell r="H64" t="str">
            <v xml:space="preserve"> </v>
          </cell>
          <cell r="I64">
            <v>0.78819444444444386</v>
          </cell>
          <cell r="J64">
            <v>1</v>
          </cell>
        </row>
        <row r="65">
          <cell r="H65" t="str">
            <v xml:space="preserve"> </v>
          </cell>
          <cell r="I65">
            <v>0.78819444444444386</v>
          </cell>
          <cell r="J65">
            <v>1</v>
          </cell>
        </row>
        <row r="66">
          <cell r="H66" t="str">
            <v xml:space="preserve"> </v>
          </cell>
          <cell r="I66">
            <v>0.78819444444444386</v>
          </cell>
          <cell r="J66">
            <v>1</v>
          </cell>
        </row>
        <row r="67">
          <cell r="H67" t="str">
            <v>3000m V</v>
          </cell>
          <cell r="I67">
            <v>0.78819444444444386</v>
          </cell>
          <cell r="J67">
            <v>1</v>
          </cell>
        </row>
        <row r="68">
          <cell r="H68" t="str">
            <v>3000m M</v>
          </cell>
          <cell r="I68">
            <v>0.78819444444444386</v>
          </cell>
          <cell r="J68">
            <v>1</v>
          </cell>
        </row>
        <row r="69">
          <cell r="H69" t="str">
            <v xml:space="preserve"> </v>
          </cell>
          <cell r="I69">
            <v>0.78819444444444386</v>
          </cell>
          <cell r="J69">
            <v>1</v>
          </cell>
        </row>
        <row r="70">
          <cell r="H70" t="str">
            <v xml:space="preserve"> </v>
          </cell>
          <cell r="I70">
            <v>0.78819444444444386</v>
          </cell>
          <cell r="J70">
            <v>1</v>
          </cell>
        </row>
        <row r="71">
          <cell r="H71" t="str">
            <v xml:space="preserve"> </v>
          </cell>
          <cell r="I71">
            <v>0.78819444444444386</v>
          </cell>
          <cell r="J71">
            <v>1</v>
          </cell>
        </row>
        <row r="72">
          <cell r="H72" t="str">
            <v xml:space="preserve"> </v>
          </cell>
          <cell r="I72">
            <v>0.78819444444444386</v>
          </cell>
          <cell r="J72">
            <v>1</v>
          </cell>
        </row>
        <row r="73">
          <cell r="H73" t="str">
            <v xml:space="preserve"> </v>
          </cell>
          <cell r="I73">
            <v>0.78819444444444386</v>
          </cell>
          <cell r="J73">
            <v>1</v>
          </cell>
        </row>
        <row r="74">
          <cell r="H74" t="str">
            <v xml:space="preserve"> </v>
          </cell>
          <cell r="I74">
            <v>0.78819444444444386</v>
          </cell>
          <cell r="J74">
            <v>1</v>
          </cell>
        </row>
        <row r="75">
          <cell r="H75" t="str">
            <v xml:space="preserve"> </v>
          </cell>
          <cell r="I75">
            <v>0.78819444444444386</v>
          </cell>
          <cell r="J75">
            <v>1</v>
          </cell>
        </row>
        <row r="76">
          <cell r="H76" t="str">
            <v xml:space="preserve"> </v>
          </cell>
          <cell r="I76">
            <v>0.78819444444444386</v>
          </cell>
          <cell r="J76">
            <v>1</v>
          </cell>
        </row>
        <row r="77">
          <cell r="H77" t="str">
            <v xml:space="preserve"> </v>
          </cell>
          <cell r="I77">
            <v>0.78819444444444386</v>
          </cell>
          <cell r="J77">
            <v>1</v>
          </cell>
        </row>
        <row r="78">
          <cell r="H78" t="str">
            <v xml:space="preserve"> </v>
          </cell>
          <cell r="I78">
            <v>0.78819444444444386</v>
          </cell>
          <cell r="J78">
            <v>1</v>
          </cell>
        </row>
        <row r="79">
          <cell r="H79" t="str">
            <v xml:space="preserve"> </v>
          </cell>
          <cell r="I79">
            <v>0.78819444444444386</v>
          </cell>
          <cell r="J79">
            <v>1</v>
          </cell>
        </row>
        <row r="80">
          <cell r="H80" t="str">
            <v xml:space="preserve"> </v>
          </cell>
          <cell r="I80">
            <v>0.78819444444444386</v>
          </cell>
          <cell r="J80">
            <v>1</v>
          </cell>
        </row>
        <row r="81">
          <cell r="H81" t="str">
            <v xml:space="preserve"> </v>
          </cell>
          <cell r="I81">
            <v>0.78819444444444386</v>
          </cell>
          <cell r="J81">
            <v>1</v>
          </cell>
        </row>
        <row r="82">
          <cell r="H82" t="str">
            <v xml:space="preserve"> </v>
          </cell>
          <cell r="I82">
            <v>0.78819444444444386</v>
          </cell>
          <cell r="J82">
            <v>1</v>
          </cell>
        </row>
        <row r="83">
          <cell r="H83" t="str">
            <v xml:space="preserve"> </v>
          </cell>
          <cell r="I83">
            <v>0.78819444444444386</v>
          </cell>
          <cell r="J83">
            <v>1</v>
          </cell>
        </row>
        <row r="84">
          <cell r="H84" t="str">
            <v xml:space="preserve"> </v>
          </cell>
          <cell r="I84">
            <v>0.78819444444444386</v>
          </cell>
          <cell r="J84">
            <v>1</v>
          </cell>
        </row>
        <row r="85">
          <cell r="H85" t="str">
            <v xml:space="preserve"> </v>
          </cell>
          <cell r="I85">
            <v>0.78819444444444386</v>
          </cell>
          <cell r="J85">
            <v>1</v>
          </cell>
        </row>
        <row r="86">
          <cell r="H86" t="str">
            <v xml:space="preserve"> </v>
          </cell>
          <cell r="I86">
            <v>0.78819444444444386</v>
          </cell>
          <cell r="J86">
            <v>1</v>
          </cell>
        </row>
        <row r="87">
          <cell r="H87" t="str">
            <v xml:space="preserve"> </v>
          </cell>
          <cell r="I87">
            <v>0.78819444444444386</v>
          </cell>
          <cell r="J87">
            <v>1</v>
          </cell>
        </row>
        <row r="88">
          <cell r="H88" t="str">
            <v xml:space="preserve"> </v>
          </cell>
          <cell r="I88">
            <v>0.78819444444444386</v>
          </cell>
          <cell r="J88">
            <v>1</v>
          </cell>
        </row>
        <row r="89">
          <cell r="H89" t="str">
            <v xml:space="preserve"> </v>
          </cell>
          <cell r="I89">
            <v>0.78819444444444386</v>
          </cell>
          <cell r="J89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4"/>
  <sheetViews>
    <sheetView showZeros="0" tabSelected="1" topLeftCell="A3" zoomScaleNormal="100" workbookViewId="0">
      <selection activeCell="A5" sqref="A5"/>
    </sheetView>
  </sheetViews>
  <sheetFormatPr defaultColWidth="10.44140625" defaultRowHeight="13.2" x14ac:dyDescent="0.25"/>
  <cols>
    <col min="1" max="1" width="5.6640625" style="92" customWidth="1"/>
    <col min="2" max="2" width="3.33203125" style="92" bestFit="1" customWidth="1"/>
    <col min="3" max="3" width="7.44140625" style="92" customWidth="1"/>
    <col min="4" max="4" width="11.33203125" style="92" bestFit="1" customWidth="1"/>
    <col min="5" max="5" width="10.44140625" style="151" customWidth="1"/>
    <col min="6" max="6" width="11" style="63" bestFit="1" customWidth="1"/>
    <col min="7" max="7" width="12.33203125" style="63" bestFit="1" customWidth="1"/>
    <col min="8" max="8" width="11" style="63" hidden="1" customWidth="1"/>
    <col min="9" max="9" width="5.88671875" style="63" bestFit="1" customWidth="1"/>
    <col min="10" max="10" width="6.109375" style="92" bestFit="1" customWidth="1"/>
    <col min="11" max="11" width="7.109375" style="147" customWidth="1"/>
    <col min="12" max="13" width="6.6640625" style="147" bestFit="1" customWidth="1"/>
    <col min="14" max="14" width="5.88671875" style="147" bestFit="1" customWidth="1"/>
    <col min="15" max="15" width="4.88671875" style="147" bestFit="1" customWidth="1"/>
    <col min="16" max="16" width="5.44140625" style="147" bestFit="1" customWidth="1"/>
    <col min="17" max="17" width="7.109375" style="147" bestFit="1" customWidth="1"/>
    <col min="18" max="18" width="9" style="92" bestFit="1" customWidth="1"/>
    <col min="19" max="19" width="5.6640625" style="157" customWidth="1"/>
    <col min="20" max="20" width="14" style="158" bestFit="1" customWidth="1"/>
    <col min="21" max="256" width="10.44140625" style="92"/>
    <col min="257" max="257" width="5.6640625" style="92" customWidth="1"/>
    <col min="258" max="258" width="0" style="92" hidden="1" customWidth="1"/>
    <col min="259" max="259" width="9.5546875" style="92" customWidth="1"/>
    <col min="260" max="260" width="12.6640625" style="92" bestFit="1" customWidth="1"/>
    <col min="261" max="261" width="10.44140625" style="92" customWidth="1"/>
    <col min="262" max="262" width="8" style="92" bestFit="1" customWidth="1"/>
    <col min="263" max="263" width="13.88671875" style="92" bestFit="1" customWidth="1"/>
    <col min="264" max="264" width="11.33203125" style="92" bestFit="1" customWidth="1"/>
    <col min="265" max="265" width="5.88671875" style="92" bestFit="1" customWidth="1"/>
    <col min="266" max="266" width="6.109375" style="92" bestFit="1" customWidth="1"/>
    <col min="267" max="267" width="7.109375" style="92" customWidth="1"/>
    <col min="268" max="269" width="6.6640625" style="92" bestFit="1" customWidth="1"/>
    <col min="270" max="270" width="5.88671875" style="92" bestFit="1" customWidth="1"/>
    <col min="271" max="271" width="4.88671875" style="92" bestFit="1" customWidth="1"/>
    <col min="272" max="272" width="5.44140625" style="92" bestFit="1" customWidth="1"/>
    <col min="273" max="273" width="7.109375" style="92" bestFit="1" customWidth="1"/>
    <col min="274" max="274" width="9" style="92" bestFit="1" customWidth="1"/>
    <col min="275" max="275" width="5.6640625" style="92" customWidth="1"/>
    <col min="276" max="276" width="10.6640625" style="92" bestFit="1" customWidth="1"/>
    <col min="277" max="512" width="10.44140625" style="92"/>
    <col min="513" max="513" width="5.6640625" style="92" customWidth="1"/>
    <col min="514" max="514" width="0" style="92" hidden="1" customWidth="1"/>
    <col min="515" max="515" width="9.5546875" style="92" customWidth="1"/>
    <col min="516" max="516" width="12.6640625" style="92" bestFit="1" customWidth="1"/>
    <col min="517" max="517" width="10.44140625" style="92" customWidth="1"/>
    <col min="518" max="518" width="8" style="92" bestFit="1" customWidth="1"/>
    <col min="519" max="519" width="13.88671875" style="92" bestFit="1" customWidth="1"/>
    <col min="520" max="520" width="11.33203125" style="92" bestFit="1" customWidth="1"/>
    <col min="521" max="521" width="5.88671875" style="92" bestFit="1" customWidth="1"/>
    <col min="522" max="522" width="6.109375" style="92" bestFit="1" customWidth="1"/>
    <col min="523" max="523" width="7.109375" style="92" customWidth="1"/>
    <col min="524" max="525" width="6.6640625" style="92" bestFit="1" customWidth="1"/>
    <col min="526" max="526" width="5.88671875" style="92" bestFit="1" customWidth="1"/>
    <col min="527" max="527" width="4.88671875" style="92" bestFit="1" customWidth="1"/>
    <col min="528" max="528" width="5.44140625" style="92" bestFit="1" customWidth="1"/>
    <col min="529" max="529" width="7.109375" style="92" bestFit="1" customWidth="1"/>
    <col min="530" max="530" width="9" style="92" bestFit="1" customWidth="1"/>
    <col min="531" max="531" width="5.6640625" style="92" customWidth="1"/>
    <col min="532" max="532" width="10.6640625" style="92" bestFit="1" customWidth="1"/>
    <col min="533" max="768" width="10.44140625" style="92"/>
    <col min="769" max="769" width="5.6640625" style="92" customWidth="1"/>
    <col min="770" max="770" width="0" style="92" hidden="1" customWidth="1"/>
    <col min="771" max="771" width="9.5546875" style="92" customWidth="1"/>
    <col min="772" max="772" width="12.6640625" style="92" bestFit="1" customWidth="1"/>
    <col min="773" max="773" width="10.44140625" style="92" customWidth="1"/>
    <col min="774" max="774" width="8" style="92" bestFit="1" customWidth="1"/>
    <col min="775" max="775" width="13.88671875" style="92" bestFit="1" customWidth="1"/>
    <col min="776" max="776" width="11.33203125" style="92" bestFit="1" customWidth="1"/>
    <col min="777" max="777" width="5.88671875" style="92" bestFit="1" customWidth="1"/>
    <col min="778" max="778" width="6.109375" style="92" bestFit="1" customWidth="1"/>
    <col min="779" max="779" width="7.109375" style="92" customWidth="1"/>
    <col min="780" max="781" width="6.6640625" style="92" bestFit="1" customWidth="1"/>
    <col min="782" max="782" width="5.88671875" style="92" bestFit="1" customWidth="1"/>
    <col min="783" max="783" width="4.88671875" style="92" bestFit="1" customWidth="1"/>
    <col min="784" max="784" width="5.44140625" style="92" bestFit="1" customWidth="1"/>
    <col min="785" max="785" width="7.109375" style="92" bestFit="1" customWidth="1"/>
    <col min="786" max="786" width="9" style="92" bestFit="1" customWidth="1"/>
    <col min="787" max="787" width="5.6640625" style="92" customWidth="1"/>
    <col min="788" max="788" width="10.6640625" style="92" bestFit="1" customWidth="1"/>
    <col min="789" max="1024" width="10.44140625" style="92"/>
    <col min="1025" max="1025" width="5.6640625" style="92" customWidth="1"/>
    <col min="1026" max="1026" width="0" style="92" hidden="1" customWidth="1"/>
    <col min="1027" max="1027" width="9.5546875" style="92" customWidth="1"/>
    <col min="1028" max="1028" width="12.6640625" style="92" bestFit="1" customWidth="1"/>
    <col min="1029" max="1029" width="10.44140625" style="92" customWidth="1"/>
    <col min="1030" max="1030" width="8" style="92" bestFit="1" customWidth="1"/>
    <col min="1031" max="1031" width="13.88671875" style="92" bestFit="1" customWidth="1"/>
    <col min="1032" max="1032" width="11.33203125" style="92" bestFit="1" customWidth="1"/>
    <col min="1033" max="1033" width="5.88671875" style="92" bestFit="1" customWidth="1"/>
    <col min="1034" max="1034" width="6.109375" style="92" bestFit="1" customWidth="1"/>
    <col min="1035" max="1035" width="7.109375" style="92" customWidth="1"/>
    <col min="1036" max="1037" width="6.6640625" style="92" bestFit="1" customWidth="1"/>
    <col min="1038" max="1038" width="5.88671875" style="92" bestFit="1" customWidth="1"/>
    <col min="1039" max="1039" width="4.88671875" style="92" bestFit="1" customWidth="1"/>
    <col min="1040" max="1040" width="5.44140625" style="92" bestFit="1" customWidth="1"/>
    <col min="1041" max="1041" width="7.109375" style="92" bestFit="1" customWidth="1"/>
    <col min="1042" max="1042" width="9" style="92" bestFit="1" customWidth="1"/>
    <col min="1043" max="1043" width="5.6640625" style="92" customWidth="1"/>
    <col min="1044" max="1044" width="10.6640625" style="92" bestFit="1" customWidth="1"/>
    <col min="1045" max="1280" width="10.44140625" style="92"/>
    <col min="1281" max="1281" width="5.6640625" style="92" customWidth="1"/>
    <col min="1282" max="1282" width="0" style="92" hidden="1" customWidth="1"/>
    <col min="1283" max="1283" width="9.5546875" style="92" customWidth="1"/>
    <col min="1284" max="1284" width="12.6640625" style="92" bestFit="1" customWidth="1"/>
    <col min="1285" max="1285" width="10.44140625" style="92" customWidth="1"/>
    <col min="1286" max="1286" width="8" style="92" bestFit="1" customWidth="1"/>
    <col min="1287" max="1287" width="13.88671875" style="92" bestFit="1" customWidth="1"/>
    <col min="1288" max="1288" width="11.33203125" style="92" bestFit="1" customWidth="1"/>
    <col min="1289" max="1289" width="5.88671875" style="92" bestFit="1" customWidth="1"/>
    <col min="1290" max="1290" width="6.109375" style="92" bestFit="1" customWidth="1"/>
    <col min="1291" max="1291" width="7.109375" style="92" customWidth="1"/>
    <col min="1292" max="1293" width="6.6640625" style="92" bestFit="1" customWidth="1"/>
    <col min="1294" max="1294" width="5.88671875" style="92" bestFit="1" customWidth="1"/>
    <col min="1295" max="1295" width="4.88671875" style="92" bestFit="1" customWidth="1"/>
    <col min="1296" max="1296" width="5.44140625" style="92" bestFit="1" customWidth="1"/>
    <col min="1297" max="1297" width="7.109375" style="92" bestFit="1" customWidth="1"/>
    <col min="1298" max="1298" width="9" style="92" bestFit="1" customWidth="1"/>
    <col min="1299" max="1299" width="5.6640625" style="92" customWidth="1"/>
    <col min="1300" max="1300" width="10.6640625" style="92" bestFit="1" customWidth="1"/>
    <col min="1301" max="1536" width="10.44140625" style="92"/>
    <col min="1537" max="1537" width="5.6640625" style="92" customWidth="1"/>
    <col min="1538" max="1538" width="0" style="92" hidden="1" customWidth="1"/>
    <col min="1539" max="1539" width="9.5546875" style="92" customWidth="1"/>
    <col min="1540" max="1540" width="12.6640625" style="92" bestFit="1" customWidth="1"/>
    <col min="1541" max="1541" width="10.44140625" style="92" customWidth="1"/>
    <col min="1542" max="1542" width="8" style="92" bestFit="1" customWidth="1"/>
    <col min="1543" max="1543" width="13.88671875" style="92" bestFit="1" customWidth="1"/>
    <col min="1544" max="1544" width="11.33203125" style="92" bestFit="1" customWidth="1"/>
    <col min="1545" max="1545" width="5.88671875" style="92" bestFit="1" customWidth="1"/>
    <col min="1546" max="1546" width="6.109375" style="92" bestFit="1" customWidth="1"/>
    <col min="1547" max="1547" width="7.109375" style="92" customWidth="1"/>
    <col min="1548" max="1549" width="6.6640625" style="92" bestFit="1" customWidth="1"/>
    <col min="1550" max="1550" width="5.88671875" style="92" bestFit="1" customWidth="1"/>
    <col min="1551" max="1551" width="4.88671875" style="92" bestFit="1" customWidth="1"/>
    <col min="1552" max="1552" width="5.44140625" style="92" bestFit="1" customWidth="1"/>
    <col min="1553" max="1553" width="7.109375" style="92" bestFit="1" customWidth="1"/>
    <col min="1554" max="1554" width="9" style="92" bestFit="1" customWidth="1"/>
    <col min="1555" max="1555" width="5.6640625" style="92" customWidth="1"/>
    <col min="1556" max="1556" width="10.6640625" style="92" bestFit="1" customWidth="1"/>
    <col min="1557" max="1792" width="10.44140625" style="92"/>
    <col min="1793" max="1793" width="5.6640625" style="92" customWidth="1"/>
    <col min="1794" max="1794" width="0" style="92" hidden="1" customWidth="1"/>
    <col min="1795" max="1795" width="9.5546875" style="92" customWidth="1"/>
    <col min="1796" max="1796" width="12.6640625" style="92" bestFit="1" customWidth="1"/>
    <col min="1797" max="1797" width="10.44140625" style="92" customWidth="1"/>
    <col min="1798" max="1798" width="8" style="92" bestFit="1" customWidth="1"/>
    <col min="1799" max="1799" width="13.88671875" style="92" bestFit="1" customWidth="1"/>
    <col min="1800" max="1800" width="11.33203125" style="92" bestFit="1" customWidth="1"/>
    <col min="1801" max="1801" width="5.88671875" style="92" bestFit="1" customWidth="1"/>
    <col min="1802" max="1802" width="6.109375" style="92" bestFit="1" customWidth="1"/>
    <col min="1803" max="1803" width="7.109375" style="92" customWidth="1"/>
    <col min="1804" max="1805" width="6.6640625" style="92" bestFit="1" customWidth="1"/>
    <col min="1806" max="1806" width="5.88671875" style="92" bestFit="1" customWidth="1"/>
    <col min="1807" max="1807" width="4.88671875" style="92" bestFit="1" customWidth="1"/>
    <col min="1808" max="1808" width="5.44140625" style="92" bestFit="1" customWidth="1"/>
    <col min="1809" max="1809" width="7.109375" style="92" bestFit="1" customWidth="1"/>
    <col min="1810" max="1810" width="9" style="92" bestFit="1" customWidth="1"/>
    <col min="1811" max="1811" width="5.6640625" style="92" customWidth="1"/>
    <col min="1812" max="1812" width="10.6640625" style="92" bestFit="1" customWidth="1"/>
    <col min="1813" max="2048" width="10.44140625" style="92"/>
    <col min="2049" max="2049" width="5.6640625" style="92" customWidth="1"/>
    <col min="2050" max="2050" width="0" style="92" hidden="1" customWidth="1"/>
    <col min="2051" max="2051" width="9.5546875" style="92" customWidth="1"/>
    <col min="2052" max="2052" width="12.6640625" style="92" bestFit="1" customWidth="1"/>
    <col min="2053" max="2053" width="10.44140625" style="92" customWidth="1"/>
    <col min="2054" max="2054" width="8" style="92" bestFit="1" customWidth="1"/>
    <col min="2055" max="2055" width="13.88671875" style="92" bestFit="1" customWidth="1"/>
    <col min="2056" max="2056" width="11.33203125" style="92" bestFit="1" customWidth="1"/>
    <col min="2057" max="2057" width="5.88671875" style="92" bestFit="1" customWidth="1"/>
    <col min="2058" max="2058" width="6.109375" style="92" bestFit="1" customWidth="1"/>
    <col min="2059" max="2059" width="7.109375" style="92" customWidth="1"/>
    <col min="2060" max="2061" width="6.6640625" style="92" bestFit="1" customWidth="1"/>
    <col min="2062" max="2062" width="5.88671875" style="92" bestFit="1" customWidth="1"/>
    <col min="2063" max="2063" width="4.88671875" style="92" bestFit="1" customWidth="1"/>
    <col min="2064" max="2064" width="5.44140625" style="92" bestFit="1" customWidth="1"/>
    <col min="2065" max="2065" width="7.109375" style="92" bestFit="1" customWidth="1"/>
    <col min="2066" max="2066" width="9" style="92" bestFit="1" customWidth="1"/>
    <col min="2067" max="2067" width="5.6640625" style="92" customWidth="1"/>
    <col min="2068" max="2068" width="10.6640625" style="92" bestFit="1" customWidth="1"/>
    <col min="2069" max="2304" width="10.44140625" style="92"/>
    <col min="2305" max="2305" width="5.6640625" style="92" customWidth="1"/>
    <col min="2306" max="2306" width="0" style="92" hidden="1" customWidth="1"/>
    <col min="2307" max="2307" width="9.5546875" style="92" customWidth="1"/>
    <col min="2308" max="2308" width="12.6640625" style="92" bestFit="1" customWidth="1"/>
    <col min="2309" max="2309" width="10.44140625" style="92" customWidth="1"/>
    <col min="2310" max="2310" width="8" style="92" bestFit="1" customWidth="1"/>
    <col min="2311" max="2311" width="13.88671875" style="92" bestFit="1" customWidth="1"/>
    <col min="2312" max="2312" width="11.33203125" style="92" bestFit="1" customWidth="1"/>
    <col min="2313" max="2313" width="5.88671875" style="92" bestFit="1" customWidth="1"/>
    <col min="2314" max="2314" width="6.109375" style="92" bestFit="1" customWidth="1"/>
    <col min="2315" max="2315" width="7.109375" style="92" customWidth="1"/>
    <col min="2316" max="2317" width="6.6640625" style="92" bestFit="1" customWidth="1"/>
    <col min="2318" max="2318" width="5.88671875" style="92" bestFit="1" customWidth="1"/>
    <col min="2319" max="2319" width="4.88671875" style="92" bestFit="1" customWidth="1"/>
    <col min="2320" max="2320" width="5.44140625" style="92" bestFit="1" customWidth="1"/>
    <col min="2321" max="2321" width="7.109375" style="92" bestFit="1" customWidth="1"/>
    <col min="2322" max="2322" width="9" style="92" bestFit="1" customWidth="1"/>
    <col min="2323" max="2323" width="5.6640625" style="92" customWidth="1"/>
    <col min="2324" max="2324" width="10.6640625" style="92" bestFit="1" customWidth="1"/>
    <col min="2325" max="2560" width="10.44140625" style="92"/>
    <col min="2561" max="2561" width="5.6640625" style="92" customWidth="1"/>
    <col min="2562" max="2562" width="0" style="92" hidden="1" customWidth="1"/>
    <col min="2563" max="2563" width="9.5546875" style="92" customWidth="1"/>
    <col min="2564" max="2564" width="12.6640625" style="92" bestFit="1" customWidth="1"/>
    <col min="2565" max="2565" width="10.44140625" style="92" customWidth="1"/>
    <col min="2566" max="2566" width="8" style="92" bestFit="1" customWidth="1"/>
    <col min="2567" max="2567" width="13.88671875" style="92" bestFit="1" customWidth="1"/>
    <col min="2568" max="2568" width="11.33203125" style="92" bestFit="1" customWidth="1"/>
    <col min="2569" max="2569" width="5.88671875" style="92" bestFit="1" customWidth="1"/>
    <col min="2570" max="2570" width="6.109375" style="92" bestFit="1" customWidth="1"/>
    <col min="2571" max="2571" width="7.109375" style="92" customWidth="1"/>
    <col min="2572" max="2573" width="6.6640625" style="92" bestFit="1" customWidth="1"/>
    <col min="2574" max="2574" width="5.88671875" style="92" bestFit="1" customWidth="1"/>
    <col min="2575" max="2575" width="4.88671875" style="92" bestFit="1" customWidth="1"/>
    <col min="2576" max="2576" width="5.44140625" style="92" bestFit="1" customWidth="1"/>
    <col min="2577" max="2577" width="7.109375" style="92" bestFit="1" customWidth="1"/>
    <col min="2578" max="2578" width="9" style="92" bestFit="1" customWidth="1"/>
    <col min="2579" max="2579" width="5.6640625" style="92" customWidth="1"/>
    <col min="2580" max="2580" width="10.6640625" style="92" bestFit="1" customWidth="1"/>
    <col min="2581" max="2816" width="10.44140625" style="92"/>
    <col min="2817" max="2817" width="5.6640625" style="92" customWidth="1"/>
    <col min="2818" max="2818" width="0" style="92" hidden="1" customWidth="1"/>
    <col min="2819" max="2819" width="9.5546875" style="92" customWidth="1"/>
    <col min="2820" max="2820" width="12.6640625" style="92" bestFit="1" customWidth="1"/>
    <col min="2821" max="2821" width="10.44140625" style="92" customWidth="1"/>
    <col min="2822" max="2822" width="8" style="92" bestFit="1" customWidth="1"/>
    <col min="2823" max="2823" width="13.88671875" style="92" bestFit="1" customWidth="1"/>
    <col min="2824" max="2824" width="11.33203125" style="92" bestFit="1" customWidth="1"/>
    <col min="2825" max="2825" width="5.88671875" style="92" bestFit="1" customWidth="1"/>
    <col min="2826" max="2826" width="6.109375" style="92" bestFit="1" customWidth="1"/>
    <col min="2827" max="2827" width="7.109375" style="92" customWidth="1"/>
    <col min="2828" max="2829" width="6.6640625" style="92" bestFit="1" customWidth="1"/>
    <col min="2830" max="2830" width="5.88671875" style="92" bestFit="1" customWidth="1"/>
    <col min="2831" max="2831" width="4.88671875" style="92" bestFit="1" customWidth="1"/>
    <col min="2832" max="2832" width="5.44140625" style="92" bestFit="1" customWidth="1"/>
    <col min="2833" max="2833" width="7.109375" style="92" bestFit="1" customWidth="1"/>
    <col min="2834" max="2834" width="9" style="92" bestFit="1" customWidth="1"/>
    <col min="2835" max="2835" width="5.6640625" style="92" customWidth="1"/>
    <col min="2836" max="2836" width="10.6640625" style="92" bestFit="1" customWidth="1"/>
    <col min="2837" max="3072" width="10.44140625" style="92"/>
    <col min="3073" max="3073" width="5.6640625" style="92" customWidth="1"/>
    <col min="3074" max="3074" width="0" style="92" hidden="1" customWidth="1"/>
    <col min="3075" max="3075" width="9.5546875" style="92" customWidth="1"/>
    <col min="3076" max="3076" width="12.6640625" style="92" bestFit="1" customWidth="1"/>
    <col min="3077" max="3077" width="10.44140625" style="92" customWidth="1"/>
    <col min="3078" max="3078" width="8" style="92" bestFit="1" customWidth="1"/>
    <col min="3079" max="3079" width="13.88671875" style="92" bestFit="1" customWidth="1"/>
    <col min="3080" max="3080" width="11.33203125" style="92" bestFit="1" customWidth="1"/>
    <col min="3081" max="3081" width="5.88671875" style="92" bestFit="1" customWidth="1"/>
    <col min="3082" max="3082" width="6.109375" style="92" bestFit="1" customWidth="1"/>
    <col min="3083" max="3083" width="7.109375" style="92" customWidth="1"/>
    <col min="3084" max="3085" width="6.6640625" style="92" bestFit="1" customWidth="1"/>
    <col min="3086" max="3086" width="5.88671875" style="92" bestFit="1" customWidth="1"/>
    <col min="3087" max="3087" width="4.88671875" style="92" bestFit="1" customWidth="1"/>
    <col min="3088" max="3088" width="5.44140625" style="92" bestFit="1" customWidth="1"/>
    <col min="3089" max="3089" width="7.109375" style="92" bestFit="1" customWidth="1"/>
    <col min="3090" max="3090" width="9" style="92" bestFit="1" customWidth="1"/>
    <col min="3091" max="3091" width="5.6640625" style="92" customWidth="1"/>
    <col min="3092" max="3092" width="10.6640625" style="92" bestFit="1" customWidth="1"/>
    <col min="3093" max="3328" width="10.44140625" style="92"/>
    <col min="3329" max="3329" width="5.6640625" style="92" customWidth="1"/>
    <col min="3330" max="3330" width="0" style="92" hidden="1" customWidth="1"/>
    <col min="3331" max="3331" width="9.5546875" style="92" customWidth="1"/>
    <col min="3332" max="3332" width="12.6640625" style="92" bestFit="1" customWidth="1"/>
    <col min="3333" max="3333" width="10.44140625" style="92" customWidth="1"/>
    <col min="3334" max="3334" width="8" style="92" bestFit="1" customWidth="1"/>
    <col min="3335" max="3335" width="13.88671875" style="92" bestFit="1" customWidth="1"/>
    <col min="3336" max="3336" width="11.33203125" style="92" bestFit="1" customWidth="1"/>
    <col min="3337" max="3337" width="5.88671875" style="92" bestFit="1" customWidth="1"/>
    <col min="3338" max="3338" width="6.109375" style="92" bestFit="1" customWidth="1"/>
    <col min="3339" max="3339" width="7.109375" style="92" customWidth="1"/>
    <col min="3340" max="3341" width="6.6640625" style="92" bestFit="1" customWidth="1"/>
    <col min="3342" max="3342" width="5.88671875" style="92" bestFit="1" customWidth="1"/>
    <col min="3343" max="3343" width="4.88671875" style="92" bestFit="1" customWidth="1"/>
    <col min="3344" max="3344" width="5.44140625" style="92" bestFit="1" customWidth="1"/>
    <col min="3345" max="3345" width="7.109375" style="92" bestFit="1" customWidth="1"/>
    <col min="3346" max="3346" width="9" style="92" bestFit="1" customWidth="1"/>
    <col min="3347" max="3347" width="5.6640625" style="92" customWidth="1"/>
    <col min="3348" max="3348" width="10.6640625" style="92" bestFit="1" customWidth="1"/>
    <col min="3349" max="3584" width="10.44140625" style="92"/>
    <col min="3585" max="3585" width="5.6640625" style="92" customWidth="1"/>
    <col min="3586" max="3586" width="0" style="92" hidden="1" customWidth="1"/>
    <col min="3587" max="3587" width="9.5546875" style="92" customWidth="1"/>
    <col min="3588" max="3588" width="12.6640625" style="92" bestFit="1" customWidth="1"/>
    <col min="3589" max="3589" width="10.44140625" style="92" customWidth="1"/>
    <col min="3590" max="3590" width="8" style="92" bestFit="1" customWidth="1"/>
    <col min="3591" max="3591" width="13.88671875" style="92" bestFit="1" customWidth="1"/>
    <col min="3592" max="3592" width="11.33203125" style="92" bestFit="1" customWidth="1"/>
    <col min="3593" max="3593" width="5.88671875" style="92" bestFit="1" customWidth="1"/>
    <col min="3594" max="3594" width="6.109375" style="92" bestFit="1" customWidth="1"/>
    <col min="3595" max="3595" width="7.109375" style="92" customWidth="1"/>
    <col min="3596" max="3597" width="6.6640625" style="92" bestFit="1" customWidth="1"/>
    <col min="3598" max="3598" width="5.88671875" style="92" bestFit="1" customWidth="1"/>
    <col min="3599" max="3599" width="4.88671875" style="92" bestFit="1" customWidth="1"/>
    <col min="3600" max="3600" width="5.44140625" style="92" bestFit="1" customWidth="1"/>
    <col min="3601" max="3601" width="7.109375" style="92" bestFit="1" customWidth="1"/>
    <col min="3602" max="3602" width="9" style="92" bestFit="1" customWidth="1"/>
    <col min="3603" max="3603" width="5.6640625" style="92" customWidth="1"/>
    <col min="3604" max="3604" width="10.6640625" style="92" bestFit="1" customWidth="1"/>
    <col min="3605" max="3840" width="10.44140625" style="92"/>
    <col min="3841" max="3841" width="5.6640625" style="92" customWidth="1"/>
    <col min="3842" max="3842" width="0" style="92" hidden="1" customWidth="1"/>
    <col min="3843" max="3843" width="9.5546875" style="92" customWidth="1"/>
    <col min="3844" max="3844" width="12.6640625" style="92" bestFit="1" customWidth="1"/>
    <col min="3845" max="3845" width="10.44140625" style="92" customWidth="1"/>
    <col min="3846" max="3846" width="8" style="92" bestFit="1" customWidth="1"/>
    <col min="3847" max="3847" width="13.88671875" style="92" bestFit="1" customWidth="1"/>
    <col min="3848" max="3848" width="11.33203125" style="92" bestFit="1" customWidth="1"/>
    <col min="3849" max="3849" width="5.88671875" style="92" bestFit="1" customWidth="1"/>
    <col min="3850" max="3850" width="6.109375" style="92" bestFit="1" customWidth="1"/>
    <col min="3851" max="3851" width="7.109375" style="92" customWidth="1"/>
    <col min="3852" max="3853" width="6.6640625" style="92" bestFit="1" customWidth="1"/>
    <col min="3854" max="3854" width="5.88671875" style="92" bestFit="1" customWidth="1"/>
    <col min="3855" max="3855" width="4.88671875" style="92" bestFit="1" customWidth="1"/>
    <col min="3856" max="3856" width="5.44140625" style="92" bestFit="1" customWidth="1"/>
    <col min="3857" max="3857" width="7.109375" style="92" bestFit="1" customWidth="1"/>
    <col min="3858" max="3858" width="9" style="92" bestFit="1" customWidth="1"/>
    <col min="3859" max="3859" width="5.6640625" style="92" customWidth="1"/>
    <col min="3860" max="3860" width="10.6640625" style="92" bestFit="1" customWidth="1"/>
    <col min="3861" max="4096" width="10.44140625" style="92"/>
    <col min="4097" max="4097" width="5.6640625" style="92" customWidth="1"/>
    <col min="4098" max="4098" width="0" style="92" hidden="1" customWidth="1"/>
    <col min="4099" max="4099" width="9.5546875" style="92" customWidth="1"/>
    <col min="4100" max="4100" width="12.6640625" style="92" bestFit="1" customWidth="1"/>
    <col min="4101" max="4101" width="10.44140625" style="92" customWidth="1"/>
    <col min="4102" max="4102" width="8" style="92" bestFit="1" customWidth="1"/>
    <col min="4103" max="4103" width="13.88671875" style="92" bestFit="1" customWidth="1"/>
    <col min="4104" max="4104" width="11.33203125" style="92" bestFit="1" customWidth="1"/>
    <col min="4105" max="4105" width="5.88671875" style="92" bestFit="1" customWidth="1"/>
    <col min="4106" max="4106" width="6.109375" style="92" bestFit="1" customWidth="1"/>
    <col min="4107" max="4107" width="7.109375" style="92" customWidth="1"/>
    <col min="4108" max="4109" width="6.6640625" style="92" bestFit="1" customWidth="1"/>
    <col min="4110" max="4110" width="5.88671875" style="92" bestFit="1" customWidth="1"/>
    <col min="4111" max="4111" width="4.88671875" style="92" bestFit="1" customWidth="1"/>
    <col min="4112" max="4112" width="5.44140625" style="92" bestFit="1" customWidth="1"/>
    <col min="4113" max="4113" width="7.109375" style="92" bestFit="1" customWidth="1"/>
    <col min="4114" max="4114" width="9" style="92" bestFit="1" customWidth="1"/>
    <col min="4115" max="4115" width="5.6640625" style="92" customWidth="1"/>
    <col min="4116" max="4116" width="10.6640625" style="92" bestFit="1" customWidth="1"/>
    <col min="4117" max="4352" width="10.44140625" style="92"/>
    <col min="4353" max="4353" width="5.6640625" style="92" customWidth="1"/>
    <col min="4354" max="4354" width="0" style="92" hidden="1" customWidth="1"/>
    <col min="4355" max="4355" width="9.5546875" style="92" customWidth="1"/>
    <col min="4356" max="4356" width="12.6640625" style="92" bestFit="1" customWidth="1"/>
    <col min="4357" max="4357" width="10.44140625" style="92" customWidth="1"/>
    <col min="4358" max="4358" width="8" style="92" bestFit="1" customWidth="1"/>
    <col min="4359" max="4359" width="13.88671875" style="92" bestFit="1" customWidth="1"/>
    <col min="4360" max="4360" width="11.33203125" style="92" bestFit="1" customWidth="1"/>
    <col min="4361" max="4361" width="5.88671875" style="92" bestFit="1" customWidth="1"/>
    <col min="4362" max="4362" width="6.109375" style="92" bestFit="1" customWidth="1"/>
    <col min="4363" max="4363" width="7.109375" style="92" customWidth="1"/>
    <col min="4364" max="4365" width="6.6640625" style="92" bestFit="1" customWidth="1"/>
    <col min="4366" max="4366" width="5.88671875" style="92" bestFit="1" customWidth="1"/>
    <col min="4367" max="4367" width="4.88671875" style="92" bestFit="1" customWidth="1"/>
    <col min="4368" max="4368" width="5.44140625" style="92" bestFit="1" customWidth="1"/>
    <col min="4369" max="4369" width="7.109375" style="92" bestFit="1" customWidth="1"/>
    <col min="4370" max="4370" width="9" style="92" bestFit="1" customWidth="1"/>
    <col min="4371" max="4371" width="5.6640625" style="92" customWidth="1"/>
    <col min="4372" max="4372" width="10.6640625" style="92" bestFit="1" customWidth="1"/>
    <col min="4373" max="4608" width="10.44140625" style="92"/>
    <col min="4609" max="4609" width="5.6640625" style="92" customWidth="1"/>
    <col min="4610" max="4610" width="0" style="92" hidden="1" customWidth="1"/>
    <col min="4611" max="4611" width="9.5546875" style="92" customWidth="1"/>
    <col min="4612" max="4612" width="12.6640625" style="92" bestFit="1" customWidth="1"/>
    <col min="4613" max="4613" width="10.44140625" style="92" customWidth="1"/>
    <col min="4614" max="4614" width="8" style="92" bestFit="1" customWidth="1"/>
    <col min="4615" max="4615" width="13.88671875" style="92" bestFit="1" customWidth="1"/>
    <col min="4616" max="4616" width="11.33203125" style="92" bestFit="1" customWidth="1"/>
    <col min="4617" max="4617" width="5.88671875" style="92" bestFit="1" customWidth="1"/>
    <col min="4618" max="4618" width="6.109375" style="92" bestFit="1" customWidth="1"/>
    <col min="4619" max="4619" width="7.109375" style="92" customWidth="1"/>
    <col min="4620" max="4621" width="6.6640625" style="92" bestFit="1" customWidth="1"/>
    <col min="4622" max="4622" width="5.88671875" style="92" bestFit="1" customWidth="1"/>
    <col min="4623" max="4623" width="4.88671875" style="92" bestFit="1" customWidth="1"/>
    <col min="4624" max="4624" width="5.44140625" style="92" bestFit="1" customWidth="1"/>
    <col min="4625" max="4625" width="7.109375" style="92" bestFit="1" customWidth="1"/>
    <col min="4626" max="4626" width="9" style="92" bestFit="1" customWidth="1"/>
    <col min="4627" max="4627" width="5.6640625" style="92" customWidth="1"/>
    <col min="4628" max="4628" width="10.6640625" style="92" bestFit="1" customWidth="1"/>
    <col min="4629" max="4864" width="10.44140625" style="92"/>
    <col min="4865" max="4865" width="5.6640625" style="92" customWidth="1"/>
    <col min="4866" max="4866" width="0" style="92" hidden="1" customWidth="1"/>
    <col min="4867" max="4867" width="9.5546875" style="92" customWidth="1"/>
    <col min="4868" max="4868" width="12.6640625" style="92" bestFit="1" customWidth="1"/>
    <col min="4869" max="4869" width="10.44140625" style="92" customWidth="1"/>
    <col min="4870" max="4870" width="8" style="92" bestFit="1" customWidth="1"/>
    <col min="4871" max="4871" width="13.88671875" style="92" bestFit="1" customWidth="1"/>
    <col min="4872" max="4872" width="11.33203125" style="92" bestFit="1" customWidth="1"/>
    <col min="4873" max="4873" width="5.88671875" style="92" bestFit="1" customWidth="1"/>
    <col min="4874" max="4874" width="6.109375" style="92" bestFit="1" customWidth="1"/>
    <col min="4875" max="4875" width="7.109375" style="92" customWidth="1"/>
    <col min="4876" max="4877" width="6.6640625" style="92" bestFit="1" customWidth="1"/>
    <col min="4878" max="4878" width="5.88671875" style="92" bestFit="1" customWidth="1"/>
    <col min="4879" max="4879" width="4.88671875" style="92" bestFit="1" customWidth="1"/>
    <col min="4880" max="4880" width="5.44140625" style="92" bestFit="1" customWidth="1"/>
    <col min="4881" max="4881" width="7.109375" style="92" bestFit="1" customWidth="1"/>
    <col min="4882" max="4882" width="9" style="92" bestFit="1" customWidth="1"/>
    <col min="4883" max="4883" width="5.6640625" style="92" customWidth="1"/>
    <col min="4884" max="4884" width="10.6640625" style="92" bestFit="1" customWidth="1"/>
    <col min="4885" max="5120" width="10.44140625" style="92"/>
    <col min="5121" max="5121" width="5.6640625" style="92" customWidth="1"/>
    <col min="5122" max="5122" width="0" style="92" hidden="1" customWidth="1"/>
    <col min="5123" max="5123" width="9.5546875" style="92" customWidth="1"/>
    <col min="5124" max="5124" width="12.6640625" style="92" bestFit="1" customWidth="1"/>
    <col min="5125" max="5125" width="10.44140625" style="92" customWidth="1"/>
    <col min="5126" max="5126" width="8" style="92" bestFit="1" customWidth="1"/>
    <col min="5127" max="5127" width="13.88671875" style="92" bestFit="1" customWidth="1"/>
    <col min="5128" max="5128" width="11.33203125" style="92" bestFit="1" customWidth="1"/>
    <col min="5129" max="5129" width="5.88671875" style="92" bestFit="1" customWidth="1"/>
    <col min="5130" max="5130" width="6.109375" style="92" bestFit="1" customWidth="1"/>
    <col min="5131" max="5131" width="7.109375" style="92" customWidth="1"/>
    <col min="5132" max="5133" width="6.6640625" style="92" bestFit="1" customWidth="1"/>
    <col min="5134" max="5134" width="5.88671875" style="92" bestFit="1" customWidth="1"/>
    <col min="5135" max="5135" width="4.88671875" style="92" bestFit="1" customWidth="1"/>
    <col min="5136" max="5136" width="5.44140625" style="92" bestFit="1" customWidth="1"/>
    <col min="5137" max="5137" width="7.109375" style="92" bestFit="1" customWidth="1"/>
    <col min="5138" max="5138" width="9" style="92" bestFit="1" customWidth="1"/>
    <col min="5139" max="5139" width="5.6640625" style="92" customWidth="1"/>
    <col min="5140" max="5140" width="10.6640625" style="92" bestFit="1" customWidth="1"/>
    <col min="5141" max="5376" width="10.44140625" style="92"/>
    <col min="5377" max="5377" width="5.6640625" style="92" customWidth="1"/>
    <col min="5378" max="5378" width="0" style="92" hidden="1" customWidth="1"/>
    <col min="5379" max="5379" width="9.5546875" style="92" customWidth="1"/>
    <col min="5380" max="5380" width="12.6640625" style="92" bestFit="1" customWidth="1"/>
    <col min="5381" max="5381" width="10.44140625" style="92" customWidth="1"/>
    <col min="5382" max="5382" width="8" style="92" bestFit="1" customWidth="1"/>
    <col min="5383" max="5383" width="13.88671875" style="92" bestFit="1" customWidth="1"/>
    <col min="5384" max="5384" width="11.33203125" style="92" bestFit="1" customWidth="1"/>
    <col min="5385" max="5385" width="5.88671875" style="92" bestFit="1" customWidth="1"/>
    <col min="5386" max="5386" width="6.109375" style="92" bestFit="1" customWidth="1"/>
    <col min="5387" max="5387" width="7.109375" style="92" customWidth="1"/>
    <col min="5388" max="5389" width="6.6640625" style="92" bestFit="1" customWidth="1"/>
    <col min="5390" max="5390" width="5.88671875" style="92" bestFit="1" customWidth="1"/>
    <col min="5391" max="5391" width="4.88671875" style="92" bestFit="1" customWidth="1"/>
    <col min="5392" max="5392" width="5.44140625" style="92" bestFit="1" customWidth="1"/>
    <col min="5393" max="5393" width="7.109375" style="92" bestFit="1" customWidth="1"/>
    <col min="5394" max="5394" width="9" style="92" bestFit="1" customWidth="1"/>
    <col min="5395" max="5395" width="5.6640625" style="92" customWidth="1"/>
    <col min="5396" max="5396" width="10.6640625" style="92" bestFit="1" customWidth="1"/>
    <col min="5397" max="5632" width="10.44140625" style="92"/>
    <col min="5633" max="5633" width="5.6640625" style="92" customWidth="1"/>
    <col min="5634" max="5634" width="0" style="92" hidden="1" customWidth="1"/>
    <col min="5635" max="5635" width="9.5546875" style="92" customWidth="1"/>
    <col min="5636" max="5636" width="12.6640625" style="92" bestFit="1" customWidth="1"/>
    <col min="5637" max="5637" width="10.44140625" style="92" customWidth="1"/>
    <col min="5638" max="5638" width="8" style="92" bestFit="1" customWidth="1"/>
    <col min="5639" max="5639" width="13.88671875" style="92" bestFit="1" customWidth="1"/>
    <col min="5640" max="5640" width="11.33203125" style="92" bestFit="1" customWidth="1"/>
    <col min="5641" max="5641" width="5.88671875" style="92" bestFit="1" customWidth="1"/>
    <col min="5642" max="5642" width="6.109375" style="92" bestFit="1" customWidth="1"/>
    <col min="5643" max="5643" width="7.109375" style="92" customWidth="1"/>
    <col min="5644" max="5645" width="6.6640625" style="92" bestFit="1" customWidth="1"/>
    <col min="5646" max="5646" width="5.88671875" style="92" bestFit="1" customWidth="1"/>
    <col min="5647" max="5647" width="4.88671875" style="92" bestFit="1" customWidth="1"/>
    <col min="5648" max="5648" width="5.44140625" style="92" bestFit="1" customWidth="1"/>
    <col min="5649" max="5649" width="7.109375" style="92" bestFit="1" customWidth="1"/>
    <col min="5650" max="5650" width="9" style="92" bestFit="1" customWidth="1"/>
    <col min="5651" max="5651" width="5.6640625" style="92" customWidth="1"/>
    <col min="5652" max="5652" width="10.6640625" style="92" bestFit="1" customWidth="1"/>
    <col min="5653" max="5888" width="10.44140625" style="92"/>
    <col min="5889" max="5889" width="5.6640625" style="92" customWidth="1"/>
    <col min="5890" max="5890" width="0" style="92" hidden="1" customWidth="1"/>
    <col min="5891" max="5891" width="9.5546875" style="92" customWidth="1"/>
    <col min="5892" max="5892" width="12.6640625" style="92" bestFit="1" customWidth="1"/>
    <col min="5893" max="5893" width="10.44140625" style="92" customWidth="1"/>
    <col min="5894" max="5894" width="8" style="92" bestFit="1" customWidth="1"/>
    <col min="5895" max="5895" width="13.88671875" style="92" bestFit="1" customWidth="1"/>
    <col min="5896" max="5896" width="11.33203125" style="92" bestFit="1" customWidth="1"/>
    <col min="5897" max="5897" width="5.88671875" style="92" bestFit="1" customWidth="1"/>
    <col min="5898" max="5898" width="6.109375" style="92" bestFit="1" customWidth="1"/>
    <col min="5899" max="5899" width="7.109375" style="92" customWidth="1"/>
    <col min="5900" max="5901" width="6.6640625" style="92" bestFit="1" customWidth="1"/>
    <col min="5902" max="5902" width="5.88671875" style="92" bestFit="1" customWidth="1"/>
    <col min="5903" max="5903" width="4.88671875" style="92" bestFit="1" customWidth="1"/>
    <col min="5904" max="5904" width="5.44140625" style="92" bestFit="1" customWidth="1"/>
    <col min="5905" max="5905" width="7.109375" style="92" bestFit="1" customWidth="1"/>
    <col min="5906" max="5906" width="9" style="92" bestFit="1" customWidth="1"/>
    <col min="5907" max="5907" width="5.6640625" style="92" customWidth="1"/>
    <col min="5908" max="5908" width="10.6640625" style="92" bestFit="1" customWidth="1"/>
    <col min="5909" max="6144" width="10.44140625" style="92"/>
    <col min="6145" max="6145" width="5.6640625" style="92" customWidth="1"/>
    <col min="6146" max="6146" width="0" style="92" hidden="1" customWidth="1"/>
    <col min="6147" max="6147" width="9.5546875" style="92" customWidth="1"/>
    <col min="6148" max="6148" width="12.6640625" style="92" bestFit="1" customWidth="1"/>
    <col min="6149" max="6149" width="10.44140625" style="92" customWidth="1"/>
    <col min="6150" max="6150" width="8" style="92" bestFit="1" customWidth="1"/>
    <col min="6151" max="6151" width="13.88671875" style="92" bestFit="1" customWidth="1"/>
    <col min="6152" max="6152" width="11.33203125" style="92" bestFit="1" customWidth="1"/>
    <col min="6153" max="6153" width="5.88671875" style="92" bestFit="1" customWidth="1"/>
    <col min="6154" max="6154" width="6.109375" style="92" bestFit="1" customWidth="1"/>
    <col min="6155" max="6155" width="7.109375" style="92" customWidth="1"/>
    <col min="6156" max="6157" width="6.6640625" style="92" bestFit="1" customWidth="1"/>
    <col min="6158" max="6158" width="5.88671875" style="92" bestFit="1" customWidth="1"/>
    <col min="6159" max="6159" width="4.88671875" style="92" bestFit="1" customWidth="1"/>
    <col min="6160" max="6160" width="5.44140625" style="92" bestFit="1" customWidth="1"/>
    <col min="6161" max="6161" width="7.109375" style="92" bestFit="1" customWidth="1"/>
    <col min="6162" max="6162" width="9" style="92" bestFit="1" customWidth="1"/>
    <col min="6163" max="6163" width="5.6640625" style="92" customWidth="1"/>
    <col min="6164" max="6164" width="10.6640625" style="92" bestFit="1" customWidth="1"/>
    <col min="6165" max="6400" width="10.44140625" style="92"/>
    <col min="6401" max="6401" width="5.6640625" style="92" customWidth="1"/>
    <col min="6402" max="6402" width="0" style="92" hidden="1" customWidth="1"/>
    <col min="6403" max="6403" width="9.5546875" style="92" customWidth="1"/>
    <col min="6404" max="6404" width="12.6640625" style="92" bestFit="1" customWidth="1"/>
    <col min="6405" max="6405" width="10.44140625" style="92" customWidth="1"/>
    <col min="6406" max="6406" width="8" style="92" bestFit="1" customWidth="1"/>
    <col min="6407" max="6407" width="13.88671875" style="92" bestFit="1" customWidth="1"/>
    <col min="6408" max="6408" width="11.33203125" style="92" bestFit="1" customWidth="1"/>
    <col min="6409" max="6409" width="5.88671875" style="92" bestFit="1" customWidth="1"/>
    <col min="6410" max="6410" width="6.109375" style="92" bestFit="1" customWidth="1"/>
    <col min="6411" max="6411" width="7.109375" style="92" customWidth="1"/>
    <col min="6412" max="6413" width="6.6640625" style="92" bestFit="1" customWidth="1"/>
    <col min="6414" max="6414" width="5.88671875" style="92" bestFit="1" customWidth="1"/>
    <col min="6415" max="6415" width="4.88671875" style="92" bestFit="1" customWidth="1"/>
    <col min="6416" max="6416" width="5.44140625" style="92" bestFit="1" customWidth="1"/>
    <col min="6417" max="6417" width="7.109375" style="92" bestFit="1" customWidth="1"/>
    <col min="6418" max="6418" width="9" style="92" bestFit="1" customWidth="1"/>
    <col min="6419" max="6419" width="5.6640625" style="92" customWidth="1"/>
    <col min="6420" max="6420" width="10.6640625" style="92" bestFit="1" customWidth="1"/>
    <col min="6421" max="6656" width="10.44140625" style="92"/>
    <col min="6657" max="6657" width="5.6640625" style="92" customWidth="1"/>
    <col min="6658" max="6658" width="0" style="92" hidden="1" customWidth="1"/>
    <col min="6659" max="6659" width="9.5546875" style="92" customWidth="1"/>
    <col min="6660" max="6660" width="12.6640625" style="92" bestFit="1" customWidth="1"/>
    <col min="6661" max="6661" width="10.44140625" style="92" customWidth="1"/>
    <col min="6662" max="6662" width="8" style="92" bestFit="1" customWidth="1"/>
    <col min="6663" max="6663" width="13.88671875" style="92" bestFit="1" customWidth="1"/>
    <col min="6664" max="6664" width="11.33203125" style="92" bestFit="1" customWidth="1"/>
    <col min="6665" max="6665" width="5.88671875" style="92" bestFit="1" customWidth="1"/>
    <col min="6666" max="6666" width="6.109375" style="92" bestFit="1" customWidth="1"/>
    <col min="6667" max="6667" width="7.109375" style="92" customWidth="1"/>
    <col min="6668" max="6669" width="6.6640625" style="92" bestFit="1" customWidth="1"/>
    <col min="6670" max="6670" width="5.88671875" style="92" bestFit="1" customWidth="1"/>
    <col min="6671" max="6671" width="4.88671875" style="92" bestFit="1" customWidth="1"/>
    <col min="6672" max="6672" width="5.44140625" style="92" bestFit="1" customWidth="1"/>
    <col min="6673" max="6673" width="7.109375" style="92" bestFit="1" customWidth="1"/>
    <col min="6674" max="6674" width="9" style="92" bestFit="1" customWidth="1"/>
    <col min="6675" max="6675" width="5.6640625" style="92" customWidth="1"/>
    <col min="6676" max="6676" width="10.6640625" style="92" bestFit="1" customWidth="1"/>
    <col min="6677" max="6912" width="10.44140625" style="92"/>
    <col min="6913" max="6913" width="5.6640625" style="92" customWidth="1"/>
    <col min="6914" max="6914" width="0" style="92" hidden="1" customWidth="1"/>
    <col min="6915" max="6915" width="9.5546875" style="92" customWidth="1"/>
    <col min="6916" max="6916" width="12.6640625" style="92" bestFit="1" customWidth="1"/>
    <col min="6917" max="6917" width="10.44140625" style="92" customWidth="1"/>
    <col min="6918" max="6918" width="8" style="92" bestFit="1" customWidth="1"/>
    <col min="6919" max="6919" width="13.88671875" style="92" bestFit="1" customWidth="1"/>
    <col min="6920" max="6920" width="11.33203125" style="92" bestFit="1" customWidth="1"/>
    <col min="6921" max="6921" width="5.88671875" style="92" bestFit="1" customWidth="1"/>
    <col min="6922" max="6922" width="6.109375" style="92" bestFit="1" customWidth="1"/>
    <col min="6923" max="6923" width="7.109375" style="92" customWidth="1"/>
    <col min="6924" max="6925" width="6.6640625" style="92" bestFit="1" customWidth="1"/>
    <col min="6926" max="6926" width="5.88671875" style="92" bestFit="1" customWidth="1"/>
    <col min="6927" max="6927" width="4.88671875" style="92" bestFit="1" customWidth="1"/>
    <col min="6928" max="6928" width="5.44140625" style="92" bestFit="1" customWidth="1"/>
    <col min="6929" max="6929" width="7.109375" style="92" bestFit="1" customWidth="1"/>
    <col min="6930" max="6930" width="9" style="92" bestFit="1" customWidth="1"/>
    <col min="6931" max="6931" width="5.6640625" style="92" customWidth="1"/>
    <col min="6932" max="6932" width="10.6640625" style="92" bestFit="1" customWidth="1"/>
    <col min="6933" max="7168" width="10.44140625" style="92"/>
    <col min="7169" max="7169" width="5.6640625" style="92" customWidth="1"/>
    <col min="7170" max="7170" width="0" style="92" hidden="1" customWidth="1"/>
    <col min="7171" max="7171" width="9.5546875" style="92" customWidth="1"/>
    <col min="7172" max="7172" width="12.6640625" style="92" bestFit="1" customWidth="1"/>
    <col min="7173" max="7173" width="10.44140625" style="92" customWidth="1"/>
    <col min="7174" max="7174" width="8" style="92" bestFit="1" customWidth="1"/>
    <col min="7175" max="7175" width="13.88671875" style="92" bestFit="1" customWidth="1"/>
    <col min="7176" max="7176" width="11.33203125" style="92" bestFit="1" customWidth="1"/>
    <col min="7177" max="7177" width="5.88671875" style="92" bestFit="1" customWidth="1"/>
    <col min="7178" max="7178" width="6.109375" style="92" bestFit="1" customWidth="1"/>
    <col min="7179" max="7179" width="7.109375" style="92" customWidth="1"/>
    <col min="7180" max="7181" width="6.6640625" style="92" bestFit="1" customWidth="1"/>
    <col min="7182" max="7182" width="5.88671875" style="92" bestFit="1" customWidth="1"/>
    <col min="7183" max="7183" width="4.88671875" style="92" bestFit="1" customWidth="1"/>
    <col min="7184" max="7184" width="5.44140625" style="92" bestFit="1" customWidth="1"/>
    <col min="7185" max="7185" width="7.109375" style="92" bestFit="1" customWidth="1"/>
    <col min="7186" max="7186" width="9" style="92" bestFit="1" customWidth="1"/>
    <col min="7187" max="7187" width="5.6640625" style="92" customWidth="1"/>
    <col min="7188" max="7188" width="10.6640625" style="92" bestFit="1" customWidth="1"/>
    <col min="7189" max="7424" width="10.44140625" style="92"/>
    <col min="7425" max="7425" width="5.6640625" style="92" customWidth="1"/>
    <col min="7426" max="7426" width="0" style="92" hidden="1" customWidth="1"/>
    <col min="7427" max="7427" width="9.5546875" style="92" customWidth="1"/>
    <col min="7428" max="7428" width="12.6640625" style="92" bestFit="1" customWidth="1"/>
    <col min="7429" max="7429" width="10.44140625" style="92" customWidth="1"/>
    <col min="7430" max="7430" width="8" style="92" bestFit="1" customWidth="1"/>
    <col min="7431" max="7431" width="13.88671875" style="92" bestFit="1" customWidth="1"/>
    <col min="7432" max="7432" width="11.33203125" style="92" bestFit="1" customWidth="1"/>
    <col min="7433" max="7433" width="5.88671875" style="92" bestFit="1" customWidth="1"/>
    <col min="7434" max="7434" width="6.109375" style="92" bestFit="1" customWidth="1"/>
    <col min="7435" max="7435" width="7.109375" style="92" customWidth="1"/>
    <col min="7436" max="7437" width="6.6640625" style="92" bestFit="1" customWidth="1"/>
    <col min="7438" max="7438" width="5.88671875" style="92" bestFit="1" customWidth="1"/>
    <col min="7439" max="7439" width="4.88671875" style="92" bestFit="1" customWidth="1"/>
    <col min="7440" max="7440" width="5.44140625" style="92" bestFit="1" customWidth="1"/>
    <col min="7441" max="7441" width="7.109375" style="92" bestFit="1" customWidth="1"/>
    <col min="7442" max="7442" width="9" style="92" bestFit="1" customWidth="1"/>
    <col min="7443" max="7443" width="5.6640625" style="92" customWidth="1"/>
    <col min="7444" max="7444" width="10.6640625" style="92" bestFit="1" customWidth="1"/>
    <col min="7445" max="7680" width="10.44140625" style="92"/>
    <col min="7681" max="7681" width="5.6640625" style="92" customWidth="1"/>
    <col min="7682" max="7682" width="0" style="92" hidden="1" customWidth="1"/>
    <col min="7683" max="7683" width="9.5546875" style="92" customWidth="1"/>
    <col min="7684" max="7684" width="12.6640625" style="92" bestFit="1" customWidth="1"/>
    <col min="7685" max="7685" width="10.44140625" style="92" customWidth="1"/>
    <col min="7686" max="7686" width="8" style="92" bestFit="1" customWidth="1"/>
    <col min="7687" max="7687" width="13.88671875" style="92" bestFit="1" customWidth="1"/>
    <col min="7688" max="7688" width="11.33203125" style="92" bestFit="1" customWidth="1"/>
    <col min="7689" max="7689" width="5.88671875" style="92" bestFit="1" customWidth="1"/>
    <col min="7690" max="7690" width="6.109375" style="92" bestFit="1" customWidth="1"/>
    <col min="7691" max="7691" width="7.109375" style="92" customWidth="1"/>
    <col min="7692" max="7693" width="6.6640625" style="92" bestFit="1" customWidth="1"/>
    <col min="7694" max="7694" width="5.88671875" style="92" bestFit="1" customWidth="1"/>
    <col min="7695" max="7695" width="4.88671875" style="92" bestFit="1" customWidth="1"/>
    <col min="7696" max="7696" width="5.44140625" style="92" bestFit="1" customWidth="1"/>
    <col min="7697" max="7697" width="7.109375" style="92" bestFit="1" customWidth="1"/>
    <col min="7698" max="7698" width="9" style="92" bestFit="1" customWidth="1"/>
    <col min="7699" max="7699" width="5.6640625" style="92" customWidth="1"/>
    <col min="7700" max="7700" width="10.6640625" style="92" bestFit="1" customWidth="1"/>
    <col min="7701" max="7936" width="10.44140625" style="92"/>
    <col min="7937" max="7937" width="5.6640625" style="92" customWidth="1"/>
    <col min="7938" max="7938" width="0" style="92" hidden="1" customWidth="1"/>
    <col min="7939" max="7939" width="9.5546875" style="92" customWidth="1"/>
    <col min="7940" max="7940" width="12.6640625" style="92" bestFit="1" customWidth="1"/>
    <col min="7941" max="7941" width="10.44140625" style="92" customWidth="1"/>
    <col min="7942" max="7942" width="8" style="92" bestFit="1" customWidth="1"/>
    <col min="7943" max="7943" width="13.88671875" style="92" bestFit="1" customWidth="1"/>
    <col min="7944" max="7944" width="11.33203125" style="92" bestFit="1" customWidth="1"/>
    <col min="7945" max="7945" width="5.88671875" style="92" bestFit="1" customWidth="1"/>
    <col min="7946" max="7946" width="6.109375" style="92" bestFit="1" customWidth="1"/>
    <col min="7947" max="7947" width="7.109375" style="92" customWidth="1"/>
    <col min="7948" max="7949" width="6.6640625" style="92" bestFit="1" customWidth="1"/>
    <col min="7950" max="7950" width="5.88671875" style="92" bestFit="1" customWidth="1"/>
    <col min="7951" max="7951" width="4.88671875" style="92" bestFit="1" customWidth="1"/>
    <col min="7952" max="7952" width="5.44140625" style="92" bestFit="1" customWidth="1"/>
    <col min="7953" max="7953" width="7.109375" style="92" bestFit="1" customWidth="1"/>
    <col min="7954" max="7954" width="9" style="92" bestFit="1" customWidth="1"/>
    <col min="7955" max="7955" width="5.6640625" style="92" customWidth="1"/>
    <col min="7956" max="7956" width="10.6640625" style="92" bestFit="1" customWidth="1"/>
    <col min="7957" max="8192" width="10.44140625" style="92"/>
    <col min="8193" max="8193" width="5.6640625" style="92" customWidth="1"/>
    <col min="8194" max="8194" width="0" style="92" hidden="1" customWidth="1"/>
    <col min="8195" max="8195" width="9.5546875" style="92" customWidth="1"/>
    <col min="8196" max="8196" width="12.6640625" style="92" bestFit="1" customWidth="1"/>
    <col min="8197" max="8197" width="10.44140625" style="92" customWidth="1"/>
    <col min="8198" max="8198" width="8" style="92" bestFit="1" customWidth="1"/>
    <col min="8199" max="8199" width="13.88671875" style="92" bestFit="1" customWidth="1"/>
    <col min="8200" max="8200" width="11.33203125" style="92" bestFit="1" customWidth="1"/>
    <col min="8201" max="8201" width="5.88671875" style="92" bestFit="1" customWidth="1"/>
    <col min="8202" max="8202" width="6.109375" style="92" bestFit="1" customWidth="1"/>
    <col min="8203" max="8203" width="7.109375" style="92" customWidth="1"/>
    <col min="8204" max="8205" width="6.6640625" style="92" bestFit="1" customWidth="1"/>
    <col min="8206" max="8206" width="5.88671875" style="92" bestFit="1" customWidth="1"/>
    <col min="8207" max="8207" width="4.88671875" style="92" bestFit="1" customWidth="1"/>
    <col min="8208" max="8208" width="5.44140625" style="92" bestFit="1" customWidth="1"/>
    <col min="8209" max="8209" width="7.109375" style="92" bestFit="1" customWidth="1"/>
    <col min="8210" max="8210" width="9" style="92" bestFit="1" customWidth="1"/>
    <col min="8211" max="8211" width="5.6640625" style="92" customWidth="1"/>
    <col min="8212" max="8212" width="10.6640625" style="92" bestFit="1" customWidth="1"/>
    <col min="8213" max="8448" width="10.44140625" style="92"/>
    <col min="8449" max="8449" width="5.6640625" style="92" customWidth="1"/>
    <col min="8450" max="8450" width="0" style="92" hidden="1" customWidth="1"/>
    <col min="8451" max="8451" width="9.5546875" style="92" customWidth="1"/>
    <col min="8452" max="8452" width="12.6640625" style="92" bestFit="1" customWidth="1"/>
    <col min="8453" max="8453" width="10.44140625" style="92" customWidth="1"/>
    <col min="8454" max="8454" width="8" style="92" bestFit="1" customWidth="1"/>
    <col min="8455" max="8455" width="13.88671875" style="92" bestFit="1" customWidth="1"/>
    <col min="8456" max="8456" width="11.33203125" style="92" bestFit="1" customWidth="1"/>
    <col min="8457" max="8457" width="5.88671875" style="92" bestFit="1" customWidth="1"/>
    <col min="8458" max="8458" width="6.109375" style="92" bestFit="1" customWidth="1"/>
    <col min="8459" max="8459" width="7.109375" style="92" customWidth="1"/>
    <col min="8460" max="8461" width="6.6640625" style="92" bestFit="1" customWidth="1"/>
    <col min="8462" max="8462" width="5.88671875" style="92" bestFit="1" customWidth="1"/>
    <col min="8463" max="8463" width="4.88671875" style="92" bestFit="1" customWidth="1"/>
    <col min="8464" max="8464" width="5.44140625" style="92" bestFit="1" customWidth="1"/>
    <col min="8465" max="8465" width="7.109375" style="92" bestFit="1" customWidth="1"/>
    <col min="8466" max="8466" width="9" style="92" bestFit="1" customWidth="1"/>
    <col min="8467" max="8467" width="5.6640625" style="92" customWidth="1"/>
    <col min="8468" max="8468" width="10.6640625" style="92" bestFit="1" customWidth="1"/>
    <col min="8469" max="8704" width="10.44140625" style="92"/>
    <col min="8705" max="8705" width="5.6640625" style="92" customWidth="1"/>
    <col min="8706" max="8706" width="0" style="92" hidden="1" customWidth="1"/>
    <col min="8707" max="8707" width="9.5546875" style="92" customWidth="1"/>
    <col min="8708" max="8708" width="12.6640625" style="92" bestFit="1" customWidth="1"/>
    <col min="8709" max="8709" width="10.44140625" style="92" customWidth="1"/>
    <col min="8710" max="8710" width="8" style="92" bestFit="1" customWidth="1"/>
    <col min="8711" max="8711" width="13.88671875" style="92" bestFit="1" customWidth="1"/>
    <col min="8712" max="8712" width="11.33203125" style="92" bestFit="1" customWidth="1"/>
    <col min="8713" max="8713" width="5.88671875" style="92" bestFit="1" customWidth="1"/>
    <col min="8714" max="8714" width="6.109375" style="92" bestFit="1" customWidth="1"/>
    <col min="8715" max="8715" width="7.109375" style="92" customWidth="1"/>
    <col min="8716" max="8717" width="6.6640625" style="92" bestFit="1" customWidth="1"/>
    <col min="8718" max="8718" width="5.88671875" style="92" bestFit="1" customWidth="1"/>
    <col min="8719" max="8719" width="4.88671875" style="92" bestFit="1" customWidth="1"/>
    <col min="8720" max="8720" width="5.44140625" style="92" bestFit="1" customWidth="1"/>
    <col min="8721" max="8721" width="7.109375" style="92" bestFit="1" customWidth="1"/>
    <col min="8722" max="8722" width="9" style="92" bestFit="1" customWidth="1"/>
    <col min="8723" max="8723" width="5.6640625" style="92" customWidth="1"/>
    <col min="8724" max="8724" width="10.6640625" style="92" bestFit="1" customWidth="1"/>
    <col min="8725" max="8960" width="10.44140625" style="92"/>
    <col min="8961" max="8961" width="5.6640625" style="92" customWidth="1"/>
    <col min="8962" max="8962" width="0" style="92" hidden="1" customWidth="1"/>
    <col min="8963" max="8963" width="9.5546875" style="92" customWidth="1"/>
    <col min="8964" max="8964" width="12.6640625" style="92" bestFit="1" customWidth="1"/>
    <col min="8965" max="8965" width="10.44140625" style="92" customWidth="1"/>
    <col min="8966" max="8966" width="8" style="92" bestFit="1" customWidth="1"/>
    <col min="8967" max="8967" width="13.88671875" style="92" bestFit="1" customWidth="1"/>
    <col min="8968" max="8968" width="11.33203125" style="92" bestFit="1" customWidth="1"/>
    <col min="8969" max="8969" width="5.88671875" style="92" bestFit="1" customWidth="1"/>
    <col min="8970" max="8970" width="6.109375" style="92" bestFit="1" customWidth="1"/>
    <col min="8971" max="8971" width="7.109375" style="92" customWidth="1"/>
    <col min="8972" max="8973" width="6.6640625" style="92" bestFit="1" customWidth="1"/>
    <col min="8974" max="8974" width="5.88671875" style="92" bestFit="1" customWidth="1"/>
    <col min="8975" max="8975" width="4.88671875" style="92" bestFit="1" customWidth="1"/>
    <col min="8976" max="8976" width="5.44140625" style="92" bestFit="1" customWidth="1"/>
    <col min="8977" max="8977" width="7.109375" style="92" bestFit="1" customWidth="1"/>
    <col min="8978" max="8978" width="9" style="92" bestFit="1" customWidth="1"/>
    <col min="8979" max="8979" width="5.6640625" style="92" customWidth="1"/>
    <col min="8980" max="8980" width="10.6640625" style="92" bestFit="1" customWidth="1"/>
    <col min="8981" max="9216" width="10.44140625" style="92"/>
    <col min="9217" max="9217" width="5.6640625" style="92" customWidth="1"/>
    <col min="9218" max="9218" width="0" style="92" hidden="1" customWidth="1"/>
    <col min="9219" max="9219" width="9.5546875" style="92" customWidth="1"/>
    <col min="9220" max="9220" width="12.6640625" style="92" bestFit="1" customWidth="1"/>
    <col min="9221" max="9221" width="10.44140625" style="92" customWidth="1"/>
    <col min="9222" max="9222" width="8" style="92" bestFit="1" customWidth="1"/>
    <col min="9223" max="9223" width="13.88671875" style="92" bestFit="1" customWidth="1"/>
    <col min="9224" max="9224" width="11.33203125" style="92" bestFit="1" customWidth="1"/>
    <col min="9225" max="9225" width="5.88671875" style="92" bestFit="1" customWidth="1"/>
    <col min="9226" max="9226" width="6.109375" style="92" bestFit="1" customWidth="1"/>
    <col min="9227" max="9227" width="7.109375" style="92" customWidth="1"/>
    <col min="9228" max="9229" width="6.6640625" style="92" bestFit="1" customWidth="1"/>
    <col min="9230" max="9230" width="5.88671875" style="92" bestFit="1" customWidth="1"/>
    <col min="9231" max="9231" width="4.88671875" style="92" bestFit="1" customWidth="1"/>
    <col min="9232" max="9232" width="5.44140625" style="92" bestFit="1" customWidth="1"/>
    <col min="9233" max="9233" width="7.109375" style="92" bestFit="1" customWidth="1"/>
    <col min="9234" max="9234" width="9" style="92" bestFit="1" customWidth="1"/>
    <col min="9235" max="9235" width="5.6640625" style="92" customWidth="1"/>
    <col min="9236" max="9236" width="10.6640625" style="92" bestFit="1" customWidth="1"/>
    <col min="9237" max="9472" width="10.44140625" style="92"/>
    <col min="9473" max="9473" width="5.6640625" style="92" customWidth="1"/>
    <col min="9474" max="9474" width="0" style="92" hidden="1" customWidth="1"/>
    <col min="9475" max="9475" width="9.5546875" style="92" customWidth="1"/>
    <col min="9476" max="9476" width="12.6640625" style="92" bestFit="1" customWidth="1"/>
    <col min="9477" max="9477" width="10.44140625" style="92" customWidth="1"/>
    <col min="9478" max="9478" width="8" style="92" bestFit="1" customWidth="1"/>
    <col min="9479" max="9479" width="13.88671875" style="92" bestFit="1" customWidth="1"/>
    <col min="9480" max="9480" width="11.33203125" style="92" bestFit="1" customWidth="1"/>
    <col min="9481" max="9481" width="5.88671875" style="92" bestFit="1" customWidth="1"/>
    <col min="9482" max="9482" width="6.109375" style="92" bestFit="1" customWidth="1"/>
    <col min="9483" max="9483" width="7.109375" style="92" customWidth="1"/>
    <col min="9484" max="9485" width="6.6640625" style="92" bestFit="1" customWidth="1"/>
    <col min="9486" max="9486" width="5.88671875" style="92" bestFit="1" customWidth="1"/>
    <col min="9487" max="9487" width="4.88671875" style="92" bestFit="1" customWidth="1"/>
    <col min="9488" max="9488" width="5.44140625" style="92" bestFit="1" customWidth="1"/>
    <col min="9489" max="9489" width="7.109375" style="92" bestFit="1" customWidth="1"/>
    <col min="9490" max="9490" width="9" style="92" bestFit="1" customWidth="1"/>
    <col min="9491" max="9491" width="5.6640625" style="92" customWidth="1"/>
    <col min="9492" max="9492" width="10.6640625" style="92" bestFit="1" customWidth="1"/>
    <col min="9493" max="9728" width="10.44140625" style="92"/>
    <col min="9729" max="9729" width="5.6640625" style="92" customWidth="1"/>
    <col min="9730" max="9730" width="0" style="92" hidden="1" customWidth="1"/>
    <col min="9731" max="9731" width="9.5546875" style="92" customWidth="1"/>
    <col min="9732" max="9732" width="12.6640625" style="92" bestFit="1" customWidth="1"/>
    <col min="9733" max="9733" width="10.44140625" style="92" customWidth="1"/>
    <col min="9734" max="9734" width="8" style="92" bestFit="1" customWidth="1"/>
    <col min="9735" max="9735" width="13.88671875" style="92" bestFit="1" customWidth="1"/>
    <col min="9736" max="9736" width="11.33203125" style="92" bestFit="1" customWidth="1"/>
    <col min="9737" max="9737" width="5.88671875" style="92" bestFit="1" customWidth="1"/>
    <col min="9738" max="9738" width="6.109375" style="92" bestFit="1" customWidth="1"/>
    <col min="9739" max="9739" width="7.109375" style="92" customWidth="1"/>
    <col min="9740" max="9741" width="6.6640625" style="92" bestFit="1" customWidth="1"/>
    <col min="9742" max="9742" width="5.88671875" style="92" bestFit="1" customWidth="1"/>
    <col min="9743" max="9743" width="4.88671875" style="92" bestFit="1" customWidth="1"/>
    <col min="9744" max="9744" width="5.44140625" style="92" bestFit="1" customWidth="1"/>
    <col min="9745" max="9745" width="7.109375" style="92" bestFit="1" customWidth="1"/>
    <col min="9746" max="9746" width="9" style="92" bestFit="1" customWidth="1"/>
    <col min="9747" max="9747" width="5.6640625" style="92" customWidth="1"/>
    <col min="9748" max="9748" width="10.6640625" style="92" bestFit="1" customWidth="1"/>
    <col min="9749" max="9984" width="10.44140625" style="92"/>
    <col min="9985" max="9985" width="5.6640625" style="92" customWidth="1"/>
    <col min="9986" max="9986" width="0" style="92" hidden="1" customWidth="1"/>
    <col min="9987" max="9987" width="9.5546875" style="92" customWidth="1"/>
    <col min="9988" max="9988" width="12.6640625" style="92" bestFit="1" customWidth="1"/>
    <col min="9989" max="9989" width="10.44140625" style="92" customWidth="1"/>
    <col min="9990" max="9990" width="8" style="92" bestFit="1" customWidth="1"/>
    <col min="9991" max="9991" width="13.88671875" style="92" bestFit="1" customWidth="1"/>
    <col min="9992" max="9992" width="11.33203125" style="92" bestFit="1" customWidth="1"/>
    <col min="9993" max="9993" width="5.88671875" style="92" bestFit="1" customWidth="1"/>
    <col min="9994" max="9994" width="6.109375" style="92" bestFit="1" customWidth="1"/>
    <col min="9995" max="9995" width="7.109375" style="92" customWidth="1"/>
    <col min="9996" max="9997" width="6.6640625" style="92" bestFit="1" customWidth="1"/>
    <col min="9998" max="9998" width="5.88671875" style="92" bestFit="1" customWidth="1"/>
    <col min="9999" max="9999" width="4.88671875" style="92" bestFit="1" customWidth="1"/>
    <col min="10000" max="10000" width="5.44140625" style="92" bestFit="1" customWidth="1"/>
    <col min="10001" max="10001" width="7.109375" style="92" bestFit="1" customWidth="1"/>
    <col min="10002" max="10002" width="9" style="92" bestFit="1" customWidth="1"/>
    <col min="10003" max="10003" width="5.6640625" style="92" customWidth="1"/>
    <col min="10004" max="10004" width="10.6640625" style="92" bestFit="1" customWidth="1"/>
    <col min="10005" max="10240" width="10.44140625" style="92"/>
    <col min="10241" max="10241" width="5.6640625" style="92" customWidth="1"/>
    <col min="10242" max="10242" width="0" style="92" hidden="1" customWidth="1"/>
    <col min="10243" max="10243" width="9.5546875" style="92" customWidth="1"/>
    <col min="10244" max="10244" width="12.6640625" style="92" bestFit="1" customWidth="1"/>
    <col min="10245" max="10245" width="10.44140625" style="92" customWidth="1"/>
    <col min="10246" max="10246" width="8" style="92" bestFit="1" customWidth="1"/>
    <col min="10247" max="10247" width="13.88671875" style="92" bestFit="1" customWidth="1"/>
    <col min="10248" max="10248" width="11.33203125" style="92" bestFit="1" customWidth="1"/>
    <col min="10249" max="10249" width="5.88671875" style="92" bestFit="1" customWidth="1"/>
    <col min="10250" max="10250" width="6.109375" style="92" bestFit="1" customWidth="1"/>
    <col min="10251" max="10251" width="7.109375" style="92" customWidth="1"/>
    <col min="10252" max="10253" width="6.6640625" style="92" bestFit="1" customWidth="1"/>
    <col min="10254" max="10254" width="5.88671875" style="92" bestFit="1" customWidth="1"/>
    <col min="10255" max="10255" width="4.88671875" style="92" bestFit="1" customWidth="1"/>
    <col min="10256" max="10256" width="5.44140625" style="92" bestFit="1" customWidth="1"/>
    <col min="10257" max="10257" width="7.109375" style="92" bestFit="1" customWidth="1"/>
    <col min="10258" max="10258" width="9" style="92" bestFit="1" customWidth="1"/>
    <col min="10259" max="10259" width="5.6640625" style="92" customWidth="1"/>
    <col min="10260" max="10260" width="10.6640625" style="92" bestFit="1" customWidth="1"/>
    <col min="10261" max="10496" width="10.44140625" style="92"/>
    <col min="10497" max="10497" width="5.6640625" style="92" customWidth="1"/>
    <col min="10498" max="10498" width="0" style="92" hidden="1" customWidth="1"/>
    <col min="10499" max="10499" width="9.5546875" style="92" customWidth="1"/>
    <col min="10500" max="10500" width="12.6640625" style="92" bestFit="1" customWidth="1"/>
    <col min="10501" max="10501" width="10.44140625" style="92" customWidth="1"/>
    <col min="10502" max="10502" width="8" style="92" bestFit="1" customWidth="1"/>
    <col min="10503" max="10503" width="13.88671875" style="92" bestFit="1" customWidth="1"/>
    <col min="10504" max="10504" width="11.33203125" style="92" bestFit="1" customWidth="1"/>
    <col min="10505" max="10505" width="5.88671875" style="92" bestFit="1" customWidth="1"/>
    <col min="10506" max="10506" width="6.109375" style="92" bestFit="1" customWidth="1"/>
    <col min="10507" max="10507" width="7.109375" style="92" customWidth="1"/>
    <col min="10508" max="10509" width="6.6640625" style="92" bestFit="1" customWidth="1"/>
    <col min="10510" max="10510" width="5.88671875" style="92" bestFit="1" customWidth="1"/>
    <col min="10511" max="10511" width="4.88671875" style="92" bestFit="1" customWidth="1"/>
    <col min="10512" max="10512" width="5.44140625" style="92" bestFit="1" customWidth="1"/>
    <col min="10513" max="10513" width="7.109375" style="92" bestFit="1" customWidth="1"/>
    <col min="10514" max="10514" width="9" style="92" bestFit="1" customWidth="1"/>
    <col min="10515" max="10515" width="5.6640625" style="92" customWidth="1"/>
    <col min="10516" max="10516" width="10.6640625" style="92" bestFit="1" customWidth="1"/>
    <col min="10517" max="10752" width="10.44140625" style="92"/>
    <col min="10753" max="10753" width="5.6640625" style="92" customWidth="1"/>
    <col min="10754" max="10754" width="0" style="92" hidden="1" customWidth="1"/>
    <col min="10755" max="10755" width="9.5546875" style="92" customWidth="1"/>
    <col min="10756" max="10756" width="12.6640625" style="92" bestFit="1" customWidth="1"/>
    <col min="10757" max="10757" width="10.44140625" style="92" customWidth="1"/>
    <col min="10758" max="10758" width="8" style="92" bestFit="1" customWidth="1"/>
    <col min="10759" max="10759" width="13.88671875" style="92" bestFit="1" customWidth="1"/>
    <col min="10760" max="10760" width="11.33203125" style="92" bestFit="1" customWidth="1"/>
    <col min="10761" max="10761" width="5.88671875" style="92" bestFit="1" customWidth="1"/>
    <col min="10762" max="10762" width="6.109375" style="92" bestFit="1" customWidth="1"/>
    <col min="10763" max="10763" width="7.109375" style="92" customWidth="1"/>
    <col min="10764" max="10765" width="6.6640625" style="92" bestFit="1" customWidth="1"/>
    <col min="10766" max="10766" width="5.88671875" style="92" bestFit="1" customWidth="1"/>
    <col min="10767" max="10767" width="4.88671875" style="92" bestFit="1" customWidth="1"/>
    <col min="10768" max="10768" width="5.44140625" style="92" bestFit="1" customWidth="1"/>
    <col min="10769" max="10769" width="7.109375" style="92" bestFit="1" customWidth="1"/>
    <col min="10770" max="10770" width="9" style="92" bestFit="1" customWidth="1"/>
    <col min="10771" max="10771" width="5.6640625" style="92" customWidth="1"/>
    <col min="10772" max="10772" width="10.6640625" style="92" bestFit="1" customWidth="1"/>
    <col min="10773" max="11008" width="10.44140625" style="92"/>
    <col min="11009" max="11009" width="5.6640625" style="92" customWidth="1"/>
    <col min="11010" max="11010" width="0" style="92" hidden="1" customWidth="1"/>
    <col min="11011" max="11011" width="9.5546875" style="92" customWidth="1"/>
    <col min="11012" max="11012" width="12.6640625" style="92" bestFit="1" customWidth="1"/>
    <col min="11013" max="11013" width="10.44140625" style="92" customWidth="1"/>
    <col min="11014" max="11014" width="8" style="92" bestFit="1" customWidth="1"/>
    <col min="11015" max="11015" width="13.88671875" style="92" bestFit="1" customWidth="1"/>
    <col min="11016" max="11016" width="11.33203125" style="92" bestFit="1" customWidth="1"/>
    <col min="11017" max="11017" width="5.88671875" style="92" bestFit="1" customWidth="1"/>
    <col min="11018" max="11018" width="6.109375" style="92" bestFit="1" customWidth="1"/>
    <col min="11019" max="11019" width="7.109375" style="92" customWidth="1"/>
    <col min="11020" max="11021" width="6.6640625" style="92" bestFit="1" customWidth="1"/>
    <col min="11022" max="11022" width="5.88671875" style="92" bestFit="1" customWidth="1"/>
    <col min="11023" max="11023" width="4.88671875" style="92" bestFit="1" customWidth="1"/>
    <col min="11024" max="11024" width="5.44140625" style="92" bestFit="1" customWidth="1"/>
    <col min="11025" max="11025" width="7.109375" style="92" bestFit="1" customWidth="1"/>
    <col min="11026" max="11026" width="9" style="92" bestFit="1" customWidth="1"/>
    <col min="11027" max="11027" width="5.6640625" style="92" customWidth="1"/>
    <col min="11028" max="11028" width="10.6640625" style="92" bestFit="1" customWidth="1"/>
    <col min="11029" max="11264" width="10.44140625" style="92"/>
    <col min="11265" max="11265" width="5.6640625" style="92" customWidth="1"/>
    <col min="11266" max="11266" width="0" style="92" hidden="1" customWidth="1"/>
    <col min="11267" max="11267" width="9.5546875" style="92" customWidth="1"/>
    <col min="11268" max="11268" width="12.6640625" style="92" bestFit="1" customWidth="1"/>
    <col min="11269" max="11269" width="10.44140625" style="92" customWidth="1"/>
    <col min="11270" max="11270" width="8" style="92" bestFit="1" customWidth="1"/>
    <col min="11271" max="11271" width="13.88671875" style="92" bestFit="1" customWidth="1"/>
    <col min="11272" max="11272" width="11.33203125" style="92" bestFit="1" customWidth="1"/>
    <col min="11273" max="11273" width="5.88671875" style="92" bestFit="1" customWidth="1"/>
    <col min="11274" max="11274" width="6.109375" style="92" bestFit="1" customWidth="1"/>
    <col min="11275" max="11275" width="7.109375" style="92" customWidth="1"/>
    <col min="11276" max="11277" width="6.6640625" style="92" bestFit="1" customWidth="1"/>
    <col min="11278" max="11278" width="5.88671875" style="92" bestFit="1" customWidth="1"/>
    <col min="11279" max="11279" width="4.88671875" style="92" bestFit="1" customWidth="1"/>
    <col min="11280" max="11280" width="5.44140625" style="92" bestFit="1" customWidth="1"/>
    <col min="11281" max="11281" width="7.109375" style="92" bestFit="1" customWidth="1"/>
    <col min="11282" max="11282" width="9" style="92" bestFit="1" customWidth="1"/>
    <col min="11283" max="11283" width="5.6640625" style="92" customWidth="1"/>
    <col min="11284" max="11284" width="10.6640625" style="92" bestFit="1" customWidth="1"/>
    <col min="11285" max="11520" width="10.44140625" style="92"/>
    <col min="11521" max="11521" width="5.6640625" style="92" customWidth="1"/>
    <col min="11522" max="11522" width="0" style="92" hidden="1" customWidth="1"/>
    <col min="11523" max="11523" width="9.5546875" style="92" customWidth="1"/>
    <col min="11524" max="11524" width="12.6640625" style="92" bestFit="1" customWidth="1"/>
    <col min="11525" max="11525" width="10.44140625" style="92" customWidth="1"/>
    <col min="11526" max="11526" width="8" style="92" bestFit="1" customWidth="1"/>
    <col min="11527" max="11527" width="13.88671875" style="92" bestFit="1" customWidth="1"/>
    <col min="11528" max="11528" width="11.33203125" style="92" bestFit="1" customWidth="1"/>
    <col min="11529" max="11529" width="5.88671875" style="92" bestFit="1" customWidth="1"/>
    <col min="11530" max="11530" width="6.109375" style="92" bestFit="1" customWidth="1"/>
    <col min="11531" max="11531" width="7.109375" style="92" customWidth="1"/>
    <col min="11532" max="11533" width="6.6640625" style="92" bestFit="1" customWidth="1"/>
    <col min="11534" max="11534" width="5.88671875" style="92" bestFit="1" customWidth="1"/>
    <col min="11535" max="11535" width="4.88671875" style="92" bestFit="1" customWidth="1"/>
    <col min="11536" max="11536" width="5.44140625" style="92" bestFit="1" customWidth="1"/>
    <col min="11537" max="11537" width="7.109375" style="92" bestFit="1" customWidth="1"/>
    <col min="11538" max="11538" width="9" style="92" bestFit="1" customWidth="1"/>
    <col min="11539" max="11539" width="5.6640625" style="92" customWidth="1"/>
    <col min="11540" max="11540" width="10.6640625" style="92" bestFit="1" customWidth="1"/>
    <col min="11541" max="11776" width="10.44140625" style="92"/>
    <col min="11777" max="11777" width="5.6640625" style="92" customWidth="1"/>
    <col min="11778" max="11778" width="0" style="92" hidden="1" customWidth="1"/>
    <col min="11779" max="11779" width="9.5546875" style="92" customWidth="1"/>
    <col min="11780" max="11780" width="12.6640625" style="92" bestFit="1" customWidth="1"/>
    <col min="11781" max="11781" width="10.44140625" style="92" customWidth="1"/>
    <col min="11782" max="11782" width="8" style="92" bestFit="1" customWidth="1"/>
    <col min="11783" max="11783" width="13.88671875" style="92" bestFit="1" customWidth="1"/>
    <col min="11784" max="11784" width="11.33203125" style="92" bestFit="1" customWidth="1"/>
    <col min="11785" max="11785" width="5.88671875" style="92" bestFit="1" customWidth="1"/>
    <col min="11786" max="11786" width="6.109375" style="92" bestFit="1" customWidth="1"/>
    <col min="11787" max="11787" width="7.109375" style="92" customWidth="1"/>
    <col min="11788" max="11789" width="6.6640625" style="92" bestFit="1" customWidth="1"/>
    <col min="11790" max="11790" width="5.88671875" style="92" bestFit="1" customWidth="1"/>
    <col min="11791" max="11791" width="4.88671875" style="92" bestFit="1" customWidth="1"/>
    <col min="11792" max="11792" width="5.44140625" style="92" bestFit="1" customWidth="1"/>
    <col min="11793" max="11793" width="7.109375" style="92" bestFit="1" customWidth="1"/>
    <col min="11794" max="11794" width="9" style="92" bestFit="1" customWidth="1"/>
    <col min="11795" max="11795" width="5.6640625" style="92" customWidth="1"/>
    <col min="11796" max="11796" width="10.6640625" style="92" bestFit="1" customWidth="1"/>
    <col min="11797" max="12032" width="10.44140625" style="92"/>
    <col min="12033" max="12033" width="5.6640625" style="92" customWidth="1"/>
    <col min="12034" max="12034" width="0" style="92" hidden="1" customWidth="1"/>
    <col min="12035" max="12035" width="9.5546875" style="92" customWidth="1"/>
    <col min="12036" max="12036" width="12.6640625" style="92" bestFit="1" customWidth="1"/>
    <col min="12037" max="12037" width="10.44140625" style="92" customWidth="1"/>
    <col min="12038" max="12038" width="8" style="92" bestFit="1" customWidth="1"/>
    <col min="12039" max="12039" width="13.88671875" style="92" bestFit="1" customWidth="1"/>
    <col min="12040" max="12040" width="11.33203125" style="92" bestFit="1" customWidth="1"/>
    <col min="12041" max="12041" width="5.88671875" style="92" bestFit="1" customWidth="1"/>
    <col min="12042" max="12042" width="6.109375" style="92" bestFit="1" customWidth="1"/>
    <col min="12043" max="12043" width="7.109375" style="92" customWidth="1"/>
    <col min="12044" max="12045" width="6.6640625" style="92" bestFit="1" customWidth="1"/>
    <col min="12046" max="12046" width="5.88671875" style="92" bestFit="1" customWidth="1"/>
    <col min="12047" max="12047" width="4.88671875" style="92" bestFit="1" customWidth="1"/>
    <col min="12048" max="12048" width="5.44140625" style="92" bestFit="1" customWidth="1"/>
    <col min="12049" max="12049" width="7.109375" style="92" bestFit="1" customWidth="1"/>
    <col min="12050" max="12050" width="9" style="92" bestFit="1" customWidth="1"/>
    <col min="12051" max="12051" width="5.6640625" style="92" customWidth="1"/>
    <col min="12052" max="12052" width="10.6640625" style="92" bestFit="1" customWidth="1"/>
    <col min="12053" max="12288" width="10.44140625" style="92"/>
    <col min="12289" max="12289" width="5.6640625" style="92" customWidth="1"/>
    <col min="12290" max="12290" width="0" style="92" hidden="1" customWidth="1"/>
    <col min="12291" max="12291" width="9.5546875" style="92" customWidth="1"/>
    <col min="12292" max="12292" width="12.6640625" style="92" bestFit="1" customWidth="1"/>
    <col min="12293" max="12293" width="10.44140625" style="92" customWidth="1"/>
    <col min="12294" max="12294" width="8" style="92" bestFit="1" customWidth="1"/>
    <col min="12295" max="12295" width="13.88671875" style="92" bestFit="1" customWidth="1"/>
    <col min="12296" max="12296" width="11.33203125" style="92" bestFit="1" customWidth="1"/>
    <col min="12297" max="12297" width="5.88671875" style="92" bestFit="1" customWidth="1"/>
    <col min="12298" max="12298" width="6.109375" style="92" bestFit="1" customWidth="1"/>
    <col min="12299" max="12299" width="7.109375" style="92" customWidth="1"/>
    <col min="12300" max="12301" width="6.6640625" style="92" bestFit="1" customWidth="1"/>
    <col min="12302" max="12302" width="5.88671875" style="92" bestFit="1" customWidth="1"/>
    <col min="12303" max="12303" width="4.88671875" style="92" bestFit="1" customWidth="1"/>
    <col min="12304" max="12304" width="5.44140625" style="92" bestFit="1" customWidth="1"/>
    <col min="12305" max="12305" width="7.109375" style="92" bestFit="1" customWidth="1"/>
    <col min="12306" max="12306" width="9" style="92" bestFit="1" customWidth="1"/>
    <col min="12307" max="12307" width="5.6640625" style="92" customWidth="1"/>
    <col min="12308" max="12308" width="10.6640625" style="92" bestFit="1" customWidth="1"/>
    <col min="12309" max="12544" width="10.44140625" style="92"/>
    <col min="12545" max="12545" width="5.6640625" style="92" customWidth="1"/>
    <col min="12546" max="12546" width="0" style="92" hidden="1" customWidth="1"/>
    <col min="12547" max="12547" width="9.5546875" style="92" customWidth="1"/>
    <col min="12548" max="12548" width="12.6640625" style="92" bestFit="1" customWidth="1"/>
    <col min="12549" max="12549" width="10.44140625" style="92" customWidth="1"/>
    <col min="12550" max="12550" width="8" style="92" bestFit="1" customWidth="1"/>
    <col min="12551" max="12551" width="13.88671875" style="92" bestFit="1" customWidth="1"/>
    <col min="12552" max="12552" width="11.33203125" style="92" bestFit="1" customWidth="1"/>
    <col min="12553" max="12553" width="5.88671875" style="92" bestFit="1" customWidth="1"/>
    <col min="12554" max="12554" width="6.109375" style="92" bestFit="1" customWidth="1"/>
    <col min="12555" max="12555" width="7.109375" style="92" customWidth="1"/>
    <col min="12556" max="12557" width="6.6640625" style="92" bestFit="1" customWidth="1"/>
    <col min="12558" max="12558" width="5.88671875" style="92" bestFit="1" customWidth="1"/>
    <col min="12559" max="12559" width="4.88671875" style="92" bestFit="1" customWidth="1"/>
    <col min="12560" max="12560" width="5.44140625" style="92" bestFit="1" customWidth="1"/>
    <col min="12561" max="12561" width="7.109375" style="92" bestFit="1" customWidth="1"/>
    <col min="12562" max="12562" width="9" style="92" bestFit="1" customWidth="1"/>
    <col min="12563" max="12563" width="5.6640625" style="92" customWidth="1"/>
    <col min="12564" max="12564" width="10.6640625" style="92" bestFit="1" customWidth="1"/>
    <col min="12565" max="12800" width="10.44140625" style="92"/>
    <col min="12801" max="12801" width="5.6640625" style="92" customWidth="1"/>
    <col min="12802" max="12802" width="0" style="92" hidden="1" customWidth="1"/>
    <col min="12803" max="12803" width="9.5546875" style="92" customWidth="1"/>
    <col min="12804" max="12804" width="12.6640625" style="92" bestFit="1" customWidth="1"/>
    <col min="12805" max="12805" width="10.44140625" style="92" customWidth="1"/>
    <col min="12806" max="12806" width="8" style="92" bestFit="1" customWidth="1"/>
    <col min="12807" max="12807" width="13.88671875" style="92" bestFit="1" customWidth="1"/>
    <col min="12808" max="12808" width="11.33203125" style="92" bestFit="1" customWidth="1"/>
    <col min="12809" max="12809" width="5.88671875" style="92" bestFit="1" customWidth="1"/>
    <col min="12810" max="12810" width="6.109375" style="92" bestFit="1" customWidth="1"/>
    <col min="12811" max="12811" width="7.109375" style="92" customWidth="1"/>
    <col min="12812" max="12813" width="6.6640625" style="92" bestFit="1" customWidth="1"/>
    <col min="12814" max="12814" width="5.88671875" style="92" bestFit="1" customWidth="1"/>
    <col min="12815" max="12815" width="4.88671875" style="92" bestFit="1" customWidth="1"/>
    <col min="12816" max="12816" width="5.44140625" style="92" bestFit="1" customWidth="1"/>
    <col min="12817" max="12817" width="7.109375" style="92" bestFit="1" customWidth="1"/>
    <col min="12818" max="12818" width="9" style="92" bestFit="1" customWidth="1"/>
    <col min="12819" max="12819" width="5.6640625" style="92" customWidth="1"/>
    <col min="12820" max="12820" width="10.6640625" style="92" bestFit="1" customWidth="1"/>
    <col min="12821" max="13056" width="10.44140625" style="92"/>
    <col min="13057" max="13057" width="5.6640625" style="92" customWidth="1"/>
    <col min="13058" max="13058" width="0" style="92" hidden="1" customWidth="1"/>
    <col min="13059" max="13059" width="9.5546875" style="92" customWidth="1"/>
    <col min="13060" max="13060" width="12.6640625" style="92" bestFit="1" customWidth="1"/>
    <col min="13061" max="13061" width="10.44140625" style="92" customWidth="1"/>
    <col min="13062" max="13062" width="8" style="92" bestFit="1" customWidth="1"/>
    <col min="13063" max="13063" width="13.88671875" style="92" bestFit="1" customWidth="1"/>
    <col min="13064" max="13064" width="11.33203125" style="92" bestFit="1" customWidth="1"/>
    <col min="13065" max="13065" width="5.88671875" style="92" bestFit="1" customWidth="1"/>
    <col min="13066" max="13066" width="6.109375" style="92" bestFit="1" customWidth="1"/>
    <col min="13067" max="13067" width="7.109375" style="92" customWidth="1"/>
    <col min="13068" max="13069" width="6.6640625" style="92" bestFit="1" customWidth="1"/>
    <col min="13070" max="13070" width="5.88671875" style="92" bestFit="1" customWidth="1"/>
    <col min="13071" max="13071" width="4.88671875" style="92" bestFit="1" customWidth="1"/>
    <col min="13072" max="13072" width="5.44140625" style="92" bestFit="1" customWidth="1"/>
    <col min="13073" max="13073" width="7.109375" style="92" bestFit="1" customWidth="1"/>
    <col min="13074" max="13074" width="9" style="92" bestFit="1" customWidth="1"/>
    <col min="13075" max="13075" width="5.6640625" style="92" customWidth="1"/>
    <col min="13076" max="13076" width="10.6640625" style="92" bestFit="1" customWidth="1"/>
    <col min="13077" max="13312" width="10.44140625" style="92"/>
    <col min="13313" max="13313" width="5.6640625" style="92" customWidth="1"/>
    <col min="13314" max="13314" width="0" style="92" hidden="1" customWidth="1"/>
    <col min="13315" max="13315" width="9.5546875" style="92" customWidth="1"/>
    <col min="13316" max="13316" width="12.6640625" style="92" bestFit="1" customWidth="1"/>
    <col min="13317" max="13317" width="10.44140625" style="92" customWidth="1"/>
    <col min="13318" max="13318" width="8" style="92" bestFit="1" customWidth="1"/>
    <col min="13319" max="13319" width="13.88671875" style="92" bestFit="1" customWidth="1"/>
    <col min="13320" max="13320" width="11.33203125" style="92" bestFit="1" customWidth="1"/>
    <col min="13321" max="13321" width="5.88671875" style="92" bestFit="1" customWidth="1"/>
    <col min="13322" max="13322" width="6.109375" style="92" bestFit="1" customWidth="1"/>
    <col min="13323" max="13323" width="7.109375" style="92" customWidth="1"/>
    <col min="13324" max="13325" width="6.6640625" style="92" bestFit="1" customWidth="1"/>
    <col min="13326" max="13326" width="5.88671875" style="92" bestFit="1" customWidth="1"/>
    <col min="13327" max="13327" width="4.88671875" style="92" bestFit="1" customWidth="1"/>
    <col min="13328" max="13328" width="5.44140625" style="92" bestFit="1" customWidth="1"/>
    <col min="13329" max="13329" width="7.109375" style="92" bestFit="1" customWidth="1"/>
    <col min="13330" max="13330" width="9" style="92" bestFit="1" customWidth="1"/>
    <col min="13331" max="13331" width="5.6640625" style="92" customWidth="1"/>
    <col min="13332" max="13332" width="10.6640625" style="92" bestFit="1" customWidth="1"/>
    <col min="13333" max="13568" width="10.44140625" style="92"/>
    <col min="13569" max="13569" width="5.6640625" style="92" customWidth="1"/>
    <col min="13570" max="13570" width="0" style="92" hidden="1" customWidth="1"/>
    <col min="13571" max="13571" width="9.5546875" style="92" customWidth="1"/>
    <col min="13572" max="13572" width="12.6640625" style="92" bestFit="1" customWidth="1"/>
    <col min="13573" max="13573" width="10.44140625" style="92" customWidth="1"/>
    <col min="13574" max="13574" width="8" style="92" bestFit="1" customWidth="1"/>
    <col min="13575" max="13575" width="13.88671875" style="92" bestFit="1" customWidth="1"/>
    <col min="13576" max="13576" width="11.33203125" style="92" bestFit="1" customWidth="1"/>
    <col min="13577" max="13577" width="5.88671875" style="92" bestFit="1" customWidth="1"/>
    <col min="13578" max="13578" width="6.109375" style="92" bestFit="1" customWidth="1"/>
    <col min="13579" max="13579" width="7.109375" style="92" customWidth="1"/>
    <col min="13580" max="13581" width="6.6640625" style="92" bestFit="1" customWidth="1"/>
    <col min="13582" max="13582" width="5.88671875" style="92" bestFit="1" customWidth="1"/>
    <col min="13583" max="13583" width="4.88671875" style="92" bestFit="1" customWidth="1"/>
    <col min="13584" max="13584" width="5.44140625" style="92" bestFit="1" customWidth="1"/>
    <col min="13585" max="13585" width="7.109375" style="92" bestFit="1" customWidth="1"/>
    <col min="13586" max="13586" width="9" style="92" bestFit="1" customWidth="1"/>
    <col min="13587" max="13587" width="5.6640625" style="92" customWidth="1"/>
    <col min="13588" max="13588" width="10.6640625" style="92" bestFit="1" customWidth="1"/>
    <col min="13589" max="13824" width="10.44140625" style="92"/>
    <col min="13825" max="13825" width="5.6640625" style="92" customWidth="1"/>
    <col min="13826" max="13826" width="0" style="92" hidden="1" customWidth="1"/>
    <col min="13827" max="13827" width="9.5546875" style="92" customWidth="1"/>
    <col min="13828" max="13828" width="12.6640625" style="92" bestFit="1" customWidth="1"/>
    <col min="13829" max="13829" width="10.44140625" style="92" customWidth="1"/>
    <col min="13830" max="13830" width="8" style="92" bestFit="1" customWidth="1"/>
    <col min="13831" max="13831" width="13.88671875" style="92" bestFit="1" customWidth="1"/>
    <col min="13832" max="13832" width="11.33203125" style="92" bestFit="1" customWidth="1"/>
    <col min="13833" max="13833" width="5.88671875" style="92" bestFit="1" customWidth="1"/>
    <col min="13834" max="13834" width="6.109375" style="92" bestFit="1" customWidth="1"/>
    <col min="13835" max="13835" width="7.109375" style="92" customWidth="1"/>
    <col min="13836" max="13837" width="6.6640625" style="92" bestFit="1" customWidth="1"/>
    <col min="13838" max="13838" width="5.88671875" style="92" bestFit="1" customWidth="1"/>
    <col min="13839" max="13839" width="4.88671875" style="92" bestFit="1" customWidth="1"/>
    <col min="13840" max="13840" width="5.44140625" style="92" bestFit="1" customWidth="1"/>
    <col min="13841" max="13841" width="7.109375" style="92" bestFit="1" customWidth="1"/>
    <col min="13842" max="13842" width="9" style="92" bestFit="1" customWidth="1"/>
    <col min="13843" max="13843" width="5.6640625" style="92" customWidth="1"/>
    <col min="13844" max="13844" width="10.6640625" style="92" bestFit="1" customWidth="1"/>
    <col min="13845" max="14080" width="10.44140625" style="92"/>
    <col min="14081" max="14081" width="5.6640625" style="92" customWidth="1"/>
    <col min="14082" max="14082" width="0" style="92" hidden="1" customWidth="1"/>
    <col min="14083" max="14083" width="9.5546875" style="92" customWidth="1"/>
    <col min="14084" max="14084" width="12.6640625" style="92" bestFit="1" customWidth="1"/>
    <col min="14085" max="14085" width="10.44140625" style="92" customWidth="1"/>
    <col min="14086" max="14086" width="8" style="92" bestFit="1" customWidth="1"/>
    <col min="14087" max="14087" width="13.88671875" style="92" bestFit="1" customWidth="1"/>
    <col min="14088" max="14088" width="11.33203125" style="92" bestFit="1" customWidth="1"/>
    <col min="14089" max="14089" width="5.88671875" style="92" bestFit="1" customWidth="1"/>
    <col min="14090" max="14090" width="6.109375" style="92" bestFit="1" customWidth="1"/>
    <col min="14091" max="14091" width="7.109375" style="92" customWidth="1"/>
    <col min="14092" max="14093" width="6.6640625" style="92" bestFit="1" customWidth="1"/>
    <col min="14094" max="14094" width="5.88671875" style="92" bestFit="1" customWidth="1"/>
    <col min="14095" max="14095" width="4.88671875" style="92" bestFit="1" customWidth="1"/>
    <col min="14096" max="14096" width="5.44140625" style="92" bestFit="1" customWidth="1"/>
    <col min="14097" max="14097" width="7.109375" style="92" bestFit="1" customWidth="1"/>
    <col min="14098" max="14098" width="9" style="92" bestFit="1" customWidth="1"/>
    <col min="14099" max="14099" width="5.6640625" style="92" customWidth="1"/>
    <col min="14100" max="14100" width="10.6640625" style="92" bestFit="1" customWidth="1"/>
    <col min="14101" max="14336" width="10.44140625" style="92"/>
    <col min="14337" max="14337" width="5.6640625" style="92" customWidth="1"/>
    <col min="14338" max="14338" width="0" style="92" hidden="1" customWidth="1"/>
    <col min="14339" max="14339" width="9.5546875" style="92" customWidth="1"/>
    <col min="14340" max="14340" width="12.6640625" style="92" bestFit="1" customWidth="1"/>
    <col min="14341" max="14341" width="10.44140625" style="92" customWidth="1"/>
    <col min="14342" max="14342" width="8" style="92" bestFit="1" customWidth="1"/>
    <col min="14343" max="14343" width="13.88671875" style="92" bestFit="1" customWidth="1"/>
    <col min="14344" max="14344" width="11.33203125" style="92" bestFit="1" customWidth="1"/>
    <col min="14345" max="14345" width="5.88671875" style="92" bestFit="1" customWidth="1"/>
    <col min="14346" max="14346" width="6.109375" style="92" bestFit="1" customWidth="1"/>
    <col min="14347" max="14347" width="7.109375" style="92" customWidth="1"/>
    <col min="14348" max="14349" width="6.6640625" style="92" bestFit="1" customWidth="1"/>
    <col min="14350" max="14350" width="5.88671875" style="92" bestFit="1" customWidth="1"/>
    <col min="14351" max="14351" width="4.88671875" style="92" bestFit="1" customWidth="1"/>
    <col min="14352" max="14352" width="5.44140625" style="92" bestFit="1" customWidth="1"/>
    <col min="14353" max="14353" width="7.109375" style="92" bestFit="1" customWidth="1"/>
    <col min="14354" max="14354" width="9" style="92" bestFit="1" customWidth="1"/>
    <col min="14355" max="14355" width="5.6640625" style="92" customWidth="1"/>
    <col min="14356" max="14356" width="10.6640625" style="92" bestFit="1" customWidth="1"/>
    <col min="14357" max="14592" width="10.44140625" style="92"/>
    <col min="14593" max="14593" width="5.6640625" style="92" customWidth="1"/>
    <col min="14594" max="14594" width="0" style="92" hidden="1" customWidth="1"/>
    <col min="14595" max="14595" width="9.5546875" style="92" customWidth="1"/>
    <col min="14596" max="14596" width="12.6640625" style="92" bestFit="1" customWidth="1"/>
    <col min="14597" max="14597" width="10.44140625" style="92" customWidth="1"/>
    <col min="14598" max="14598" width="8" style="92" bestFit="1" customWidth="1"/>
    <col min="14599" max="14599" width="13.88671875" style="92" bestFit="1" customWidth="1"/>
    <col min="14600" max="14600" width="11.33203125" style="92" bestFit="1" customWidth="1"/>
    <col min="14601" max="14601" width="5.88671875" style="92" bestFit="1" customWidth="1"/>
    <col min="14602" max="14602" width="6.109375" style="92" bestFit="1" customWidth="1"/>
    <col min="14603" max="14603" width="7.109375" style="92" customWidth="1"/>
    <col min="14604" max="14605" width="6.6640625" style="92" bestFit="1" customWidth="1"/>
    <col min="14606" max="14606" width="5.88671875" style="92" bestFit="1" customWidth="1"/>
    <col min="14607" max="14607" width="4.88671875" style="92" bestFit="1" customWidth="1"/>
    <col min="14608" max="14608" width="5.44140625" style="92" bestFit="1" customWidth="1"/>
    <col min="14609" max="14609" width="7.109375" style="92" bestFit="1" customWidth="1"/>
    <col min="14610" max="14610" width="9" style="92" bestFit="1" customWidth="1"/>
    <col min="14611" max="14611" width="5.6640625" style="92" customWidth="1"/>
    <col min="14612" max="14612" width="10.6640625" style="92" bestFit="1" customWidth="1"/>
    <col min="14613" max="14848" width="10.44140625" style="92"/>
    <col min="14849" max="14849" width="5.6640625" style="92" customWidth="1"/>
    <col min="14850" max="14850" width="0" style="92" hidden="1" customWidth="1"/>
    <col min="14851" max="14851" width="9.5546875" style="92" customWidth="1"/>
    <col min="14852" max="14852" width="12.6640625" style="92" bestFit="1" customWidth="1"/>
    <col min="14853" max="14853" width="10.44140625" style="92" customWidth="1"/>
    <col min="14854" max="14854" width="8" style="92" bestFit="1" customWidth="1"/>
    <col min="14855" max="14855" width="13.88671875" style="92" bestFit="1" customWidth="1"/>
    <col min="14856" max="14856" width="11.33203125" style="92" bestFit="1" customWidth="1"/>
    <col min="14857" max="14857" width="5.88671875" style="92" bestFit="1" customWidth="1"/>
    <col min="14858" max="14858" width="6.109375" style="92" bestFit="1" customWidth="1"/>
    <col min="14859" max="14859" width="7.109375" style="92" customWidth="1"/>
    <col min="14860" max="14861" width="6.6640625" style="92" bestFit="1" customWidth="1"/>
    <col min="14862" max="14862" width="5.88671875" style="92" bestFit="1" customWidth="1"/>
    <col min="14863" max="14863" width="4.88671875" style="92" bestFit="1" customWidth="1"/>
    <col min="14864" max="14864" width="5.44140625" style="92" bestFit="1" customWidth="1"/>
    <col min="14865" max="14865" width="7.109375" style="92" bestFit="1" customWidth="1"/>
    <col min="14866" max="14866" width="9" style="92" bestFit="1" customWidth="1"/>
    <col min="14867" max="14867" width="5.6640625" style="92" customWidth="1"/>
    <col min="14868" max="14868" width="10.6640625" style="92" bestFit="1" customWidth="1"/>
    <col min="14869" max="15104" width="10.44140625" style="92"/>
    <col min="15105" max="15105" width="5.6640625" style="92" customWidth="1"/>
    <col min="15106" max="15106" width="0" style="92" hidden="1" customWidth="1"/>
    <col min="15107" max="15107" width="9.5546875" style="92" customWidth="1"/>
    <col min="15108" max="15108" width="12.6640625" style="92" bestFit="1" customWidth="1"/>
    <col min="15109" max="15109" width="10.44140625" style="92" customWidth="1"/>
    <col min="15110" max="15110" width="8" style="92" bestFit="1" customWidth="1"/>
    <col min="15111" max="15111" width="13.88671875" style="92" bestFit="1" customWidth="1"/>
    <col min="15112" max="15112" width="11.33203125" style="92" bestFit="1" customWidth="1"/>
    <col min="15113" max="15113" width="5.88671875" style="92" bestFit="1" customWidth="1"/>
    <col min="15114" max="15114" width="6.109375" style="92" bestFit="1" customWidth="1"/>
    <col min="15115" max="15115" width="7.109375" style="92" customWidth="1"/>
    <col min="15116" max="15117" width="6.6640625" style="92" bestFit="1" customWidth="1"/>
    <col min="15118" max="15118" width="5.88671875" style="92" bestFit="1" customWidth="1"/>
    <col min="15119" max="15119" width="4.88671875" style="92" bestFit="1" customWidth="1"/>
    <col min="15120" max="15120" width="5.44140625" style="92" bestFit="1" customWidth="1"/>
    <col min="15121" max="15121" width="7.109375" style="92" bestFit="1" customWidth="1"/>
    <col min="15122" max="15122" width="9" style="92" bestFit="1" customWidth="1"/>
    <col min="15123" max="15123" width="5.6640625" style="92" customWidth="1"/>
    <col min="15124" max="15124" width="10.6640625" style="92" bestFit="1" customWidth="1"/>
    <col min="15125" max="15360" width="10.44140625" style="92"/>
    <col min="15361" max="15361" width="5.6640625" style="92" customWidth="1"/>
    <col min="15362" max="15362" width="0" style="92" hidden="1" customWidth="1"/>
    <col min="15363" max="15363" width="9.5546875" style="92" customWidth="1"/>
    <col min="15364" max="15364" width="12.6640625" style="92" bestFit="1" customWidth="1"/>
    <col min="15365" max="15365" width="10.44140625" style="92" customWidth="1"/>
    <col min="15366" max="15366" width="8" style="92" bestFit="1" customWidth="1"/>
    <col min="15367" max="15367" width="13.88671875" style="92" bestFit="1" customWidth="1"/>
    <col min="15368" max="15368" width="11.33203125" style="92" bestFit="1" customWidth="1"/>
    <col min="15369" max="15369" width="5.88671875" style="92" bestFit="1" customWidth="1"/>
    <col min="15370" max="15370" width="6.109375" style="92" bestFit="1" customWidth="1"/>
    <col min="15371" max="15371" width="7.109375" style="92" customWidth="1"/>
    <col min="15372" max="15373" width="6.6640625" style="92" bestFit="1" customWidth="1"/>
    <col min="15374" max="15374" width="5.88671875" style="92" bestFit="1" customWidth="1"/>
    <col min="15375" max="15375" width="4.88671875" style="92" bestFit="1" customWidth="1"/>
    <col min="15376" max="15376" width="5.44140625" style="92" bestFit="1" customWidth="1"/>
    <col min="15377" max="15377" width="7.109375" style="92" bestFit="1" customWidth="1"/>
    <col min="15378" max="15378" width="9" style="92" bestFit="1" customWidth="1"/>
    <col min="15379" max="15379" width="5.6640625" style="92" customWidth="1"/>
    <col min="15380" max="15380" width="10.6640625" style="92" bestFit="1" customWidth="1"/>
    <col min="15381" max="15616" width="10.44140625" style="92"/>
    <col min="15617" max="15617" width="5.6640625" style="92" customWidth="1"/>
    <col min="15618" max="15618" width="0" style="92" hidden="1" customWidth="1"/>
    <col min="15619" max="15619" width="9.5546875" style="92" customWidth="1"/>
    <col min="15620" max="15620" width="12.6640625" style="92" bestFit="1" customWidth="1"/>
    <col min="15621" max="15621" width="10.44140625" style="92" customWidth="1"/>
    <col min="15622" max="15622" width="8" style="92" bestFit="1" customWidth="1"/>
    <col min="15623" max="15623" width="13.88671875" style="92" bestFit="1" customWidth="1"/>
    <col min="15624" max="15624" width="11.33203125" style="92" bestFit="1" customWidth="1"/>
    <col min="15625" max="15625" width="5.88671875" style="92" bestFit="1" customWidth="1"/>
    <col min="15626" max="15626" width="6.109375" style="92" bestFit="1" customWidth="1"/>
    <col min="15627" max="15627" width="7.109375" style="92" customWidth="1"/>
    <col min="15628" max="15629" width="6.6640625" style="92" bestFit="1" customWidth="1"/>
    <col min="15630" max="15630" width="5.88671875" style="92" bestFit="1" customWidth="1"/>
    <col min="15631" max="15631" width="4.88671875" style="92" bestFit="1" customWidth="1"/>
    <col min="15632" max="15632" width="5.44140625" style="92" bestFit="1" customWidth="1"/>
    <col min="15633" max="15633" width="7.109375" style="92" bestFit="1" customWidth="1"/>
    <col min="15634" max="15634" width="9" style="92" bestFit="1" customWidth="1"/>
    <col min="15635" max="15635" width="5.6640625" style="92" customWidth="1"/>
    <col min="15636" max="15636" width="10.6640625" style="92" bestFit="1" customWidth="1"/>
    <col min="15637" max="15872" width="10.44140625" style="92"/>
    <col min="15873" max="15873" width="5.6640625" style="92" customWidth="1"/>
    <col min="15874" max="15874" width="0" style="92" hidden="1" customWidth="1"/>
    <col min="15875" max="15875" width="9.5546875" style="92" customWidth="1"/>
    <col min="15876" max="15876" width="12.6640625" style="92" bestFit="1" customWidth="1"/>
    <col min="15877" max="15877" width="10.44140625" style="92" customWidth="1"/>
    <col min="15878" max="15878" width="8" style="92" bestFit="1" customWidth="1"/>
    <col min="15879" max="15879" width="13.88671875" style="92" bestFit="1" customWidth="1"/>
    <col min="15880" max="15880" width="11.33203125" style="92" bestFit="1" customWidth="1"/>
    <col min="15881" max="15881" width="5.88671875" style="92" bestFit="1" customWidth="1"/>
    <col min="15882" max="15882" width="6.109375" style="92" bestFit="1" customWidth="1"/>
    <col min="15883" max="15883" width="7.109375" style="92" customWidth="1"/>
    <col min="15884" max="15885" width="6.6640625" style="92" bestFit="1" customWidth="1"/>
    <col min="15886" max="15886" width="5.88671875" style="92" bestFit="1" customWidth="1"/>
    <col min="15887" max="15887" width="4.88671875" style="92" bestFit="1" customWidth="1"/>
    <col min="15888" max="15888" width="5.44140625" style="92" bestFit="1" customWidth="1"/>
    <col min="15889" max="15889" width="7.109375" style="92" bestFit="1" customWidth="1"/>
    <col min="15890" max="15890" width="9" style="92" bestFit="1" customWidth="1"/>
    <col min="15891" max="15891" width="5.6640625" style="92" customWidth="1"/>
    <col min="15892" max="15892" width="10.6640625" style="92" bestFit="1" customWidth="1"/>
    <col min="15893" max="16128" width="10.44140625" style="92"/>
    <col min="16129" max="16129" width="5.6640625" style="92" customWidth="1"/>
    <col min="16130" max="16130" width="0" style="92" hidden="1" customWidth="1"/>
    <col min="16131" max="16131" width="9.5546875" style="92" customWidth="1"/>
    <col min="16132" max="16132" width="12.6640625" style="92" bestFit="1" customWidth="1"/>
    <col min="16133" max="16133" width="10.44140625" style="92" customWidth="1"/>
    <col min="16134" max="16134" width="8" style="92" bestFit="1" customWidth="1"/>
    <col min="16135" max="16135" width="13.88671875" style="92" bestFit="1" customWidth="1"/>
    <col min="16136" max="16136" width="11.33203125" style="92" bestFit="1" customWidth="1"/>
    <col min="16137" max="16137" width="5.88671875" style="92" bestFit="1" customWidth="1"/>
    <col min="16138" max="16138" width="6.109375" style="92" bestFit="1" customWidth="1"/>
    <col min="16139" max="16139" width="7.109375" style="92" customWidth="1"/>
    <col min="16140" max="16141" width="6.6640625" style="92" bestFit="1" customWidth="1"/>
    <col min="16142" max="16142" width="5.88671875" style="92" bestFit="1" customWidth="1"/>
    <col min="16143" max="16143" width="4.88671875" style="92" bestFit="1" customWidth="1"/>
    <col min="16144" max="16144" width="5.44140625" style="92" bestFit="1" customWidth="1"/>
    <col min="16145" max="16145" width="7.109375" style="92" bestFit="1" customWidth="1"/>
    <col min="16146" max="16146" width="9" style="92" bestFit="1" customWidth="1"/>
    <col min="16147" max="16147" width="5.6640625" style="92" customWidth="1"/>
    <col min="16148" max="16148" width="10.6640625" style="92" bestFit="1" customWidth="1"/>
    <col min="16149" max="16384" width="10.44140625" style="92"/>
  </cols>
  <sheetData>
    <row r="1" spans="1:20" s="220" customFormat="1" ht="15.6" x14ac:dyDescent="0.25">
      <c r="A1" s="220" t="s">
        <v>26</v>
      </c>
      <c r="D1" s="221"/>
      <c r="E1" s="222"/>
      <c r="F1" s="222"/>
      <c r="G1" s="222"/>
      <c r="H1" s="223"/>
      <c r="I1" s="223"/>
      <c r="J1" s="2"/>
      <c r="K1" s="2"/>
      <c r="L1" s="212"/>
      <c r="M1" s="212"/>
      <c r="N1" s="212"/>
    </row>
    <row r="2" spans="1:20" s="220" customFormat="1" ht="15.6" x14ac:dyDescent="0.25">
      <c r="A2" s="220" t="s">
        <v>46</v>
      </c>
      <c r="D2" s="221"/>
      <c r="E2" s="222"/>
      <c r="F2" s="222"/>
      <c r="G2" s="223"/>
      <c r="H2" s="223"/>
      <c r="I2" s="2"/>
      <c r="J2" s="2"/>
      <c r="K2" s="2"/>
      <c r="L2" s="2"/>
      <c r="M2" s="2"/>
      <c r="N2" s="213"/>
    </row>
    <row r="3" spans="1:20" ht="12" customHeight="1" x14ac:dyDescent="0.25">
      <c r="C3" s="144"/>
      <c r="D3" s="144"/>
      <c r="E3" s="1">
        <v>1.1574074074074073E-5</v>
      </c>
      <c r="O3" s="92"/>
      <c r="P3" s="92"/>
      <c r="R3" s="148"/>
      <c r="S3" s="149"/>
      <c r="T3" s="150"/>
    </row>
    <row r="4" spans="1:20" ht="15.6" x14ac:dyDescent="0.25">
      <c r="A4" s="1"/>
      <c r="C4" s="144" t="s">
        <v>33</v>
      </c>
      <c r="F4" s="152"/>
      <c r="G4" s="153"/>
      <c r="J4" s="154"/>
      <c r="K4" s="296"/>
      <c r="L4" s="296"/>
      <c r="M4" s="296"/>
      <c r="N4" s="296"/>
      <c r="O4" s="296"/>
      <c r="P4" s="296"/>
      <c r="Q4" s="296"/>
      <c r="S4" s="155"/>
      <c r="T4" s="150"/>
    </row>
    <row r="5" spans="1:20" ht="13.8" thickBot="1" x14ac:dyDescent="0.3">
      <c r="F5" s="153"/>
      <c r="G5" s="153"/>
      <c r="K5" s="156"/>
      <c r="L5" s="156"/>
      <c r="M5" s="156"/>
      <c r="N5" s="156"/>
      <c r="O5" s="156"/>
      <c r="P5" s="156"/>
      <c r="Q5" s="156"/>
    </row>
    <row r="6" spans="1:20" ht="21" thickBot="1" x14ac:dyDescent="0.3">
      <c r="A6" s="159" t="s">
        <v>9</v>
      </c>
      <c r="B6" s="206" t="s">
        <v>0</v>
      </c>
      <c r="C6" s="160" t="s">
        <v>1</v>
      </c>
      <c r="D6" s="161" t="s">
        <v>2</v>
      </c>
      <c r="E6" s="162" t="s">
        <v>15</v>
      </c>
      <c r="F6" s="58" t="s">
        <v>4</v>
      </c>
      <c r="G6" s="264" t="s">
        <v>16</v>
      </c>
      <c r="H6" s="58" t="s">
        <v>17</v>
      </c>
      <c r="I6" s="163" t="s">
        <v>6</v>
      </c>
      <c r="J6" s="258"/>
      <c r="K6" s="257" t="s">
        <v>47</v>
      </c>
      <c r="L6" s="238" t="s">
        <v>12</v>
      </c>
      <c r="M6" s="208" t="s">
        <v>20</v>
      </c>
      <c r="N6" s="238" t="s">
        <v>21</v>
      </c>
      <c r="O6" s="238" t="s">
        <v>11</v>
      </c>
      <c r="P6" s="210" t="s">
        <v>34</v>
      </c>
      <c r="Q6" s="238" t="s">
        <v>14</v>
      </c>
      <c r="R6" s="164" t="s">
        <v>5</v>
      </c>
      <c r="S6" s="239" t="s">
        <v>7</v>
      </c>
      <c r="T6" s="165" t="s">
        <v>3</v>
      </c>
    </row>
    <row r="7" spans="1:20" x14ac:dyDescent="0.25">
      <c r="A7" s="166">
        <f>A8</f>
        <v>1</v>
      </c>
      <c r="B7" s="282"/>
      <c r="C7" s="167"/>
      <c r="D7" s="168"/>
      <c r="E7" s="169"/>
      <c r="F7" s="170"/>
      <c r="G7" s="170"/>
      <c r="H7" s="170"/>
      <c r="I7" s="170"/>
      <c r="J7" s="171" t="s">
        <v>10</v>
      </c>
      <c r="K7" s="225">
        <v>15.86</v>
      </c>
      <c r="L7" s="225">
        <v>1.59</v>
      </c>
      <c r="M7" s="225">
        <v>8.08</v>
      </c>
      <c r="N7" s="225">
        <v>28.57</v>
      </c>
      <c r="O7" s="225">
        <v>5</v>
      </c>
      <c r="P7" s="225">
        <v>29.94</v>
      </c>
      <c r="Q7" s="227">
        <v>1.8480324074074074E-3</v>
      </c>
      <c r="R7" s="172">
        <f>SUM(J9:Q9)</f>
        <v>4059</v>
      </c>
      <c r="S7" s="293"/>
      <c r="T7" s="173"/>
    </row>
    <row r="8" spans="1:20" x14ac:dyDescent="0.25">
      <c r="A8" s="174">
        <v>1</v>
      </c>
      <c r="B8" s="283">
        <v>11</v>
      </c>
      <c r="C8" s="175" t="s">
        <v>72</v>
      </c>
      <c r="D8" s="176" t="s">
        <v>73</v>
      </c>
      <c r="E8" s="177" t="s">
        <v>74</v>
      </c>
      <c r="F8" s="263" t="s">
        <v>75</v>
      </c>
      <c r="G8" s="178" t="s">
        <v>76</v>
      </c>
      <c r="H8" s="178"/>
      <c r="I8" s="179">
        <v>36</v>
      </c>
      <c r="J8" s="180" t="s">
        <v>22</v>
      </c>
      <c r="K8" s="201" t="s">
        <v>96</v>
      </c>
      <c r="L8" s="181"/>
      <c r="M8" s="181"/>
      <c r="N8" s="181"/>
      <c r="O8" s="181"/>
      <c r="P8" s="181"/>
      <c r="Q8" s="182"/>
      <c r="R8" s="183">
        <f>SUM(J9:Q9)</f>
        <v>4059</v>
      </c>
      <c r="S8" s="294" t="str">
        <f>IF(ISBLANK(R8),"",IF(R8&gt;=4200,"I A",IF(R8&gt;=3400,"II A",IF(R8&gt;=2600,"III A",IF(R8&gt;=2100,"I JA",IF(R8&gt;=1700,"II JA",IF(R8&gt;=1400,"III JA")))))))</f>
        <v>II A</v>
      </c>
      <c r="T8" s="184" t="s">
        <v>77</v>
      </c>
    </row>
    <row r="9" spans="1:20" ht="13.8" thickBot="1" x14ac:dyDescent="0.3">
      <c r="A9" s="185">
        <f>A8</f>
        <v>1</v>
      </c>
      <c r="B9" s="284"/>
      <c r="C9" s="186"/>
      <c r="D9" s="187"/>
      <c r="E9" s="188"/>
      <c r="F9" s="189"/>
      <c r="G9" s="189"/>
      <c r="H9" s="189"/>
      <c r="I9" s="189"/>
      <c r="J9" s="190" t="s">
        <v>6</v>
      </c>
      <c r="K9" s="191">
        <f>IF(ISBLANK(K7),"",INT(9.23076*(26.7-K7)^1.835))</f>
        <v>732</v>
      </c>
      <c r="L9" s="191">
        <f>IF(ISBLANK(L7),"",INT(1.84523*(L7*100-75)^1.348))</f>
        <v>724</v>
      </c>
      <c r="M9" s="191">
        <f>IF(ISBLANK(M7),"",INT(56.0211*(M7-1.5)^1.05))</f>
        <v>405</v>
      </c>
      <c r="N9" s="191">
        <f>IF(ISBLANK(N7),"",INT(4.99087*(42.5-N7)^1.81))</f>
        <v>587</v>
      </c>
      <c r="O9" s="191">
        <f>IF(ISBLANK(O7),"",INT(0.188807*(O7*100-210)^1.41))</f>
        <v>559</v>
      </c>
      <c r="P9" s="191">
        <f>IF(ISBLANK(P7),"",INT(15.9803*(P7-3.8)^1.04))</f>
        <v>475</v>
      </c>
      <c r="Q9" s="192">
        <f>IF(ISBLANK(Q7),"",INT(0.11193*(254-(Q7/$E$3))^1.88))</f>
        <v>577</v>
      </c>
      <c r="R9" s="193">
        <f>SUM(J9:Q9)</f>
        <v>4059</v>
      </c>
      <c r="S9" s="295"/>
      <c r="T9" s="194"/>
    </row>
    <row r="10" spans="1:20" x14ac:dyDescent="0.25">
      <c r="A10" s="166">
        <f t="shared" ref="A10" si="0">A11</f>
        <v>2</v>
      </c>
      <c r="B10" s="282"/>
      <c r="C10" s="167"/>
      <c r="D10" s="168"/>
      <c r="E10" s="169"/>
      <c r="F10" s="170"/>
      <c r="G10" s="170"/>
      <c r="H10" s="170"/>
      <c r="I10" s="170"/>
      <c r="J10" s="171" t="s">
        <v>10</v>
      </c>
      <c r="K10" s="225">
        <v>17.38</v>
      </c>
      <c r="L10" s="225">
        <v>1.35</v>
      </c>
      <c r="M10" s="225">
        <v>6.31</v>
      </c>
      <c r="N10" s="225">
        <v>28.64</v>
      </c>
      <c r="O10" s="225">
        <v>4.09</v>
      </c>
      <c r="P10" s="225">
        <v>26.73</v>
      </c>
      <c r="Q10" s="227">
        <v>1.8436342592592593E-3</v>
      </c>
      <c r="R10" s="172">
        <f>SUM(J12:Q12)</f>
        <v>3211</v>
      </c>
      <c r="S10" s="293"/>
      <c r="T10" s="173"/>
    </row>
    <row r="11" spans="1:20" x14ac:dyDescent="0.25">
      <c r="A11" s="174">
        <v>2</v>
      </c>
      <c r="B11" s="283">
        <v>61</v>
      </c>
      <c r="C11" s="175" t="s">
        <v>83</v>
      </c>
      <c r="D11" s="176" t="s">
        <v>84</v>
      </c>
      <c r="E11" s="177" t="s">
        <v>85</v>
      </c>
      <c r="F11" s="263" t="s">
        <v>86</v>
      </c>
      <c r="G11" s="178" t="s">
        <v>87</v>
      </c>
      <c r="H11" s="178"/>
      <c r="I11" s="179">
        <v>32</v>
      </c>
      <c r="J11" s="180" t="s">
        <v>22</v>
      </c>
      <c r="K11" s="201" t="s">
        <v>96</v>
      </c>
      <c r="L11" s="181"/>
      <c r="M11" s="181"/>
      <c r="N11" s="181"/>
      <c r="O11" s="181"/>
      <c r="P11" s="181"/>
      <c r="Q11" s="182"/>
      <c r="R11" s="183">
        <f>SUM(J12:Q12)</f>
        <v>3211</v>
      </c>
      <c r="S11" s="294" t="str">
        <f>IF(ISBLANK(R11),"",IF(R11&gt;=4200,"I A",IF(R11&gt;=3400,"II A",IF(R11&gt;=2600,"III A",IF(R11&gt;=2100,"I JA",IF(R11&gt;=1700,"II JA",IF(R11&gt;=1400,"III JA")))))))</f>
        <v>III A</v>
      </c>
      <c r="T11" s="184" t="s">
        <v>88</v>
      </c>
    </row>
    <row r="12" spans="1:20" ht="13.8" thickBot="1" x14ac:dyDescent="0.3">
      <c r="A12" s="185">
        <f t="shared" ref="A12" si="1">A11</f>
        <v>2</v>
      </c>
      <c r="B12" s="284"/>
      <c r="C12" s="186"/>
      <c r="D12" s="187"/>
      <c r="E12" s="188"/>
      <c r="F12" s="189"/>
      <c r="G12" s="189"/>
      <c r="H12" s="189"/>
      <c r="I12" s="189"/>
      <c r="J12" s="190" t="s">
        <v>6</v>
      </c>
      <c r="K12" s="191">
        <f>IF(ISBLANK(K10),"",INT(9.23076*(26.7-K10)^1.835))</f>
        <v>554</v>
      </c>
      <c r="L12" s="191">
        <f>IF(ISBLANK(L10),"",INT(1.84523*(L10*100-75)^1.348))</f>
        <v>460</v>
      </c>
      <c r="M12" s="191">
        <f>IF(ISBLANK(M10),"",INT(56.0211*(M10-1.5)^1.05))</f>
        <v>291</v>
      </c>
      <c r="N12" s="191">
        <f>IF(ISBLANK(N10),"",INT(4.99087*(42.5-N10)^1.81))</f>
        <v>581</v>
      </c>
      <c r="O12" s="191">
        <f>IF(ISBLANK(O10),"",INT(0.188807*(O10*100-210)^1.41))</f>
        <v>329</v>
      </c>
      <c r="P12" s="191">
        <f>IF(ISBLANK(P10),"",INT(15.9803*(P10-3.8)^1.04))</f>
        <v>415</v>
      </c>
      <c r="Q12" s="192">
        <f>IF(ISBLANK(Q10),"",INT(0.11193*(254-(Q10/$E$3))^1.88))</f>
        <v>581</v>
      </c>
      <c r="R12" s="193">
        <f>SUM(J12:Q12)</f>
        <v>3211</v>
      </c>
      <c r="S12" s="295"/>
      <c r="T12" s="194"/>
    </row>
    <row r="13" spans="1:20" x14ac:dyDescent="0.25">
      <c r="A13" s="166">
        <f t="shared" ref="A13" si="2">A14</f>
        <v>3</v>
      </c>
      <c r="B13" s="282"/>
      <c r="C13" s="167"/>
      <c r="D13" s="168"/>
      <c r="E13" s="169"/>
      <c r="F13" s="170"/>
      <c r="G13" s="170"/>
      <c r="H13" s="170"/>
      <c r="I13" s="170"/>
      <c r="J13" s="171" t="s">
        <v>10</v>
      </c>
      <c r="K13" s="225">
        <v>17.63</v>
      </c>
      <c r="L13" s="225">
        <v>1.32</v>
      </c>
      <c r="M13" s="225">
        <v>7.11</v>
      </c>
      <c r="N13" s="225">
        <v>29.3</v>
      </c>
      <c r="O13" s="225">
        <v>4.7</v>
      </c>
      <c r="P13" s="225">
        <v>22.58</v>
      </c>
      <c r="Q13" s="227">
        <v>2.0583333333333335E-3</v>
      </c>
      <c r="R13" s="172">
        <f>SUM(J15:Q15)</f>
        <v>3032</v>
      </c>
      <c r="S13" s="293"/>
      <c r="T13" s="173"/>
    </row>
    <row r="14" spans="1:20" x14ac:dyDescent="0.25">
      <c r="A14" s="174">
        <v>3</v>
      </c>
      <c r="B14" s="283">
        <v>64</v>
      </c>
      <c r="C14" s="175" t="s">
        <v>89</v>
      </c>
      <c r="D14" s="176" t="s">
        <v>90</v>
      </c>
      <c r="E14" s="177" t="s">
        <v>91</v>
      </c>
      <c r="F14" s="263" t="s">
        <v>92</v>
      </c>
      <c r="G14" s="178" t="s">
        <v>87</v>
      </c>
      <c r="H14" s="178"/>
      <c r="I14" s="179">
        <v>28</v>
      </c>
      <c r="J14" s="180" t="s">
        <v>22</v>
      </c>
      <c r="K14" s="201" t="s">
        <v>96</v>
      </c>
      <c r="L14" s="181"/>
      <c r="M14" s="181"/>
      <c r="N14" s="181"/>
      <c r="O14" s="181"/>
      <c r="P14" s="181"/>
      <c r="Q14" s="182"/>
      <c r="R14" s="183">
        <f>SUM(J15:Q15)</f>
        <v>3032</v>
      </c>
      <c r="S14" s="294" t="str">
        <f>IF(ISBLANK(R14),"",IF(R14&gt;=4200,"I A",IF(R14&gt;=3400,"II A",IF(R14&gt;=2600,"III A",IF(R14&gt;=2100,"I JA",IF(R14&gt;=1700,"II JA",IF(R14&gt;=1400,"III JA")))))))</f>
        <v>III A</v>
      </c>
      <c r="T14" s="184" t="s">
        <v>93</v>
      </c>
    </row>
    <row r="15" spans="1:20" ht="13.8" thickBot="1" x14ac:dyDescent="0.3">
      <c r="A15" s="185">
        <f t="shared" ref="A15" si="3">A14</f>
        <v>3</v>
      </c>
      <c r="B15" s="284"/>
      <c r="C15" s="186"/>
      <c r="D15" s="187"/>
      <c r="E15" s="188"/>
      <c r="F15" s="189"/>
      <c r="G15" s="189"/>
      <c r="H15" s="189"/>
      <c r="I15" s="189"/>
      <c r="J15" s="190" t="s">
        <v>6</v>
      </c>
      <c r="K15" s="191">
        <f>IF(ISBLANK(K13),"",INT(9.23076*(26.7-K13)^1.835))</f>
        <v>527</v>
      </c>
      <c r="L15" s="191">
        <f>IF(ISBLANK(L13),"",INT(1.84523*(L13*100-75)^1.348))</f>
        <v>429</v>
      </c>
      <c r="M15" s="191">
        <f>IF(ISBLANK(M13),"",INT(56.0211*(M13-1.5)^1.05))</f>
        <v>342</v>
      </c>
      <c r="N15" s="191">
        <f>IF(ISBLANK(N13),"",INT(4.99087*(42.5-N13)^1.81))</f>
        <v>532</v>
      </c>
      <c r="O15" s="191">
        <f>IF(ISBLANK(O13),"",INT(0.188807*(O13*100-210)^1.41))</f>
        <v>479</v>
      </c>
      <c r="P15" s="191">
        <f>IF(ISBLANK(P13),"",INT(15.9803*(P13-3.8)^1.04))</f>
        <v>337</v>
      </c>
      <c r="Q15" s="192">
        <f>IF(ISBLANK(Q13),"",INT(0.11193*(254-(Q13/$E$3))^1.88))</f>
        <v>386</v>
      </c>
      <c r="R15" s="193">
        <f>SUM(J15:Q15)</f>
        <v>3032</v>
      </c>
      <c r="S15" s="295"/>
      <c r="T15" s="194"/>
    </row>
    <row r="16" spans="1:20" x14ac:dyDescent="0.25">
      <c r="A16" s="166">
        <f t="shared" ref="A16" si="4">A17</f>
        <v>4</v>
      </c>
      <c r="B16" s="282"/>
      <c r="C16" s="167"/>
      <c r="D16" s="168"/>
      <c r="E16" s="169"/>
      <c r="F16" s="170"/>
      <c r="G16" s="170"/>
      <c r="H16" s="170"/>
      <c r="I16" s="170"/>
      <c r="J16" s="171" t="s">
        <v>10</v>
      </c>
      <c r="K16" s="225">
        <v>19.13</v>
      </c>
      <c r="L16" s="225">
        <v>1.29</v>
      </c>
      <c r="M16" s="225">
        <v>7.89</v>
      </c>
      <c r="N16" s="225">
        <v>30.36</v>
      </c>
      <c r="O16" s="225">
        <v>4.2300000000000004</v>
      </c>
      <c r="P16" s="225">
        <v>23.47</v>
      </c>
      <c r="Q16" s="227">
        <v>1.8519675925925926E-3</v>
      </c>
      <c r="R16" s="172">
        <f>SUM(J18:Q18)</f>
        <v>2915</v>
      </c>
      <c r="S16" s="293"/>
      <c r="T16" s="173"/>
    </row>
    <row r="17" spans="1:20" x14ac:dyDescent="0.25">
      <c r="A17" s="174">
        <v>4</v>
      </c>
      <c r="B17" s="283">
        <v>25</v>
      </c>
      <c r="C17" s="175" t="s">
        <v>78</v>
      </c>
      <c r="D17" s="176" t="s">
        <v>79</v>
      </c>
      <c r="E17" s="177">
        <v>38094</v>
      </c>
      <c r="F17" s="263" t="s">
        <v>56</v>
      </c>
      <c r="G17" s="178" t="s">
        <v>57</v>
      </c>
      <c r="H17" s="178"/>
      <c r="I17" s="179">
        <v>26</v>
      </c>
      <c r="J17" s="180" t="s">
        <v>22</v>
      </c>
      <c r="K17" s="201" t="s">
        <v>96</v>
      </c>
      <c r="L17" s="181"/>
      <c r="M17" s="181"/>
      <c r="N17" s="181"/>
      <c r="O17" s="181"/>
      <c r="P17" s="181"/>
      <c r="Q17" s="182"/>
      <c r="R17" s="183">
        <f>SUM(J18:Q18)</f>
        <v>2915</v>
      </c>
      <c r="S17" s="294" t="str">
        <f>IF(ISBLANK(R17),"",IF(R17&gt;=4200,"I A",IF(R17&gt;=3400,"II A",IF(R17&gt;=2600,"III A",IF(R17&gt;=2100,"I JA",IF(R17&gt;=1700,"II JA",IF(R17&gt;=1400,"III JA")))))))</f>
        <v>III A</v>
      </c>
      <c r="T17" s="184" t="s">
        <v>80</v>
      </c>
    </row>
    <row r="18" spans="1:20" ht="13.8" thickBot="1" x14ac:dyDescent="0.3">
      <c r="A18" s="185">
        <f t="shared" ref="A18" si="5">A17</f>
        <v>4</v>
      </c>
      <c r="B18" s="284"/>
      <c r="C18" s="186"/>
      <c r="D18" s="187"/>
      <c r="E18" s="188"/>
      <c r="F18" s="189"/>
      <c r="G18" s="189"/>
      <c r="H18" s="189"/>
      <c r="I18" s="189"/>
      <c r="J18" s="190" t="s">
        <v>6</v>
      </c>
      <c r="K18" s="191">
        <f>IF(ISBLANK(K16),"",INT(9.23076*(26.7-K16)^1.835))</f>
        <v>378</v>
      </c>
      <c r="L18" s="191">
        <f>IF(ISBLANK(L16),"",INT(1.84523*(L16*100-75)^1.348))</f>
        <v>399</v>
      </c>
      <c r="M18" s="191">
        <f>IF(ISBLANK(M16),"",INT(56.0211*(M16-1.5)^1.05))</f>
        <v>392</v>
      </c>
      <c r="N18" s="191">
        <f>IF(ISBLANK(N16),"",INT(4.99087*(42.5-N16)^1.81))</f>
        <v>457</v>
      </c>
      <c r="O18" s="191">
        <f>IF(ISBLANK(O16),"",INT(0.188807*(O16*100-210)^1.41))</f>
        <v>362</v>
      </c>
      <c r="P18" s="191">
        <f>IF(ISBLANK(P16),"",INT(15.9803*(P16-3.8)^1.04))</f>
        <v>354</v>
      </c>
      <c r="Q18" s="192">
        <f>IF(ISBLANK(Q16),"",INT(0.11193*(254-(Q16/$E$3))^1.88))</f>
        <v>573</v>
      </c>
      <c r="R18" s="193">
        <f>SUM(J18:Q18)</f>
        <v>2915</v>
      </c>
      <c r="S18" s="295"/>
      <c r="T18" s="194"/>
    </row>
    <row r="19" spans="1:20" x14ac:dyDescent="0.25">
      <c r="A19" s="166">
        <f t="shared" ref="A19" si="6">A20</f>
        <v>5</v>
      </c>
      <c r="B19" s="282"/>
      <c r="C19" s="167"/>
      <c r="D19" s="168"/>
      <c r="E19" s="169"/>
      <c r="F19" s="170"/>
      <c r="G19" s="170"/>
      <c r="H19" s="170"/>
      <c r="I19" s="170"/>
      <c r="J19" s="171" t="s">
        <v>10</v>
      </c>
      <c r="K19" s="225">
        <v>23.83</v>
      </c>
      <c r="L19" s="225">
        <v>1.29</v>
      </c>
      <c r="M19" s="225">
        <v>6.66</v>
      </c>
      <c r="N19" s="225">
        <v>32.86</v>
      </c>
      <c r="O19" s="225">
        <v>3.7</v>
      </c>
      <c r="P19" s="225">
        <v>21.21</v>
      </c>
      <c r="Q19" s="227">
        <v>2.0208333333333332E-3</v>
      </c>
      <c r="R19" s="172">
        <f>SUM(J21:Q21)</f>
        <v>2046</v>
      </c>
      <c r="S19" s="293"/>
      <c r="T19" s="173"/>
    </row>
    <row r="20" spans="1:20" x14ac:dyDescent="0.25">
      <c r="A20" s="174">
        <v>5</v>
      </c>
      <c r="B20" s="283">
        <v>47</v>
      </c>
      <c r="C20" s="175" t="s">
        <v>81</v>
      </c>
      <c r="D20" s="176" t="s">
        <v>82</v>
      </c>
      <c r="E20" s="177">
        <v>38588</v>
      </c>
      <c r="F20" s="263" t="s">
        <v>70</v>
      </c>
      <c r="G20" s="178" t="s">
        <v>94</v>
      </c>
      <c r="H20" s="178"/>
      <c r="I20" s="179">
        <v>24</v>
      </c>
      <c r="J20" s="180" t="s">
        <v>22</v>
      </c>
      <c r="K20" s="201" t="s">
        <v>96</v>
      </c>
      <c r="L20" s="181"/>
      <c r="M20" s="181"/>
      <c r="N20" s="181"/>
      <c r="O20" s="181"/>
      <c r="P20" s="181"/>
      <c r="Q20" s="182"/>
      <c r="R20" s="183">
        <f>SUM(J21:Q21)</f>
        <v>2046</v>
      </c>
      <c r="S20" s="294" t="str">
        <f>IF(ISBLANK(R20),"",IF(R20&gt;=4200,"I A",IF(R20&gt;=3400,"II A",IF(R20&gt;=2600,"III A",IF(R20&gt;=2100,"I JA",IF(R20&gt;=1700,"II JA",IF(R20&gt;=1400,"III JA")))))))</f>
        <v>II JA</v>
      </c>
      <c r="T20" s="184" t="s">
        <v>71</v>
      </c>
    </row>
    <row r="21" spans="1:20" ht="13.8" thickBot="1" x14ac:dyDescent="0.3">
      <c r="A21" s="185">
        <f t="shared" ref="A21" si="7">A20</f>
        <v>5</v>
      </c>
      <c r="B21" s="284"/>
      <c r="C21" s="186"/>
      <c r="D21" s="187"/>
      <c r="E21" s="188"/>
      <c r="F21" s="189"/>
      <c r="G21" s="189"/>
      <c r="H21" s="189"/>
      <c r="I21" s="189"/>
      <c r="J21" s="190" t="s">
        <v>6</v>
      </c>
      <c r="K21" s="191">
        <f>IF(ISBLANK(K19),"",INT(9.23076*(26.7-K19)^1.835))</f>
        <v>63</v>
      </c>
      <c r="L21" s="191">
        <f>IF(ISBLANK(L19),"",INT(1.84523*(L19*100-75)^1.348))</f>
        <v>399</v>
      </c>
      <c r="M21" s="191">
        <f>IF(ISBLANK(M19),"",INT(56.0211*(M19-1.5)^1.05))</f>
        <v>313</v>
      </c>
      <c r="N21" s="191">
        <f>IF(ISBLANK(N19),"",INT(4.99087*(42.5-N19)^1.81))</f>
        <v>301</v>
      </c>
      <c r="O21" s="191">
        <f>IF(ISBLANK(O19),"",INT(0.188807*(O19*100-210)^1.41))</f>
        <v>242</v>
      </c>
      <c r="P21" s="191">
        <f>IF(ISBLANK(P19),"",INT(15.9803*(P19-3.8)^1.04))</f>
        <v>311</v>
      </c>
      <c r="Q21" s="192">
        <f>IF(ISBLANK(Q19),"",INT(0.11193*(254-(Q19/$E$3))^1.88))</f>
        <v>417</v>
      </c>
      <c r="R21" s="193">
        <f>SUM(J21:Q21)</f>
        <v>2046</v>
      </c>
      <c r="S21" s="295"/>
      <c r="T21" s="194"/>
    </row>
    <row r="22" spans="1:20" x14ac:dyDescent="0.25">
      <c r="A22" s="166">
        <f t="shared" ref="A22" si="8">A23</f>
        <v>6</v>
      </c>
      <c r="B22" s="282"/>
      <c r="C22" s="167"/>
      <c r="D22" s="168"/>
      <c r="E22" s="169"/>
      <c r="F22" s="170"/>
      <c r="G22" s="170"/>
      <c r="H22" s="170"/>
      <c r="I22" s="170"/>
      <c r="J22" s="171" t="s">
        <v>10</v>
      </c>
      <c r="K22" s="225">
        <v>21.21</v>
      </c>
      <c r="L22" s="225">
        <v>1.38</v>
      </c>
      <c r="M22" s="225">
        <v>6.23</v>
      </c>
      <c r="N22" s="225">
        <v>34.64</v>
      </c>
      <c r="O22" s="225">
        <v>3.97</v>
      </c>
      <c r="P22" s="225">
        <v>18.03</v>
      </c>
      <c r="Q22" s="227">
        <v>2.1881944444444444E-3</v>
      </c>
      <c r="R22" s="172">
        <f>SUM(J24:Q24)</f>
        <v>2034</v>
      </c>
      <c r="S22" s="293"/>
      <c r="T22" s="173"/>
    </row>
    <row r="23" spans="1:20" x14ac:dyDescent="0.25">
      <c r="A23" s="174">
        <v>6</v>
      </c>
      <c r="B23" s="283">
        <v>48</v>
      </c>
      <c r="C23" s="175" t="s">
        <v>68</v>
      </c>
      <c r="D23" s="176" t="s">
        <v>69</v>
      </c>
      <c r="E23" s="177">
        <v>38758</v>
      </c>
      <c r="F23" s="263" t="s">
        <v>70</v>
      </c>
      <c r="G23" s="178" t="s">
        <v>94</v>
      </c>
      <c r="H23" s="178"/>
      <c r="I23" s="179" t="s">
        <v>102</v>
      </c>
      <c r="J23" s="180" t="s">
        <v>22</v>
      </c>
      <c r="K23" s="201" t="s">
        <v>96</v>
      </c>
      <c r="L23" s="181"/>
      <c r="M23" s="181"/>
      <c r="N23" s="181"/>
      <c r="O23" s="181"/>
      <c r="P23" s="181"/>
      <c r="Q23" s="182"/>
      <c r="R23" s="183">
        <f>SUM(J24:Q24)</f>
        <v>2034</v>
      </c>
      <c r="S23" s="294" t="str">
        <f>IF(ISBLANK(R23),"",IF(R23&gt;=4200,"I A",IF(R23&gt;=3400,"II A",IF(R23&gt;=2600,"III A",IF(R23&gt;=2100,"I JA",IF(R23&gt;=1700,"II JA",IF(R23&gt;=1400,"III JA")))))))</f>
        <v>II JA</v>
      </c>
      <c r="T23" s="184" t="s">
        <v>71</v>
      </c>
    </row>
    <row r="24" spans="1:20" ht="13.8" thickBot="1" x14ac:dyDescent="0.3">
      <c r="A24" s="185">
        <f t="shared" ref="A24" si="9">A23</f>
        <v>6</v>
      </c>
      <c r="B24" s="284"/>
      <c r="C24" s="186"/>
      <c r="D24" s="187"/>
      <c r="E24" s="188"/>
      <c r="F24" s="189"/>
      <c r="G24" s="189"/>
      <c r="H24" s="189"/>
      <c r="I24" s="189"/>
      <c r="J24" s="190" t="s">
        <v>6</v>
      </c>
      <c r="K24" s="191">
        <f>IF(ISBLANK(K22),"",INT(9.23076*(26.7-K22)^1.835))</f>
        <v>210</v>
      </c>
      <c r="L24" s="191">
        <f>IF(ISBLANK(L22),"",INT(1.84523*(L22*100-75)^1.348))</f>
        <v>491</v>
      </c>
      <c r="M24" s="191">
        <f>IF(ISBLANK(M22),"",INT(56.0211*(M22-1.5)^1.05))</f>
        <v>286</v>
      </c>
      <c r="N24" s="191">
        <f>IF(ISBLANK(N22),"",INT(4.99087*(42.5-N22)^1.81))</f>
        <v>208</v>
      </c>
      <c r="O24" s="191">
        <f>IF(ISBLANK(O22),"",INT(0.188807*(O22*100-210)^1.41))</f>
        <v>301</v>
      </c>
      <c r="P24" s="191">
        <f>IF(ISBLANK(P22),"",INT(15.9803*(P22-3.8)^1.04))</f>
        <v>252</v>
      </c>
      <c r="Q24" s="192">
        <f>IF(ISBLANK(Q22),"",INT(0.11193*(254-(Q22/$E$3))^1.88))</f>
        <v>286</v>
      </c>
      <c r="R24" s="193">
        <f>SUM(J24:Q24)</f>
        <v>2034</v>
      </c>
      <c r="S24" s="295"/>
      <c r="T24" s="194"/>
    </row>
  </sheetData>
  <sheetProtection algorithmName="SHA-512" hashValue="s24fpXvmgs7huXnw36fMnR/VXEsCdB4KA7yAHy5SASkQeLjcwojIdQSSWmi/n+R3S1sbYpEFhVgcx8xwG348+w==" saltValue="wipgEIbmQCGn7cj4f0B8OQ==" spinCount="100000" sheet="1" objects="1" scenarios="1"/>
  <sortState ref="B7:T24">
    <sortCondition descending="1" ref="R7:R24"/>
  </sortState>
  <mergeCells count="1">
    <mergeCell ref="K4:Q4"/>
  </mergeCells>
  <printOptions horizontalCentered="1"/>
  <pageMargins left="0.15748031496062992" right="0.15748031496062992" top="0.78740157480314965" bottom="0.39370078740157483" header="0.39370078740157483" footer="0.39370078740157483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Normal="100" workbookViewId="0">
      <selection activeCell="A5" sqref="A5"/>
    </sheetView>
  </sheetViews>
  <sheetFormatPr defaultColWidth="9.109375" defaultRowHeight="13.2" x14ac:dyDescent="0.25"/>
  <cols>
    <col min="1" max="1" width="5.6640625" style="37" customWidth="1"/>
    <col min="2" max="2" width="3.6640625" style="37" customWidth="1"/>
    <col min="3" max="3" width="11.109375" style="37" customWidth="1"/>
    <col min="4" max="4" width="15.44140625" style="37" bestFit="1" customWidth="1"/>
    <col min="5" max="5" width="10.6640625" style="52" customWidth="1"/>
    <col min="6" max="6" width="15" style="63" customWidth="1"/>
    <col min="7" max="7" width="17.5546875" style="63" bestFit="1" customWidth="1"/>
    <col min="8" max="8" width="14.109375" style="63" hidden="1" customWidth="1"/>
    <col min="9" max="9" width="8.109375" style="214" customWidth="1"/>
    <col min="10" max="10" width="4.6640625" style="214" bestFit="1" customWidth="1"/>
    <col min="11" max="11" width="5.33203125" style="3" bestFit="1" customWidth="1"/>
    <col min="12" max="12" width="17.5546875" style="44" bestFit="1" customWidth="1"/>
    <col min="13" max="19" width="23" style="37" bestFit="1" customWidth="1"/>
    <col min="20" max="16384" width="9.109375" style="37"/>
  </cols>
  <sheetData>
    <row r="1" spans="1:15" s="220" customFormat="1" ht="15.6" x14ac:dyDescent="0.25">
      <c r="A1" s="220" t="s">
        <v>26</v>
      </c>
      <c r="D1" s="221"/>
      <c r="E1" s="222"/>
      <c r="F1" s="222"/>
      <c r="G1" s="222"/>
      <c r="H1" s="223"/>
      <c r="I1" s="223"/>
      <c r="J1" s="2"/>
      <c r="K1" s="2"/>
      <c r="L1" s="212"/>
      <c r="M1" s="212"/>
      <c r="N1" s="212"/>
    </row>
    <row r="2" spans="1:15" s="220" customFormat="1" ht="15.6" x14ac:dyDescent="0.25">
      <c r="A2" s="220" t="s">
        <v>51</v>
      </c>
      <c r="D2" s="221"/>
      <c r="E2" s="222"/>
      <c r="F2" s="222"/>
      <c r="G2" s="223"/>
      <c r="H2" s="223"/>
      <c r="I2" s="2"/>
      <c r="J2" s="2"/>
      <c r="K2" s="2"/>
      <c r="L2" s="2"/>
      <c r="M2" s="2"/>
      <c r="N2" s="213"/>
    </row>
    <row r="3" spans="1:15" s="44" customFormat="1" ht="12" customHeight="1" x14ac:dyDescent="0.25">
      <c r="A3" s="37"/>
      <c r="B3" s="37"/>
      <c r="C3" s="37"/>
      <c r="D3" s="38"/>
      <c r="E3" s="39"/>
      <c r="F3" s="40"/>
      <c r="G3" s="40"/>
      <c r="H3" s="40"/>
      <c r="I3" s="214"/>
      <c r="J3" s="3"/>
      <c r="K3" s="3"/>
      <c r="L3" s="69"/>
    </row>
    <row r="4" spans="1:15" s="14" customFormat="1" ht="15.6" x14ac:dyDescent="0.25">
      <c r="C4" s="4" t="s">
        <v>27</v>
      </c>
      <c r="D4" s="4"/>
      <c r="E4" s="5"/>
      <c r="F4" s="5"/>
      <c r="G4" s="5"/>
      <c r="H4" s="33"/>
      <c r="I4" s="215"/>
      <c r="J4" s="214"/>
      <c r="K4" s="2"/>
    </row>
    <row r="5" spans="1:15" s="14" customFormat="1" ht="18" customHeight="1" thickBot="1" x14ac:dyDescent="0.3">
      <c r="C5" s="4"/>
      <c r="D5" s="4" t="s">
        <v>25</v>
      </c>
      <c r="E5" s="9"/>
      <c r="F5" s="34"/>
      <c r="G5" s="34"/>
      <c r="H5" s="16"/>
      <c r="I5" s="215"/>
      <c r="J5" s="214"/>
      <c r="K5" s="2"/>
      <c r="L5" s="11"/>
      <c r="M5" s="13"/>
    </row>
    <row r="6" spans="1:15" s="13" customFormat="1" ht="18" customHeight="1" thickBot="1" x14ac:dyDescent="0.3">
      <c r="A6" s="117" t="s">
        <v>19</v>
      </c>
      <c r="B6" s="75" t="s">
        <v>0</v>
      </c>
      <c r="C6" s="76" t="s">
        <v>1</v>
      </c>
      <c r="D6" s="21" t="s">
        <v>2</v>
      </c>
      <c r="E6" s="36" t="s">
        <v>15</v>
      </c>
      <c r="F6" s="77" t="s">
        <v>4</v>
      </c>
      <c r="G6" s="23" t="s">
        <v>16</v>
      </c>
      <c r="H6" s="23" t="s">
        <v>17</v>
      </c>
      <c r="I6" s="216" t="s">
        <v>5</v>
      </c>
      <c r="J6" s="216" t="s">
        <v>22</v>
      </c>
      <c r="K6" s="217" t="s">
        <v>7</v>
      </c>
      <c r="L6" s="25" t="s">
        <v>3</v>
      </c>
      <c r="M6" s="26"/>
      <c r="N6" s="26"/>
      <c r="O6" s="26"/>
    </row>
    <row r="7" spans="1:15" s="7" customFormat="1" ht="18" customHeight="1" x14ac:dyDescent="0.25">
      <c r="A7" s="27">
        <v>1</v>
      </c>
      <c r="B7" s="93"/>
      <c r="C7" s="94"/>
      <c r="D7" s="95"/>
      <c r="E7" s="96"/>
      <c r="F7" s="97"/>
      <c r="G7" s="97"/>
      <c r="H7" s="97"/>
      <c r="I7" s="219"/>
      <c r="J7" s="99"/>
      <c r="K7" s="218" t="str">
        <f t="shared" ref="K7:K11" si="0">IF(ISBLANK(I7),"",IF(I7&lt;=10.9,"KSM",IF(I7&lt;=11.35,"I A",IF(I7&lt;=12,"II A",IF(I7&lt;=13,"III A",IF(I7&lt;=14,"I JA",IF(I7&lt;=14.8,"II JA",IF(I7&lt;=15.5,"III JA"))))))))</f>
        <v/>
      </c>
      <c r="L7" s="98"/>
    </row>
    <row r="8" spans="1:15" s="7" customFormat="1" ht="18" customHeight="1" x14ac:dyDescent="0.25">
      <c r="A8" s="27">
        <v>2</v>
      </c>
      <c r="B8" s="93"/>
      <c r="C8" s="94"/>
      <c r="D8" s="95"/>
      <c r="E8" s="96"/>
      <c r="F8" s="97"/>
      <c r="G8" s="97"/>
      <c r="H8" s="97"/>
      <c r="I8" s="219"/>
      <c r="J8" s="99"/>
      <c r="K8" s="218" t="str">
        <f t="shared" si="0"/>
        <v/>
      </c>
      <c r="L8" s="98"/>
    </row>
    <row r="9" spans="1:15" s="7" customFormat="1" ht="18" customHeight="1" x14ac:dyDescent="0.25">
      <c r="A9" s="27">
        <v>3</v>
      </c>
      <c r="B9" s="93">
        <v>9</v>
      </c>
      <c r="C9" s="94" t="s">
        <v>53</v>
      </c>
      <c r="D9" s="95" t="s">
        <v>54</v>
      </c>
      <c r="E9" s="96" t="s">
        <v>55</v>
      </c>
      <c r="F9" s="97" t="s">
        <v>56</v>
      </c>
      <c r="G9" s="97" t="s">
        <v>57</v>
      </c>
      <c r="H9" s="97"/>
      <c r="I9" s="219">
        <v>12.73</v>
      </c>
      <c r="J9" s="99">
        <v>-1.6</v>
      </c>
      <c r="K9" s="218" t="str">
        <f>IF(ISBLANK(I9),"",IF(I9&lt;=10.9,"KSM",IF(I9&lt;=11.35,"I A",IF(I9&lt;=12,"II A",IF(I9&lt;=13,"III A",IF(I9&lt;=14,"I JA",IF(I9&lt;=14.8,"II JA",IF(I9&lt;=15.5,"III JA"))))))))</f>
        <v>III A</v>
      </c>
      <c r="L9" s="98" t="s">
        <v>58</v>
      </c>
    </row>
    <row r="10" spans="1:15" s="7" customFormat="1" ht="18" customHeight="1" x14ac:dyDescent="0.25">
      <c r="A10" s="27">
        <v>4</v>
      </c>
      <c r="B10" s="93">
        <v>10</v>
      </c>
      <c r="C10" s="94" t="s">
        <v>59</v>
      </c>
      <c r="D10" s="95" t="s">
        <v>60</v>
      </c>
      <c r="E10" s="96">
        <v>38400</v>
      </c>
      <c r="F10" s="97" t="s">
        <v>56</v>
      </c>
      <c r="G10" s="97" t="s">
        <v>57</v>
      </c>
      <c r="H10" s="97"/>
      <c r="I10" s="219">
        <v>14.14</v>
      </c>
      <c r="J10" s="99">
        <v>-1.6</v>
      </c>
      <c r="K10" s="218" t="str">
        <f t="shared" si="0"/>
        <v>II JA</v>
      </c>
      <c r="L10" s="98" t="s">
        <v>61</v>
      </c>
    </row>
    <row r="11" spans="1:15" s="7" customFormat="1" ht="18" customHeight="1" x14ac:dyDescent="0.25">
      <c r="A11" s="27">
        <v>5</v>
      </c>
      <c r="B11" s="93">
        <v>28</v>
      </c>
      <c r="C11" s="94" t="s">
        <v>62</v>
      </c>
      <c r="D11" s="95" t="s">
        <v>63</v>
      </c>
      <c r="E11" s="96" t="s">
        <v>64</v>
      </c>
      <c r="F11" s="97" t="s">
        <v>65</v>
      </c>
      <c r="G11" s="97" t="s">
        <v>66</v>
      </c>
      <c r="H11" s="97"/>
      <c r="I11" s="219">
        <v>12.14</v>
      </c>
      <c r="J11" s="99">
        <v>-1.6</v>
      </c>
      <c r="K11" s="218" t="str">
        <f t="shared" si="0"/>
        <v>III A</v>
      </c>
      <c r="L11" s="98" t="s">
        <v>67</v>
      </c>
    </row>
    <row r="12" spans="1:15" s="7" customFormat="1" ht="18" customHeight="1" x14ac:dyDescent="0.25">
      <c r="A12" s="27">
        <v>6</v>
      </c>
      <c r="B12" s="93"/>
      <c r="C12" s="94"/>
      <c r="D12" s="95"/>
      <c r="E12" s="96"/>
      <c r="F12" s="97"/>
      <c r="G12" s="97"/>
      <c r="H12" s="97"/>
      <c r="I12" s="219"/>
      <c r="J12" s="99"/>
      <c r="K12" s="218" t="str">
        <f>IF(ISBLANK(I12),"",IF(I12&lt;=10.9,"KSM",IF(I12&lt;=11.35,"I A",IF(I12&lt;=12,"II A",IF(I12&lt;=13,"III A",IF(I12&lt;=14,"I JA",IF(I12&lt;=14.8,"II JA",IF(I12&lt;=15.5,"III JA"))))))))</f>
        <v/>
      </c>
      <c r="L12" s="98"/>
    </row>
  </sheetData>
  <sheetProtection algorithmName="SHA-512" hashValue="VHxF1saZkgWd8I33t/KfOG+EZcIzkfsBB/jn60uFMJMTScrRl+fX8TYM41OF7kP5UuKkN0TTK120H2U+N0+JXw==" saltValue="QpYwbCsb9tbbXKmm6TfxhQ==" spinCount="100000" sheet="1" objects="1" scenarios="1"/>
  <sortState ref="B7:K12">
    <sortCondition ref="I7:I12"/>
  </sortState>
  <printOptions horizontalCentered="1"/>
  <pageMargins left="0.39370078740157483" right="0.39370078740157483" top="0.78740157480314965" bottom="0.19685039370078741" header="0.39370078740157483" footer="0.35433070866141736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A5" sqref="A5"/>
    </sheetView>
  </sheetViews>
  <sheetFormatPr defaultColWidth="9.109375" defaultRowHeight="13.2" x14ac:dyDescent="0.25"/>
  <cols>
    <col min="1" max="1" width="5.33203125" style="37" customWidth="1"/>
    <col min="2" max="2" width="3.6640625" style="37" customWidth="1"/>
    <col min="3" max="3" width="10.44140625" style="37" customWidth="1"/>
    <col min="4" max="4" width="12.44140625" style="37" bestFit="1" customWidth="1"/>
    <col min="5" max="5" width="10.6640625" style="52" customWidth="1"/>
    <col min="6" max="6" width="13.33203125" style="63" customWidth="1"/>
    <col min="7" max="7" width="12.88671875" style="63" bestFit="1" customWidth="1"/>
    <col min="8" max="8" width="11.33203125" style="41" hidden="1" customWidth="1"/>
    <col min="9" max="11" width="4.6640625" style="64" customWidth="1"/>
    <col min="12" max="12" width="9" style="43" bestFit="1" customWidth="1"/>
    <col min="13" max="13" width="6.44140625" style="11" bestFit="1" customWidth="1"/>
    <col min="14" max="14" width="17.5546875" style="44" bestFit="1" customWidth="1"/>
    <col min="15" max="16384" width="9.109375" style="37"/>
  </cols>
  <sheetData>
    <row r="1" spans="1:14" s="220" customFormat="1" ht="15.6" x14ac:dyDescent="0.25">
      <c r="A1" s="220" t="s">
        <v>26</v>
      </c>
      <c r="D1" s="221"/>
      <c r="E1" s="222"/>
      <c r="F1" s="222"/>
      <c r="G1" s="222"/>
      <c r="H1" s="223"/>
      <c r="I1" s="223"/>
      <c r="J1" s="2"/>
      <c r="K1" s="2"/>
      <c r="L1" s="212"/>
      <c r="M1" s="212"/>
      <c r="N1" s="212"/>
    </row>
    <row r="2" spans="1:14" s="220" customFormat="1" ht="15.6" x14ac:dyDescent="0.25">
      <c r="A2" s="220" t="s">
        <v>51</v>
      </c>
      <c r="D2" s="221"/>
      <c r="E2" s="222"/>
      <c r="F2" s="222"/>
      <c r="G2" s="223"/>
      <c r="H2" s="223"/>
      <c r="I2" s="2"/>
      <c r="J2" s="2"/>
      <c r="K2" s="2"/>
      <c r="L2" s="2"/>
      <c r="M2" s="2"/>
      <c r="N2" s="213"/>
    </row>
    <row r="3" spans="1:14" s="44" customFormat="1" ht="12" customHeight="1" x14ac:dyDescent="0.25">
      <c r="A3" s="37"/>
      <c r="B3" s="37"/>
      <c r="C3" s="37"/>
      <c r="D3" s="38"/>
      <c r="E3" s="39"/>
      <c r="F3" s="40"/>
      <c r="G3" s="40"/>
      <c r="H3" s="41"/>
      <c r="I3" s="42"/>
      <c r="J3" s="42"/>
      <c r="K3" s="42"/>
      <c r="L3" s="43"/>
      <c r="M3" s="11"/>
    </row>
    <row r="4" spans="1:14" s="45" customFormat="1" ht="16.2" thickBot="1" x14ac:dyDescent="0.3">
      <c r="C4" s="46" t="s">
        <v>28</v>
      </c>
      <c r="E4" s="47"/>
      <c r="F4" s="48"/>
      <c r="G4" s="48"/>
      <c r="H4" s="49"/>
      <c r="I4" s="50"/>
      <c r="J4" s="50"/>
      <c r="K4" s="50"/>
      <c r="L4" s="51"/>
      <c r="M4" s="6"/>
    </row>
    <row r="5" spans="1:14" s="44" customFormat="1" ht="18" customHeight="1" thickBot="1" x14ac:dyDescent="0.3">
      <c r="D5" s="4" t="s">
        <v>25</v>
      </c>
      <c r="E5" s="52"/>
      <c r="I5" s="300" t="s">
        <v>8</v>
      </c>
      <c r="J5" s="301"/>
      <c r="K5" s="302"/>
      <c r="L5" s="53"/>
      <c r="M5" s="54"/>
    </row>
    <row r="6" spans="1:14" s="61" customFormat="1" ht="18" customHeight="1" thickBot="1" x14ac:dyDescent="0.3">
      <c r="A6" s="117" t="s">
        <v>18</v>
      </c>
      <c r="B6" s="35" t="s">
        <v>0</v>
      </c>
      <c r="C6" s="55" t="s">
        <v>1</v>
      </c>
      <c r="D6" s="56" t="s">
        <v>2</v>
      </c>
      <c r="E6" s="57" t="s">
        <v>15</v>
      </c>
      <c r="F6" s="58" t="s">
        <v>4</v>
      </c>
      <c r="G6" s="23" t="s">
        <v>16</v>
      </c>
      <c r="H6" s="23" t="s">
        <v>17</v>
      </c>
      <c r="I6" s="276">
        <v>1</v>
      </c>
      <c r="J6" s="277">
        <v>2</v>
      </c>
      <c r="K6" s="278">
        <v>3</v>
      </c>
      <c r="L6" s="59" t="s">
        <v>5</v>
      </c>
      <c r="M6" s="24" t="s">
        <v>7</v>
      </c>
      <c r="N6" s="60" t="s">
        <v>3</v>
      </c>
    </row>
    <row r="7" spans="1:14" s="92" customFormat="1" ht="18" customHeight="1" x14ac:dyDescent="0.25">
      <c r="A7" s="90">
        <v>1</v>
      </c>
      <c r="B7" s="93">
        <v>10</v>
      </c>
      <c r="C7" s="94" t="s">
        <v>59</v>
      </c>
      <c r="D7" s="95" t="s">
        <v>60</v>
      </c>
      <c r="E7" s="96">
        <v>38400</v>
      </c>
      <c r="F7" s="97" t="s">
        <v>56</v>
      </c>
      <c r="G7" s="97" t="s">
        <v>57</v>
      </c>
      <c r="H7" s="97"/>
      <c r="I7" s="91">
        <v>4.4400000000000004</v>
      </c>
      <c r="J7" s="91">
        <v>4.49</v>
      </c>
      <c r="K7" s="91">
        <v>4.49</v>
      </c>
      <c r="L7" s="286">
        <f>MAX(I7:K7)</f>
        <v>4.49</v>
      </c>
      <c r="M7" s="287" t="str">
        <f>IF(ISBLANK(L7),"",IF(L7&gt;=7.2,"KSM",IF(L7&gt;=6.7,"I A",IF(L7&gt;=6.2,"II A",IF(L7&gt;=5.6,"III A",IF(L7&gt;=5,"I JA",IF(L7&gt;=4.45,"II JA",IF(L7&gt;=4,"III JA"))))))))</f>
        <v>II JA</v>
      </c>
      <c r="N7" s="98" t="s">
        <v>61</v>
      </c>
    </row>
    <row r="8" spans="1:14" s="92" customFormat="1" ht="18" customHeight="1" x14ac:dyDescent="0.25">
      <c r="A8" s="90">
        <v>2</v>
      </c>
      <c r="B8" s="93">
        <v>28</v>
      </c>
      <c r="C8" s="94" t="s">
        <v>62</v>
      </c>
      <c r="D8" s="95" t="s">
        <v>63</v>
      </c>
      <c r="E8" s="96" t="s">
        <v>64</v>
      </c>
      <c r="F8" s="97" t="s">
        <v>65</v>
      </c>
      <c r="G8" s="97" t="s">
        <v>66</v>
      </c>
      <c r="H8" s="97"/>
      <c r="I8" s="91">
        <v>5.89</v>
      </c>
      <c r="J8" s="91">
        <v>5.93</v>
      </c>
      <c r="K8" s="91">
        <v>5.98</v>
      </c>
      <c r="L8" s="286">
        <f t="shared" ref="L8:L9" si="0">MAX(I8:K8)</f>
        <v>5.98</v>
      </c>
      <c r="M8" s="287" t="str">
        <f t="shared" ref="M8:M9" si="1">IF(ISBLANK(L8),"",IF(L8&gt;=7.2,"KSM",IF(L8&gt;=6.7,"I A",IF(L8&gt;=6.2,"II A",IF(L8&gt;=5.6,"III A",IF(L8&gt;=5,"I JA",IF(L8&gt;=4.45,"II JA",IF(L8&gt;=4,"III JA"))))))))</f>
        <v>III A</v>
      </c>
      <c r="N8" s="98" t="s">
        <v>67</v>
      </c>
    </row>
    <row r="9" spans="1:14" s="92" customFormat="1" ht="18" customHeight="1" x14ac:dyDescent="0.25">
      <c r="A9" s="90">
        <v>3</v>
      </c>
      <c r="B9" s="93">
        <v>9</v>
      </c>
      <c r="C9" s="94" t="s">
        <v>53</v>
      </c>
      <c r="D9" s="95" t="s">
        <v>54</v>
      </c>
      <c r="E9" s="96" t="s">
        <v>55</v>
      </c>
      <c r="F9" s="97" t="s">
        <v>56</v>
      </c>
      <c r="G9" s="97" t="s">
        <v>57</v>
      </c>
      <c r="H9" s="97"/>
      <c r="I9" s="91">
        <v>5.45</v>
      </c>
      <c r="J9" s="91">
        <v>5.08</v>
      </c>
      <c r="K9" s="91">
        <v>5.19</v>
      </c>
      <c r="L9" s="286">
        <f t="shared" si="0"/>
        <v>5.45</v>
      </c>
      <c r="M9" s="287" t="str">
        <f t="shared" si="1"/>
        <v>I JA</v>
      </c>
      <c r="N9" s="98" t="s">
        <v>58</v>
      </c>
    </row>
  </sheetData>
  <sheetProtection algorithmName="SHA-512" hashValue="ppw+iRT2IQTrIxRGfnbWV8KfI3Zt5xowKkvh0jLgTdQlfxKTqbhQxaUXrv90MHXm+lhOekNsI7eGwVH1wyUviQ==" saltValue="MGDtgX+Evr7BycX16CsEOw==" spinCount="100000" sheet="1" objects="1" scenarios="1"/>
  <sortState ref="A7:N9">
    <sortCondition ref="A7"/>
  </sortState>
  <mergeCells count="1">
    <mergeCell ref="I5:K5"/>
  </mergeCells>
  <printOptions horizontalCentered="1"/>
  <pageMargins left="0.70866141732283472" right="0.70866141732283472" top="0.78740157480314965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A5" sqref="A5"/>
    </sheetView>
  </sheetViews>
  <sheetFormatPr defaultColWidth="9.109375" defaultRowHeight="13.2" x14ac:dyDescent="0.25"/>
  <cols>
    <col min="1" max="1" width="5.33203125" style="37" customWidth="1"/>
    <col min="2" max="2" width="3.6640625" style="37" customWidth="1"/>
    <col min="3" max="3" width="10.44140625" style="37" customWidth="1"/>
    <col min="4" max="4" width="12.44140625" style="37" bestFit="1" customWidth="1"/>
    <col min="5" max="5" width="10.6640625" style="52" customWidth="1"/>
    <col min="6" max="6" width="13.5546875" style="63" bestFit="1" customWidth="1"/>
    <col min="7" max="7" width="12.88671875" style="63" bestFit="1" customWidth="1"/>
    <col min="8" max="8" width="11.33203125" style="41" hidden="1" customWidth="1"/>
    <col min="9" max="11" width="4.6640625" style="64" customWidth="1"/>
    <col min="12" max="12" width="8.109375" style="43" customWidth="1"/>
    <col min="13" max="13" width="5.33203125" style="11" bestFit="1" customWidth="1"/>
    <col min="14" max="14" width="17.5546875" style="44" bestFit="1" customWidth="1"/>
    <col min="15" max="16384" width="9.109375" style="37"/>
  </cols>
  <sheetData>
    <row r="1" spans="1:14" s="220" customFormat="1" ht="15.6" x14ac:dyDescent="0.25">
      <c r="A1" s="220" t="s">
        <v>26</v>
      </c>
      <c r="D1" s="221"/>
      <c r="E1" s="222"/>
      <c r="F1" s="222"/>
      <c r="G1" s="222"/>
      <c r="H1" s="223"/>
      <c r="I1" s="223"/>
      <c r="J1" s="2"/>
      <c r="K1" s="2"/>
      <c r="L1" s="212"/>
      <c r="M1" s="212"/>
      <c r="N1" s="212"/>
    </row>
    <row r="2" spans="1:14" s="220" customFormat="1" ht="15.6" x14ac:dyDescent="0.25">
      <c r="A2" s="220" t="s">
        <v>51</v>
      </c>
      <c r="D2" s="221"/>
      <c r="E2" s="222"/>
      <c r="F2" s="222"/>
      <c r="G2" s="223"/>
      <c r="H2" s="223"/>
      <c r="I2" s="2"/>
      <c r="J2" s="2"/>
      <c r="K2" s="2"/>
      <c r="L2" s="2"/>
      <c r="M2" s="2"/>
      <c r="N2" s="213"/>
    </row>
    <row r="3" spans="1:14" s="44" customFormat="1" ht="12" customHeight="1" x14ac:dyDescent="0.25">
      <c r="A3" s="37"/>
      <c r="B3" s="37"/>
      <c r="C3" s="37"/>
      <c r="D3" s="38"/>
      <c r="E3" s="39"/>
      <c r="F3" s="40"/>
      <c r="G3" s="40"/>
      <c r="H3" s="41"/>
      <c r="I3" s="42"/>
      <c r="J3" s="42"/>
      <c r="K3" s="42"/>
      <c r="L3" s="43"/>
      <c r="M3" s="11"/>
    </row>
    <row r="4" spans="1:14" s="45" customFormat="1" ht="15.75" customHeight="1" thickBot="1" x14ac:dyDescent="0.3">
      <c r="C4" s="46" t="s">
        <v>30</v>
      </c>
      <c r="E4" s="47"/>
      <c r="F4" s="48"/>
      <c r="G4" s="48"/>
      <c r="H4" s="49"/>
      <c r="I4" s="50"/>
      <c r="J4" s="50"/>
      <c r="K4" s="50"/>
      <c r="L4" s="51"/>
      <c r="M4" s="6"/>
    </row>
    <row r="5" spans="1:14" ht="18" customHeight="1" thickBot="1" x14ac:dyDescent="0.3">
      <c r="D5" s="4" t="s">
        <v>25</v>
      </c>
      <c r="F5" s="78"/>
      <c r="G5" s="78"/>
      <c r="H5" s="78"/>
      <c r="I5" s="300" t="s">
        <v>8</v>
      </c>
      <c r="J5" s="301"/>
      <c r="K5" s="302"/>
      <c r="L5" s="79"/>
      <c r="M5" s="80"/>
    </row>
    <row r="6" spans="1:14" s="89" customFormat="1" ht="18" customHeight="1" thickBot="1" x14ac:dyDescent="0.3">
      <c r="A6" s="117" t="s">
        <v>18</v>
      </c>
      <c r="B6" s="35" t="s">
        <v>0</v>
      </c>
      <c r="C6" s="81" t="s">
        <v>1</v>
      </c>
      <c r="D6" s="82" t="s">
        <v>2</v>
      </c>
      <c r="E6" s="83" t="s">
        <v>15</v>
      </c>
      <c r="F6" s="84" t="s">
        <v>4</v>
      </c>
      <c r="G6" s="85" t="s">
        <v>16</v>
      </c>
      <c r="H6" s="85" t="s">
        <v>17</v>
      </c>
      <c r="I6" s="279">
        <v>1</v>
      </c>
      <c r="J6" s="280">
        <v>2</v>
      </c>
      <c r="K6" s="281">
        <v>3</v>
      </c>
      <c r="L6" s="86" t="s">
        <v>5</v>
      </c>
      <c r="M6" s="87" t="s">
        <v>7</v>
      </c>
      <c r="N6" s="88" t="s">
        <v>3</v>
      </c>
    </row>
    <row r="7" spans="1:14" s="92" customFormat="1" ht="18" customHeight="1" x14ac:dyDescent="0.25">
      <c r="A7" s="90">
        <v>1</v>
      </c>
      <c r="B7" s="93">
        <v>28</v>
      </c>
      <c r="C7" s="94" t="s">
        <v>62</v>
      </c>
      <c r="D7" s="95" t="s">
        <v>63</v>
      </c>
      <c r="E7" s="96" t="s">
        <v>64</v>
      </c>
      <c r="F7" s="97" t="s">
        <v>65</v>
      </c>
      <c r="G7" s="97" t="s">
        <v>66</v>
      </c>
      <c r="H7" s="97"/>
      <c r="I7" s="91">
        <v>13.01</v>
      </c>
      <c r="J7" s="91">
        <v>13.06</v>
      </c>
      <c r="K7" s="91">
        <v>14.44</v>
      </c>
      <c r="L7" s="286">
        <f>MAX(I7:K7)</f>
        <v>14.44</v>
      </c>
      <c r="M7" s="287" t="str">
        <f>IF(ISBLANK(L7),"",IF(L7&lt;9,"",IF(L7&gt;=17,"I A",IF(L7&gt;=14.9,"II A",IF(L7&gt;=13.2,"III A",IF(L7&gt;=11.4,"I JA",IF(L7&gt;=10,"II JA",IF(L7&gt;=9,"III JA"))))))))</f>
        <v>III A</v>
      </c>
      <c r="N7" s="98" t="s">
        <v>67</v>
      </c>
    </row>
    <row r="8" spans="1:14" s="92" customFormat="1" ht="18" customHeight="1" x14ac:dyDescent="0.25">
      <c r="A8" s="90">
        <v>2</v>
      </c>
      <c r="B8" s="93">
        <v>9</v>
      </c>
      <c r="C8" s="94" t="s">
        <v>53</v>
      </c>
      <c r="D8" s="95" t="s">
        <v>54</v>
      </c>
      <c r="E8" s="96" t="s">
        <v>55</v>
      </c>
      <c r="F8" s="97" t="s">
        <v>56</v>
      </c>
      <c r="G8" s="97" t="s">
        <v>57</v>
      </c>
      <c r="H8" s="97"/>
      <c r="I8" s="91">
        <v>7.75</v>
      </c>
      <c r="J8" s="91">
        <v>8.26</v>
      </c>
      <c r="K8" s="91">
        <v>7.6</v>
      </c>
      <c r="L8" s="286">
        <f>MAX(I8:K8)</f>
        <v>8.26</v>
      </c>
      <c r="M8" s="287" t="str">
        <f t="shared" ref="M8:M9" si="0">IF(ISBLANK(L8),"",IF(L8&lt;9,"",IF(L8&gt;=17,"I A",IF(L8&gt;=14.9,"II A",IF(L8&gt;=13.2,"III A",IF(L8&gt;=11.4,"I JA",IF(L8&gt;=10,"II JA",IF(L8&gt;=9,"III JA"))))))))</f>
        <v/>
      </c>
      <c r="N8" s="98" t="s">
        <v>58</v>
      </c>
    </row>
    <row r="9" spans="1:14" s="92" customFormat="1" ht="18" customHeight="1" x14ac:dyDescent="0.25">
      <c r="A9" s="90">
        <v>3</v>
      </c>
      <c r="B9" s="93">
        <v>10</v>
      </c>
      <c r="C9" s="94" t="s">
        <v>59</v>
      </c>
      <c r="D9" s="95" t="s">
        <v>60</v>
      </c>
      <c r="E9" s="96">
        <v>38400</v>
      </c>
      <c r="F9" s="97" t="s">
        <v>56</v>
      </c>
      <c r="G9" s="97" t="s">
        <v>57</v>
      </c>
      <c r="H9" s="97"/>
      <c r="I9" s="91">
        <v>8.76</v>
      </c>
      <c r="J9" s="91">
        <v>8.66</v>
      </c>
      <c r="K9" s="91">
        <v>8.3800000000000008</v>
      </c>
      <c r="L9" s="286">
        <f t="shared" ref="L9" si="1">MAX(I9:K9)</f>
        <v>8.76</v>
      </c>
      <c r="M9" s="287" t="str">
        <f t="shared" si="0"/>
        <v/>
      </c>
      <c r="N9" s="98" t="s">
        <v>61</v>
      </c>
    </row>
  </sheetData>
  <sheetProtection algorithmName="SHA-512" hashValue="RL+skKosRN8ddU5Ud2wpdz+noH5zA9tuzpVNqFsDXa9LayWIhHVogiOe3IrbE4uKX/32rD0khx6INZz0lmEpvg==" saltValue="yW+U7PyyOrmgXEg5Y1holw==" spinCount="100000" sheet="1" objects="1" scenarios="1"/>
  <sortState ref="B7:N11">
    <sortCondition descending="1" ref="L7:L11"/>
  </sortState>
  <mergeCells count="1">
    <mergeCell ref="I5:K5"/>
  </mergeCells>
  <printOptions horizontalCentered="1"/>
  <pageMargins left="0.15748031496062992" right="0.15748031496062992" top="0.78740157480314965" bottom="0.39370078740157483" header="0.39370078740157483" footer="0.39370078740157483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A5" sqref="A5"/>
    </sheetView>
  </sheetViews>
  <sheetFormatPr defaultColWidth="9.109375" defaultRowHeight="13.2" x14ac:dyDescent="0.25"/>
  <cols>
    <col min="1" max="2" width="5.6640625" style="7" customWidth="1"/>
    <col min="3" max="3" width="11.109375" style="7" customWidth="1"/>
    <col min="4" max="4" width="14.109375" style="7" bestFit="1" customWidth="1"/>
    <col min="5" max="5" width="10.6640625" style="32" customWidth="1"/>
    <col min="6" max="6" width="10.109375" style="16" bestFit="1" customWidth="1"/>
    <col min="7" max="7" width="12.88671875" style="16" bestFit="1" customWidth="1"/>
    <col min="8" max="8" width="11.33203125" style="16" hidden="1" customWidth="1"/>
    <col min="9" max="9" width="9.109375" style="249"/>
    <col min="10" max="10" width="6.44140625" style="17" bestFit="1" customWidth="1"/>
    <col min="11" max="11" width="22.5546875" style="250" bestFit="1" customWidth="1"/>
    <col min="12" max="16384" width="9.109375" style="7"/>
  </cols>
  <sheetData>
    <row r="1" spans="1:12" s="4" customFormat="1" ht="15.6" x14ac:dyDescent="0.25">
      <c r="A1" s="4" t="s">
        <v>26</v>
      </c>
      <c r="D1" s="5"/>
      <c r="E1" s="240"/>
      <c r="F1" s="240"/>
      <c r="G1" s="240"/>
      <c r="H1" s="241"/>
      <c r="I1" s="6"/>
      <c r="J1" s="6"/>
      <c r="K1" s="242"/>
      <c r="L1" s="242"/>
    </row>
    <row r="2" spans="1:12" s="220" customFormat="1" ht="15.6" x14ac:dyDescent="0.25">
      <c r="A2" s="220" t="s">
        <v>51</v>
      </c>
      <c r="D2" s="221"/>
      <c r="E2" s="222"/>
      <c r="F2" s="222"/>
      <c r="G2" s="223"/>
      <c r="H2" s="223"/>
      <c r="I2" s="2"/>
      <c r="J2" s="2"/>
      <c r="K2" s="2"/>
      <c r="L2" s="2"/>
    </row>
    <row r="3" spans="1:12" x14ac:dyDescent="0.25">
      <c r="C3" s="8"/>
    </row>
    <row r="4" spans="1:12" s="14" customFormat="1" ht="15.6" x14ac:dyDescent="0.25">
      <c r="C4" s="4" t="s">
        <v>42</v>
      </c>
      <c r="D4" s="4"/>
      <c r="E4" s="5"/>
      <c r="F4" s="5"/>
      <c r="G4" s="5"/>
      <c r="H4" s="33"/>
      <c r="I4" s="251"/>
      <c r="J4" s="252"/>
      <c r="K4" s="6"/>
    </row>
    <row r="5" spans="1:12" s="14" customFormat="1" ht="16.2" thickBot="1" x14ac:dyDescent="0.3">
      <c r="C5" s="4"/>
      <c r="D5" s="4" t="s">
        <v>25</v>
      </c>
      <c r="E5" s="5"/>
      <c r="F5" s="5"/>
      <c r="G5" s="5"/>
      <c r="H5" s="33"/>
      <c r="I5" s="251"/>
      <c r="J5" s="252"/>
    </row>
    <row r="6" spans="1:12" s="26" customFormat="1" ht="18" customHeight="1" thickBot="1" x14ac:dyDescent="0.3">
      <c r="A6" s="18" t="s">
        <v>19</v>
      </c>
      <c r="B6" s="19" t="s">
        <v>0</v>
      </c>
      <c r="C6" s="20" t="s">
        <v>1</v>
      </c>
      <c r="D6" s="21" t="s">
        <v>2</v>
      </c>
      <c r="E6" s="22" t="s">
        <v>15</v>
      </c>
      <c r="F6" s="23" t="s">
        <v>4</v>
      </c>
      <c r="G6" s="23" t="s">
        <v>16</v>
      </c>
      <c r="H6" s="23" t="s">
        <v>17</v>
      </c>
      <c r="I6" s="253" t="s">
        <v>5</v>
      </c>
      <c r="J6" s="24" t="s">
        <v>7</v>
      </c>
      <c r="K6" s="25" t="s">
        <v>3</v>
      </c>
    </row>
    <row r="7" spans="1:12" ht="18" customHeight="1" x14ac:dyDescent="0.3">
      <c r="A7" s="27">
        <v>1</v>
      </c>
      <c r="B7" s="93"/>
      <c r="C7" s="94"/>
      <c r="D7" s="95"/>
      <c r="E7" s="96"/>
      <c r="F7" s="97"/>
      <c r="G7" s="97"/>
      <c r="H7" s="30"/>
      <c r="I7" s="73"/>
      <c r="J7" s="247" t="str">
        <f>IF(ISBLANK(I7),"",IF(I7&lt;=0.000569444444444444,"KSM",IF(I7&lt;=0.00059837962962963,"I A",IF(I7&lt;=0.000642361111111111,"II A",IF(I7&lt;=0.000694444444444444,"III A",IF(I7&lt;=0.000763888888888889,"I JA",IF(I7&lt;=0.000821759259259259,"II JA",IF(I7&lt;=0.000868055555555556,"III JA"))))))))</f>
        <v/>
      </c>
      <c r="K7" s="98"/>
      <c r="L7" s="255"/>
    </row>
    <row r="8" spans="1:12" ht="18" customHeight="1" x14ac:dyDescent="0.3">
      <c r="A8" s="27">
        <v>2</v>
      </c>
      <c r="B8" s="244">
        <v>9</v>
      </c>
      <c r="C8" s="28" t="s">
        <v>53</v>
      </c>
      <c r="D8" s="29" t="s">
        <v>54</v>
      </c>
      <c r="E8" s="245" t="s">
        <v>55</v>
      </c>
      <c r="F8" s="30" t="s">
        <v>56</v>
      </c>
      <c r="G8" s="30" t="s">
        <v>57</v>
      </c>
      <c r="H8" s="30"/>
      <c r="I8" s="73">
        <v>6.9652777777777768E-4</v>
      </c>
      <c r="J8" s="247" t="str">
        <f t="shared" ref="J8:J9" si="0">IF(ISBLANK(I8),"",IF(I8&lt;=0.000569444444444444,"KSM",IF(I8&lt;=0.00059837962962963,"I A",IF(I8&lt;=0.000642361111111111,"II A",IF(I8&lt;=0.000694444444444444,"III A",IF(I8&lt;=0.000763888888888889,"I JA",IF(I8&lt;=0.000821759259259259,"II JA",IF(I8&lt;=0.000868055555555556,"III JA"))))))))</f>
        <v>I JA</v>
      </c>
      <c r="K8" s="31" t="s">
        <v>58</v>
      </c>
      <c r="L8" s="254"/>
    </row>
    <row r="9" spans="1:12" ht="18" customHeight="1" x14ac:dyDescent="0.3">
      <c r="A9" s="27">
        <v>3</v>
      </c>
      <c r="B9" s="244">
        <v>10</v>
      </c>
      <c r="C9" s="28" t="s">
        <v>59</v>
      </c>
      <c r="D9" s="29" t="s">
        <v>60</v>
      </c>
      <c r="E9" s="245">
        <v>38400</v>
      </c>
      <c r="F9" s="30" t="s">
        <v>56</v>
      </c>
      <c r="G9" s="30" t="s">
        <v>57</v>
      </c>
      <c r="H9" s="30"/>
      <c r="I9" s="73">
        <v>7.5115740740740742E-4</v>
      </c>
      <c r="J9" s="247" t="str">
        <f t="shared" si="0"/>
        <v>I JA</v>
      </c>
      <c r="K9" s="31" t="s">
        <v>61</v>
      </c>
      <c r="L9" s="254"/>
    </row>
    <row r="10" spans="1:12" ht="18" customHeight="1" x14ac:dyDescent="0.3">
      <c r="A10" s="27">
        <v>4</v>
      </c>
      <c r="B10" s="244">
        <v>28</v>
      </c>
      <c r="C10" s="28" t="s">
        <v>62</v>
      </c>
      <c r="D10" s="29" t="s">
        <v>63</v>
      </c>
      <c r="E10" s="245" t="s">
        <v>64</v>
      </c>
      <c r="F10" s="30" t="s">
        <v>65</v>
      </c>
      <c r="G10" s="30" t="s">
        <v>66</v>
      </c>
      <c r="H10" s="30"/>
      <c r="I10" s="73">
        <v>6.8182870370370359E-4</v>
      </c>
      <c r="J10" s="247" t="str">
        <f>IF(ISBLANK(I10),"",IF(I10&lt;=0.000569444444444444,"KSM",IF(I10&lt;=0.00059837962962963,"I A",IF(I10&lt;=0.000642361111111111,"II A",IF(I10&lt;=0.000694444444444444,"III A",IF(I10&lt;=0.000763888888888889,"I JA",IF(I10&lt;=0.000821759259259259,"II JA",IF(I10&lt;=0.000868055555555556,"III JA"))))))))</f>
        <v>III A</v>
      </c>
      <c r="K10" s="31" t="s">
        <v>67</v>
      </c>
      <c r="L10" s="254"/>
    </row>
    <row r="11" spans="1:12" ht="18" customHeight="1" x14ac:dyDescent="0.3">
      <c r="A11" s="27">
        <v>5</v>
      </c>
      <c r="B11" s="244"/>
      <c r="C11" s="28"/>
      <c r="D11" s="29"/>
      <c r="E11" s="245"/>
      <c r="F11" s="30"/>
      <c r="G11" s="30"/>
      <c r="H11" s="30"/>
      <c r="I11" s="73"/>
      <c r="J11" s="247" t="str">
        <f t="shared" ref="J11:J12" si="1">IF(ISBLANK(I11),"",IF(I11&lt;=0.000569444444444444,"KSM",IF(I11&lt;=0.00059837962962963,"I A",IF(I11&lt;=0.000642361111111111,"II A",IF(I11&lt;=0.000694444444444444,"III A",IF(I11&lt;=0.000763888888888889,"I JA",IF(I11&lt;=0.000821759259259259,"II JA",IF(I11&lt;=0.000868055555555556,"III JA"))))))))</f>
        <v/>
      </c>
      <c r="K11" s="31"/>
      <c r="L11" s="254"/>
    </row>
    <row r="12" spans="1:12" ht="18" customHeight="1" x14ac:dyDescent="0.3">
      <c r="A12" s="27">
        <v>6</v>
      </c>
      <c r="B12" s="244"/>
      <c r="C12" s="28"/>
      <c r="D12" s="29"/>
      <c r="E12" s="245"/>
      <c r="F12" s="30"/>
      <c r="G12" s="30"/>
      <c r="H12" s="30"/>
      <c r="I12" s="73"/>
      <c r="J12" s="247" t="str">
        <f t="shared" si="1"/>
        <v/>
      </c>
      <c r="K12" s="31"/>
      <c r="L12" s="254"/>
    </row>
  </sheetData>
  <sheetProtection algorithmName="SHA-512" hashValue="V2d0fjO6ZPzQMr33K15LDHgJdKwJKWJBJeZpWHtjIHuTcxATyIFRk+iIZs8H6gSw7WrUVXiPDinNRhQGR2iejA==" saltValue="OhZhRItlvoRkZVuwymUtoA==" spinCount="100000" sheet="1" objects="1" scenarios="1"/>
  <printOptions horizontalCentered="1"/>
  <pageMargins left="0.39370078740157483" right="0.39370078740157483" top="0.78740157480314965" bottom="0.19685039370078741" header="0.15748031496062992" footer="0.19685039370078741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A5" sqref="A5"/>
    </sheetView>
  </sheetViews>
  <sheetFormatPr defaultColWidth="9.109375" defaultRowHeight="13.2" x14ac:dyDescent="0.25"/>
  <cols>
    <col min="1" max="1" width="5.6640625" style="7" customWidth="1"/>
    <col min="2" max="2" width="3.6640625" style="7" customWidth="1"/>
    <col min="3" max="3" width="9.6640625" style="7" customWidth="1"/>
    <col min="4" max="4" width="12.44140625" style="7" bestFit="1" customWidth="1"/>
    <col min="5" max="5" width="10.6640625" style="32" customWidth="1"/>
    <col min="6" max="6" width="11.6640625" style="16" bestFit="1" customWidth="1"/>
    <col min="7" max="7" width="12.88671875" style="16" bestFit="1" customWidth="1"/>
    <col min="8" max="8" width="11.33203125" style="16" hidden="1" customWidth="1"/>
    <col min="9" max="9" width="9" style="11" bestFit="1" customWidth="1"/>
    <col min="10" max="10" width="5.109375" style="13" bestFit="1" customWidth="1"/>
    <col min="11" max="11" width="4.33203125" style="7" bestFit="1" customWidth="1"/>
    <col min="12" max="12" width="10" style="7" bestFit="1" customWidth="1"/>
    <col min="13" max="16384" width="9.109375" style="7"/>
  </cols>
  <sheetData>
    <row r="1" spans="1:13" s="220" customFormat="1" ht="15.6" x14ac:dyDescent="0.25">
      <c r="A1" s="220" t="s">
        <v>26</v>
      </c>
      <c r="D1" s="221"/>
      <c r="E1" s="222"/>
      <c r="F1" s="222"/>
      <c r="G1" s="222"/>
      <c r="H1" s="223"/>
      <c r="I1" s="2"/>
      <c r="J1" s="2"/>
      <c r="K1" s="212"/>
    </row>
    <row r="2" spans="1:13" s="220" customFormat="1" ht="15.6" x14ac:dyDescent="0.25">
      <c r="A2" s="220" t="s">
        <v>52</v>
      </c>
      <c r="D2" s="221"/>
      <c r="E2" s="222"/>
      <c r="F2" s="222"/>
      <c r="G2" s="223"/>
      <c r="H2" s="223"/>
      <c r="I2" s="2"/>
      <c r="J2" s="2"/>
      <c r="K2" s="2"/>
      <c r="L2" s="2"/>
      <c r="M2" s="213"/>
    </row>
    <row r="3" spans="1:13" s="13" customFormat="1" ht="12" customHeight="1" x14ac:dyDescent="0.25">
      <c r="A3" s="7"/>
      <c r="B3" s="7"/>
      <c r="C3" s="7"/>
      <c r="D3" s="8"/>
      <c r="E3" s="9"/>
      <c r="F3" s="10"/>
      <c r="G3" s="10"/>
      <c r="H3" s="10"/>
      <c r="I3" s="11"/>
      <c r="J3" s="12"/>
    </row>
    <row r="4" spans="1:13" s="14" customFormat="1" ht="15.6" x14ac:dyDescent="0.25">
      <c r="C4" s="4" t="s">
        <v>50</v>
      </c>
      <c r="D4" s="4"/>
      <c r="E4" s="9"/>
      <c r="F4" s="15"/>
      <c r="G4" s="15"/>
      <c r="H4" s="16"/>
      <c r="I4" s="11"/>
      <c r="J4" s="13"/>
    </row>
    <row r="5" spans="1:13" ht="18" customHeight="1" thickBot="1" x14ac:dyDescent="0.3">
      <c r="C5" s="4"/>
      <c r="D5" s="4" t="s">
        <v>25</v>
      </c>
      <c r="E5" s="9"/>
      <c r="F5" s="15"/>
      <c r="G5" s="15"/>
    </row>
    <row r="6" spans="1:13" s="234" customFormat="1" ht="18" customHeight="1" thickBot="1" x14ac:dyDescent="0.3">
      <c r="A6" s="228" t="s">
        <v>19</v>
      </c>
      <c r="B6" s="229" t="s">
        <v>0</v>
      </c>
      <c r="C6" s="230" t="s">
        <v>1</v>
      </c>
      <c r="D6" s="231" t="s">
        <v>2</v>
      </c>
      <c r="E6" s="216" t="s">
        <v>15</v>
      </c>
      <c r="F6" s="232" t="s">
        <v>4</v>
      </c>
      <c r="G6" s="232" t="s">
        <v>16</v>
      </c>
      <c r="H6" s="232" t="s">
        <v>17</v>
      </c>
      <c r="I6" s="216" t="s">
        <v>5</v>
      </c>
      <c r="J6" s="216" t="s">
        <v>22</v>
      </c>
      <c r="K6" s="217" t="s">
        <v>7</v>
      </c>
      <c r="L6" s="233" t="s">
        <v>3</v>
      </c>
    </row>
    <row r="7" spans="1:13" s="237" customFormat="1" ht="18" customHeight="1" x14ac:dyDescent="0.25">
      <c r="A7" s="235">
        <v>1</v>
      </c>
      <c r="B7" s="93"/>
      <c r="C7" s="94"/>
      <c r="D7" s="95"/>
      <c r="E7" s="96"/>
      <c r="F7" s="97"/>
      <c r="G7" s="97"/>
      <c r="H7" s="97"/>
      <c r="I7" s="236"/>
      <c r="J7" s="99"/>
      <c r="K7" s="99" t="str">
        <f t="shared" ref="K7:K11" si="0">IF(ISBLANK(I7),"",IF(I7&lt;=15.1,"I A",IF(I7&lt;=16.24,"II A",IF(I7&lt;=17.84,"III A",IF(I7&lt;=19.44,"I JA",IF(I7&lt;=20.94,"II JA",IF(I7&lt;=22.24,"III JA")))))))</f>
        <v/>
      </c>
      <c r="L7" s="98"/>
    </row>
    <row r="8" spans="1:13" s="237" customFormat="1" ht="18" customHeight="1" x14ac:dyDescent="0.25">
      <c r="A8" s="235">
        <v>2</v>
      </c>
      <c r="B8" s="93">
        <v>10</v>
      </c>
      <c r="C8" s="94" t="s">
        <v>59</v>
      </c>
      <c r="D8" s="95" t="s">
        <v>60</v>
      </c>
      <c r="E8" s="96">
        <v>38400</v>
      </c>
      <c r="F8" s="97" t="s">
        <v>56</v>
      </c>
      <c r="G8" s="97" t="s">
        <v>57</v>
      </c>
      <c r="H8" s="97"/>
      <c r="I8" s="236">
        <v>19.309999999999999</v>
      </c>
      <c r="J8" s="99">
        <v>-0.1</v>
      </c>
      <c r="K8" s="99" t="str">
        <f t="shared" si="0"/>
        <v>I JA</v>
      </c>
      <c r="L8" s="98" t="s">
        <v>61</v>
      </c>
    </row>
    <row r="9" spans="1:13" s="237" customFormat="1" ht="18" customHeight="1" x14ac:dyDescent="0.25">
      <c r="A9" s="235">
        <v>3</v>
      </c>
      <c r="B9" s="93">
        <v>28</v>
      </c>
      <c r="C9" s="94" t="s">
        <v>62</v>
      </c>
      <c r="D9" s="95" t="s">
        <v>63</v>
      </c>
      <c r="E9" s="96" t="s">
        <v>64</v>
      </c>
      <c r="F9" s="97" t="s">
        <v>65</v>
      </c>
      <c r="G9" s="199" t="s">
        <v>66</v>
      </c>
      <c r="H9" s="97"/>
      <c r="I9" s="236">
        <v>16.52</v>
      </c>
      <c r="J9" s="99">
        <v>-0.1</v>
      </c>
      <c r="K9" s="99" t="str">
        <f>IF(ISBLANK(I9),"",IF(I9&lt;=15.1,"I A",IF(I9&lt;=16.24,"II A",IF(I9&lt;=17.84,"III A",IF(I9&lt;=19.44,"I JA",IF(I9&lt;=20.94,"II JA",IF(I9&lt;=22.24,"III JA")))))))</f>
        <v>III A</v>
      </c>
      <c r="L9" s="98" t="s">
        <v>67</v>
      </c>
    </row>
    <row r="10" spans="1:13" s="237" customFormat="1" ht="18" customHeight="1" x14ac:dyDescent="0.25">
      <c r="A10" s="235">
        <v>4</v>
      </c>
      <c r="B10" s="93">
        <v>9</v>
      </c>
      <c r="C10" s="94" t="s">
        <v>53</v>
      </c>
      <c r="D10" s="95" t="s">
        <v>54</v>
      </c>
      <c r="E10" s="96" t="s">
        <v>55</v>
      </c>
      <c r="F10" s="97" t="s">
        <v>56</v>
      </c>
      <c r="G10" s="97" t="s">
        <v>57</v>
      </c>
      <c r="H10" s="97"/>
      <c r="I10" s="236">
        <v>16.96</v>
      </c>
      <c r="J10" s="99">
        <v>-0.1</v>
      </c>
      <c r="K10" s="99" t="str">
        <f t="shared" si="0"/>
        <v>III A</v>
      </c>
      <c r="L10" s="98" t="s">
        <v>58</v>
      </c>
    </row>
    <row r="11" spans="1:13" s="237" customFormat="1" ht="18" customHeight="1" x14ac:dyDescent="0.25">
      <c r="A11" s="235">
        <v>5</v>
      </c>
      <c r="B11" s="93"/>
      <c r="C11" s="94"/>
      <c r="D11" s="95"/>
      <c r="E11" s="96"/>
      <c r="F11" s="97"/>
      <c r="G11" s="97"/>
      <c r="H11" s="97"/>
      <c r="I11" s="236"/>
      <c r="J11" s="99"/>
      <c r="K11" s="99" t="str">
        <f t="shared" si="0"/>
        <v/>
      </c>
      <c r="L11" s="98"/>
    </row>
    <row r="12" spans="1:13" s="237" customFormat="1" ht="18" customHeight="1" x14ac:dyDescent="0.25">
      <c r="A12" s="235">
        <v>6</v>
      </c>
      <c r="B12" s="93"/>
      <c r="C12" s="94"/>
      <c r="D12" s="95"/>
      <c r="E12" s="96"/>
      <c r="F12" s="97"/>
      <c r="G12" s="97"/>
      <c r="H12" s="97"/>
      <c r="I12" s="236"/>
      <c r="J12" s="99"/>
      <c r="K12" s="99" t="str">
        <f>IF(ISBLANK(I12),"",IF(I12&lt;=15.1,"I A",IF(I12&lt;=16.24,"II A",IF(I12&lt;=17.84,"III A",IF(I12&lt;=19.44,"I JA",IF(I12&lt;=20.94,"II JA",IF(I12&lt;=22.24,"III JA")))))))</f>
        <v/>
      </c>
      <c r="L12" s="98"/>
    </row>
  </sheetData>
  <sheetProtection algorithmName="SHA-512" hashValue="Zo9/Yo2VzJokZuix0zdM/GirFYTI1qOh9qkCS8GBX3sUfeqO0X1nlT621PlXMV+knS2EcDPjAoqcuKPRI2PM3g==" saltValue="c/fMjbtPsexCf4Ntkp2ang==" spinCount="100000" sheet="1" objects="1" scenarios="1"/>
  <sortState ref="A9:N10">
    <sortCondition ref="A9"/>
  </sortState>
  <printOptions horizontalCentered="1"/>
  <pageMargins left="0.39370078740157483" right="0.39370078740157483" top="0.78740157480314965" bottom="0.39370078740157483" header="0.15748031496062992" footer="0.39370078740157483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9"/>
  <sheetViews>
    <sheetView workbookViewId="0">
      <selection activeCell="A5" sqref="A5"/>
    </sheetView>
  </sheetViews>
  <sheetFormatPr defaultRowHeight="13.2" x14ac:dyDescent="0.25"/>
  <cols>
    <col min="1" max="1" width="5.44140625" style="104" customWidth="1"/>
    <col min="2" max="2" width="3.6640625" style="104" customWidth="1"/>
    <col min="3" max="3" width="9.109375" style="105"/>
    <col min="4" max="4" width="12.44140625" style="105" bestFit="1" customWidth="1"/>
    <col min="5" max="5" width="10.6640625" style="138" customWidth="1"/>
    <col min="6" max="6" width="11.109375" style="116" customWidth="1"/>
    <col min="7" max="7" width="12.88671875" style="116" bestFit="1" customWidth="1"/>
    <col min="8" max="8" width="12.88671875" style="109" hidden="1" customWidth="1"/>
    <col min="9" max="22" width="4.6640625" style="105" customWidth="1"/>
    <col min="23" max="23" width="7" style="105" customWidth="1"/>
    <col min="24" max="24" width="4.6640625" style="105" bestFit="1" customWidth="1"/>
    <col min="25" max="25" width="11.44140625" style="105" bestFit="1" customWidth="1"/>
    <col min="26" max="238" width="9.109375" style="105"/>
    <col min="239" max="261" width="9.109375" style="140"/>
    <col min="262" max="262" width="5.44140625" style="140" customWidth="1"/>
    <col min="263" max="263" width="9.109375" style="140"/>
    <col min="264" max="264" width="13.33203125" style="140" customWidth="1"/>
    <col min="265" max="265" width="10.6640625" style="140" customWidth="1"/>
    <col min="266" max="266" width="12" style="140" bestFit="1" customWidth="1"/>
    <col min="267" max="268" width="12.88671875" style="140" bestFit="1" customWidth="1"/>
    <col min="269" max="278" width="4.6640625" style="140" customWidth="1"/>
    <col min="279" max="279" width="7" style="140" customWidth="1"/>
    <col min="280" max="280" width="4.6640625" style="140" bestFit="1" customWidth="1"/>
    <col min="281" max="281" width="11.44140625" style="140" bestFit="1" customWidth="1"/>
    <col min="282" max="517" width="9.109375" style="140"/>
    <col min="518" max="518" width="5.44140625" style="140" customWidth="1"/>
    <col min="519" max="519" width="9.109375" style="140"/>
    <col min="520" max="520" width="13.33203125" style="140" customWidth="1"/>
    <col min="521" max="521" width="10.6640625" style="140" customWidth="1"/>
    <col min="522" max="522" width="12" style="140" bestFit="1" customWidth="1"/>
    <col min="523" max="524" width="12.88671875" style="140" bestFit="1" customWidth="1"/>
    <col min="525" max="534" width="4.6640625" style="140" customWidth="1"/>
    <col min="535" max="535" width="7" style="140" customWidth="1"/>
    <col min="536" max="536" width="4.6640625" style="140" bestFit="1" customWidth="1"/>
    <col min="537" max="537" width="11.44140625" style="140" bestFit="1" customWidth="1"/>
    <col min="538" max="773" width="9.109375" style="140"/>
    <col min="774" max="774" width="5.44140625" style="140" customWidth="1"/>
    <col min="775" max="775" width="9.109375" style="140"/>
    <col min="776" max="776" width="13.33203125" style="140" customWidth="1"/>
    <col min="777" max="777" width="10.6640625" style="140" customWidth="1"/>
    <col min="778" max="778" width="12" style="140" bestFit="1" customWidth="1"/>
    <col min="779" max="780" width="12.88671875" style="140" bestFit="1" customWidth="1"/>
    <col min="781" max="790" width="4.6640625" style="140" customWidth="1"/>
    <col min="791" max="791" width="7" style="140" customWidth="1"/>
    <col min="792" max="792" width="4.6640625" style="140" bestFit="1" customWidth="1"/>
    <col min="793" max="793" width="11.44140625" style="140" bestFit="1" customWidth="1"/>
    <col min="794" max="1029" width="9.109375" style="140"/>
    <col min="1030" max="1030" width="5.44140625" style="140" customWidth="1"/>
    <col min="1031" max="1031" width="9.109375" style="140"/>
    <col min="1032" max="1032" width="13.33203125" style="140" customWidth="1"/>
    <col min="1033" max="1033" width="10.6640625" style="140" customWidth="1"/>
    <col min="1034" max="1034" width="12" style="140" bestFit="1" customWidth="1"/>
    <col min="1035" max="1036" width="12.88671875" style="140" bestFit="1" customWidth="1"/>
    <col min="1037" max="1046" width="4.6640625" style="140" customWidth="1"/>
    <col min="1047" max="1047" width="7" style="140" customWidth="1"/>
    <col min="1048" max="1048" width="4.6640625" style="140" bestFit="1" customWidth="1"/>
    <col min="1049" max="1049" width="11.44140625" style="140" bestFit="1" customWidth="1"/>
    <col min="1050" max="1285" width="9.109375" style="140"/>
    <col min="1286" max="1286" width="5.44140625" style="140" customWidth="1"/>
    <col min="1287" max="1287" width="9.109375" style="140"/>
    <col min="1288" max="1288" width="13.33203125" style="140" customWidth="1"/>
    <col min="1289" max="1289" width="10.6640625" style="140" customWidth="1"/>
    <col min="1290" max="1290" width="12" style="140" bestFit="1" customWidth="1"/>
    <col min="1291" max="1292" width="12.88671875" style="140" bestFit="1" customWidth="1"/>
    <col min="1293" max="1302" width="4.6640625" style="140" customWidth="1"/>
    <col min="1303" max="1303" width="7" style="140" customWidth="1"/>
    <col min="1304" max="1304" width="4.6640625" style="140" bestFit="1" customWidth="1"/>
    <col min="1305" max="1305" width="11.44140625" style="140" bestFit="1" customWidth="1"/>
    <col min="1306" max="1541" width="9.109375" style="140"/>
    <col min="1542" max="1542" width="5.44140625" style="140" customWidth="1"/>
    <col min="1543" max="1543" width="9.109375" style="140"/>
    <col min="1544" max="1544" width="13.33203125" style="140" customWidth="1"/>
    <col min="1545" max="1545" width="10.6640625" style="140" customWidth="1"/>
    <col min="1546" max="1546" width="12" style="140" bestFit="1" customWidth="1"/>
    <col min="1547" max="1548" width="12.88671875" style="140" bestFit="1" customWidth="1"/>
    <col min="1549" max="1558" width="4.6640625" style="140" customWidth="1"/>
    <col min="1559" max="1559" width="7" style="140" customWidth="1"/>
    <col min="1560" max="1560" width="4.6640625" style="140" bestFit="1" customWidth="1"/>
    <col min="1561" max="1561" width="11.44140625" style="140" bestFit="1" customWidth="1"/>
    <col min="1562" max="1797" width="9.109375" style="140"/>
    <col min="1798" max="1798" width="5.44140625" style="140" customWidth="1"/>
    <col min="1799" max="1799" width="9.109375" style="140"/>
    <col min="1800" max="1800" width="13.33203125" style="140" customWidth="1"/>
    <col min="1801" max="1801" width="10.6640625" style="140" customWidth="1"/>
    <col min="1802" max="1802" width="12" style="140" bestFit="1" customWidth="1"/>
    <col min="1803" max="1804" width="12.88671875" style="140" bestFit="1" customWidth="1"/>
    <col min="1805" max="1814" width="4.6640625" style="140" customWidth="1"/>
    <col min="1815" max="1815" width="7" style="140" customWidth="1"/>
    <col min="1816" max="1816" width="4.6640625" style="140" bestFit="1" customWidth="1"/>
    <col min="1817" max="1817" width="11.44140625" style="140" bestFit="1" customWidth="1"/>
    <col min="1818" max="2053" width="9.109375" style="140"/>
    <col min="2054" max="2054" width="5.44140625" style="140" customWidth="1"/>
    <col min="2055" max="2055" width="9.109375" style="140"/>
    <col min="2056" max="2056" width="13.33203125" style="140" customWidth="1"/>
    <col min="2057" max="2057" width="10.6640625" style="140" customWidth="1"/>
    <col min="2058" max="2058" width="12" style="140" bestFit="1" customWidth="1"/>
    <col min="2059" max="2060" width="12.88671875" style="140" bestFit="1" customWidth="1"/>
    <col min="2061" max="2070" width="4.6640625" style="140" customWidth="1"/>
    <col min="2071" max="2071" width="7" style="140" customWidth="1"/>
    <col min="2072" max="2072" width="4.6640625" style="140" bestFit="1" customWidth="1"/>
    <col min="2073" max="2073" width="11.44140625" style="140" bestFit="1" customWidth="1"/>
    <col min="2074" max="2309" width="9.109375" style="140"/>
    <col min="2310" max="2310" width="5.44140625" style="140" customWidth="1"/>
    <col min="2311" max="2311" width="9.109375" style="140"/>
    <col min="2312" max="2312" width="13.33203125" style="140" customWidth="1"/>
    <col min="2313" max="2313" width="10.6640625" style="140" customWidth="1"/>
    <col min="2314" max="2314" width="12" style="140" bestFit="1" customWidth="1"/>
    <col min="2315" max="2316" width="12.88671875" style="140" bestFit="1" customWidth="1"/>
    <col min="2317" max="2326" width="4.6640625" style="140" customWidth="1"/>
    <col min="2327" max="2327" width="7" style="140" customWidth="1"/>
    <col min="2328" max="2328" width="4.6640625" style="140" bestFit="1" customWidth="1"/>
    <col min="2329" max="2329" width="11.44140625" style="140" bestFit="1" customWidth="1"/>
    <col min="2330" max="2565" width="9.109375" style="140"/>
    <col min="2566" max="2566" width="5.44140625" style="140" customWidth="1"/>
    <col min="2567" max="2567" width="9.109375" style="140"/>
    <col min="2568" max="2568" width="13.33203125" style="140" customWidth="1"/>
    <col min="2569" max="2569" width="10.6640625" style="140" customWidth="1"/>
    <col min="2570" max="2570" width="12" style="140" bestFit="1" customWidth="1"/>
    <col min="2571" max="2572" width="12.88671875" style="140" bestFit="1" customWidth="1"/>
    <col min="2573" max="2582" width="4.6640625" style="140" customWidth="1"/>
    <col min="2583" max="2583" width="7" style="140" customWidth="1"/>
    <col min="2584" max="2584" width="4.6640625" style="140" bestFit="1" customWidth="1"/>
    <col min="2585" max="2585" width="11.44140625" style="140" bestFit="1" customWidth="1"/>
    <col min="2586" max="2821" width="9.109375" style="140"/>
    <col min="2822" max="2822" width="5.44140625" style="140" customWidth="1"/>
    <col min="2823" max="2823" width="9.109375" style="140"/>
    <col min="2824" max="2824" width="13.33203125" style="140" customWidth="1"/>
    <col min="2825" max="2825" width="10.6640625" style="140" customWidth="1"/>
    <col min="2826" max="2826" width="12" style="140" bestFit="1" customWidth="1"/>
    <col min="2827" max="2828" width="12.88671875" style="140" bestFit="1" customWidth="1"/>
    <col min="2829" max="2838" width="4.6640625" style="140" customWidth="1"/>
    <col min="2839" max="2839" width="7" style="140" customWidth="1"/>
    <col min="2840" max="2840" width="4.6640625" style="140" bestFit="1" customWidth="1"/>
    <col min="2841" max="2841" width="11.44140625" style="140" bestFit="1" customWidth="1"/>
    <col min="2842" max="3077" width="9.109375" style="140"/>
    <col min="3078" max="3078" width="5.44140625" style="140" customWidth="1"/>
    <col min="3079" max="3079" width="9.109375" style="140"/>
    <col min="3080" max="3080" width="13.33203125" style="140" customWidth="1"/>
    <col min="3081" max="3081" width="10.6640625" style="140" customWidth="1"/>
    <col min="3082" max="3082" width="12" style="140" bestFit="1" customWidth="1"/>
    <col min="3083" max="3084" width="12.88671875" style="140" bestFit="1" customWidth="1"/>
    <col min="3085" max="3094" width="4.6640625" style="140" customWidth="1"/>
    <col min="3095" max="3095" width="7" style="140" customWidth="1"/>
    <col min="3096" max="3096" width="4.6640625" style="140" bestFit="1" customWidth="1"/>
    <col min="3097" max="3097" width="11.44140625" style="140" bestFit="1" customWidth="1"/>
    <col min="3098" max="3333" width="9.109375" style="140"/>
    <col min="3334" max="3334" width="5.44140625" style="140" customWidth="1"/>
    <col min="3335" max="3335" width="9.109375" style="140"/>
    <col min="3336" max="3336" width="13.33203125" style="140" customWidth="1"/>
    <col min="3337" max="3337" width="10.6640625" style="140" customWidth="1"/>
    <col min="3338" max="3338" width="12" style="140" bestFit="1" customWidth="1"/>
    <col min="3339" max="3340" width="12.88671875" style="140" bestFit="1" customWidth="1"/>
    <col min="3341" max="3350" width="4.6640625" style="140" customWidth="1"/>
    <col min="3351" max="3351" width="7" style="140" customWidth="1"/>
    <col min="3352" max="3352" width="4.6640625" style="140" bestFit="1" customWidth="1"/>
    <col min="3353" max="3353" width="11.44140625" style="140" bestFit="1" customWidth="1"/>
    <col min="3354" max="3589" width="9.109375" style="140"/>
    <col min="3590" max="3590" width="5.44140625" style="140" customWidth="1"/>
    <col min="3591" max="3591" width="9.109375" style="140"/>
    <col min="3592" max="3592" width="13.33203125" style="140" customWidth="1"/>
    <col min="3593" max="3593" width="10.6640625" style="140" customWidth="1"/>
    <col min="3594" max="3594" width="12" style="140" bestFit="1" customWidth="1"/>
    <col min="3595" max="3596" width="12.88671875" style="140" bestFit="1" customWidth="1"/>
    <col min="3597" max="3606" width="4.6640625" style="140" customWidth="1"/>
    <col min="3607" max="3607" width="7" style="140" customWidth="1"/>
    <col min="3608" max="3608" width="4.6640625" style="140" bestFit="1" customWidth="1"/>
    <col min="3609" max="3609" width="11.44140625" style="140" bestFit="1" customWidth="1"/>
    <col min="3610" max="3845" width="9.109375" style="140"/>
    <col min="3846" max="3846" width="5.44140625" style="140" customWidth="1"/>
    <col min="3847" max="3847" width="9.109375" style="140"/>
    <col min="3848" max="3848" width="13.33203125" style="140" customWidth="1"/>
    <col min="3849" max="3849" width="10.6640625" style="140" customWidth="1"/>
    <col min="3850" max="3850" width="12" style="140" bestFit="1" customWidth="1"/>
    <col min="3851" max="3852" width="12.88671875" style="140" bestFit="1" customWidth="1"/>
    <col min="3853" max="3862" width="4.6640625" style="140" customWidth="1"/>
    <col min="3863" max="3863" width="7" style="140" customWidth="1"/>
    <col min="3864" max="3864" width="4.6640625" style="140" bestFit="1" customWidth="1"/>
    <col min="3865" max="3865" width="11.44140625" style="140" bestFit="1" customWidth="1"/>
    <col min="3866" max="4101" width="9.109375" style="140"/>
    <col min="4102" max="4102" width="5.44140625" style="140" customWidth="1"/>
    <col min="4103" max="4103" width="9.109375" style="140"/>
    <col min="4104" max="4104" width="13.33203125" style="140" customWidth="1"/>
    <col min="4105" max="4105" width="10.6640625" style="140" customWidth="1"/>
    <col min="4106" max="4106" width="12" style="140" bestFit="1" customWidth="1"/>
    <col min="4107" max="4108" width="12.88671875" style="140" bestFit="1" customWidth="1"/>
    <col min="4109" max="4118" width="4.6640625" style="140" customWidth="1"/>
    <col min="4119" max="4119" width="7" style="140" customWidth="1"/>
    <col min="4120" max="4120" width="4.6640625" style="140" bestFit="1" customWidth="1"/>
    <col min="4121" max="4121" width="11.44140625" style="140" bestFit="1" customWidth="1"/>
    <col min="4122" max="4357" width="9.109375" style="140"/>
    <col min="4358" max="4358" width="5.44140625" style="140" customWidth="1"/>
    <col min="4359" max="4359" width="9.109375" style="140"/>
    <col min="4360" max="4360" width="13.33203125" style="140" customWidth="1"/>
    <col min="4361" max="4361" width="10.6640625" style="140" customWidth="1"/>
    <col min="4362" max="4362" width="12" style="140" bestFit="1" customWidth="1"/>
    <col min="4363" max="4364" width="12.88671875" style="140" bestFit="1" customWidth="1"/>
    <col min="4365" max="4374" width="4.6640625" style="140" customWidth="1"/>
    <col min="4375" max="4375" width="7" style="140" customWidth="1"/>
    <col min="4376" max="4376" width="4.6640625" style="140" bestFit="1" customWidth="1"/>
    <col min="4377" max="4377" width="11.44140625" style="140" bestFit="1" customWidth="1"/>
    <col min="4378" max="4613" width="9.109375" style="140"/>
    <col min="4614" max="4614" width="5.44140625" style="140" customWidth="1"/>
    <col min="4615" max="4615" width="9.109375" style="140"/>
    <col min="4616" max="4616" width="13.33203125" style="140" customWidth="1"/>
    <col min="4617" max="4617" width="10.6640625" style="140" customWidth="1"/>
    <col min="4618" max="4618" width="12" style="140" bestFit="1" customWidth="1"/>
    <col min="4619" max="4620" width="12.88671875" style="140" bestFit="1" customWidth="1"/>
    <col min="4621" max="4630" width="4.6640625" style="140" customWidth="1"/>
    <col min="4631" max="4631" width="7" style="140" customWidth="1"/>
    <col min="4632" max="4632" width="4.6640625" style="140" bestFit="1" customWidth="1"/>
    <col min="4633" max="4633" width="11.44140625" style="140" bestFit="1" customWidth="1"/>
    <col min="4634" max="4869" width="9.109375" style="140"/>
    <col min="4870" max="4870" width="5.44140625" style="140" customWidth="1"/>
    <col min="4871" max="4871" width="9.109375" style="140"/>
    <col min="4872" max="4872" width="13.33203125" style="140" customWidth="1"/>
    <col min="4873" max="4873" width="10.6640625" style="140" customWidth="1"/>
    <col min="4874" max="4874" width="12" style="140" bestFit="1" customWidth="1"/>
    <col min="4875" max="4876" width="12.88671875" style="140" bestFit="1" customWidth="1"/>
    <col min="4877" max="4886" width="4.6640625" style="140" customWidth="1"/>
    <col min="4887" max="4887" width="7" style="140" customWidth="1"/>
    <col min="4888" max="4888" width="4.6640625" style="140" bestFit="1" customWidth="1"/>
    <col min="4889" max="4889" width="11.44140625" style="140" bestFit="1" customWidth="1"/>
    <col min="4890" max="5125" width="9.109375" style="140"/>
    <col min="5126" max="5126" width="5.44140625" style="140" customWidth="1"/>
    <col min="5127" max="5127" width="9.109375" style="140"/>
    <col min="5128" max="5128" width="13.33203125" style="140" customWidth="1"/>
    <col min="5129" max="5129" width="10.6640625" style="140" customWidth="1"/>
    <col min="5130" max="5130" width="12" style="140" bestFit="1" customWidth="1"/>
    <col min="5131" max="5132" width="12.88671875" style="140" bestFit="1" customWidth="1"/>
    <col min="5133" max="5142" width="4.6640625" style="140" customWidth="1"/>
    <col min="5143" max="5143" width="7" style="140" customWidth="1"/>
    <col min="5144" max="5144" width="4.6640625" style="140" bestFit="1" customWidth="1"/>
    <col min="5145" max="5145" width="11.44140625" style="140" bestFit="1" customWidth="1"/>
    <col min="5146" max="5381" width="9.109375" style="140"/>
    <col min="5382" max="5382" width="5.44140625" style="140" customWidth="1"/>
    <col min="5383" max="5383" width="9.109375" style="140"/>
    <col min="5384" max="5384" width="13.33203125" style="140" customWidth="1"/>
    <col min="5385" max="5385" width="10.6640625" style="140" customWidth="1"/>
    <col min="5386" max="5386" width="12" style="140" bestFit="1" customWidth="1"/>
    <col min="5387" max="5388" width="12.88671875" style="140" bestFit="1" customWidth="1"/>
    <col min="5389" max="5398" width="4.6640625" style="140" customWidth="1"/>
    <col min="5399" max="5399" width="7" style="140" customWidth="1"/>
    <col min="5400" max="5400" width="4.6640625" style="140" bestFit="1" customWidth="1"/>
    <col min="5401" max="5401" width="11.44140625" style="140" bestFit="1" customWidth="1"/>
    <col min="5402" max="5637" width="9.109375" style="140"/>
    <col min="5638" max="5638" width="5.44140625" style="140" customWidth="1"/>
    <col min="5639" max="5639" width="9.109375" style="140"/>
    <col min="5640" max="5640" width="13.33203125" style="140" customWidth="1"/>
    <col min="5641" max="5641" width="10.6640625" style="140" customWidth="1"/>
    <col min="5642" max="5642" width="12" style="140" bestFit="1" customWidth="1"/>
    <col min="5643" max="5644" width="12.88671875" style="140" bestFit="1" customWidth="1"/>
    <col min="5645" max="5654" width="4.6640625" style="140" customWidth="1"/>
    <col min="5655" max="5655" width="7" style="140" customWidth="1"/>
    <col min="5656" max="5656" width="4.6640625" style="140" bestFit="1" customWidth="1"/>
    <col min="5657" max="5657" width="11.44140625" style="140" bestFit="1" customWidth="1"/>
    <col min="5658" max="5893" width="9.109375" style="140"/>
    <col min="5894" max="5894" width="5.44140625" style="140" customWidth="1"/>
    <col min="5895" max="5895" width="9.109375" style="140"/>
    <col min="5896" max="5896" width="13.33203125" style="140" customWidth="1"/>
    <col min="5897" max="5897" width="10.6640625" style="140" customWidth="1"/>
    <col min="5898" max="5898" width="12" style="140" bestFit="1" customWidth="1"/>
    <col min="5899" max="5900" width="12.88671875" style="140" bestFit="1" customWidth="1"/>
    <col min="5901" max="5910" width="4.6640625" style="140" customWidth="1"/>
    <col min="5911" max="5911" width="7" style="140" customWidth="1"/>
    <col min="5912" max="5912" width="4.6640625" style="140" bestFit="1" customWidth="1"/>
    <col min="5913" max="5913" width="11.44140625" style="140" bestFit="1" customWidth="1"/>
    <col min="5914" max="6149" width="9.109375" style="140"/>
    <col min="6150" max="6150" width="5.44140625" style="140" customWidth="1"/>
    <col min="6151" max="6151" width="9.109375" style="140"/>
    <col min="6152" max="6152" width="13.33203125" style="140" customWidth="1"/>
    <col min="6153" max="6153" width="10.6640625" style="140" customWidth="1"/>
    <col min="6154" max="6154" width="12" style="140" bestFit="1" customWidth="1"/>
    <col min="6155" max="6156" width="12.88671875" style="140" bestFit="1" customWidth="1"/>
    <col min="6157" max="6166" width="4.6640625" style="140" customWidth="1"/>
    <col min="6167" max="6167" width="7" style="140" customWidth="1"/>
    <col min="6168" max="6168" width="4.6640625" style="140" bestFit="1" customWidth="1"/>
    <col min="6169" max="6169" width="11.44140625" style="140" bestFit="1" customWidth="1"/>
    <col min="6170" max="6405" width="9.109375" style="140"/>
    <col min="6406" max="6406" width="5.44140625" style="140" customWidth="1"/>
    <col min="6407" max="6407" width="9.109375" style="140"/>
    <col min="6408" max="6408" width="13.33203125" style="140" customWidth="1"/>
    <col min="6409" max="6409" width="10.6640625" style="140" customWidth="1"/>
    <col min="6410" max="6410" width="12" style="140" bestFit="1" customWidth="1"/>
    <col min="6411" max="6412" width="12.88671875" style="140" bestFit="1" customWidth="1"/>
    <col min="6413" max="6422" width="4.6640625" style="140" customWidth="1"/>
    <col min="6423" max="6423" width="7" style="140" customWidth="1"/>
    <col min="6424" max="6424" width="4.6640625" style="140" bestFit="1" customWidth="1"/>
    <col min="6425" max="6425" width="11.44140625" style="140" bestFit="1" customWidth="1"/>
    <col min="6426" max="6661" width="9.109375" style="140"/>
    <col min="6662" max="6662" width="5.44140625" style="140" customWidth="1"/>
    <col min="6663" max="6663" width="9.109375" style="140"/>
    <col min="6664" max="6664" width="13.33203125" style="140" customWidth="1"/>
    <col min="6665" max="6665" width="10.6640625" style="140" customWidth="1"/>
    <col min="6666" max="6666" width="12" style="140" bestFit="1" customWidth="1"/>
    <col min="6667" max="6668" width="12.88671875" style="140" bestFit="1" customWidth="1"/>
    <col min="6669" max="6678" width="4.6640625" style="140" customWidth="1"/>
    <col min="6679" max="6679" width="7" style="140" customWidth="1"/>
    <col min="6680" max="6680" width="4.6640625" style="140" bestFit="1" customWidth="1"/>
    <col min="6681" max="6681" width="11.44140625" style="140" bestFit="1" customWidth="1"/>
    <col min="6682" max="6917" width="9.109375" style="140"/>
    <col min="6918" max="6918" width="5.44140625" style="140" customWidth="1"/>
    <col min="6919" max="6919" width="9.109375" style="140"/>
    <col min="6920" max="6920" width="13.33203125" style="140" customWidth="1"/>
    <col min="6921" max="6921" width="10.6640625" style="140" customWidth="1"/>
    <col min="6922" max="6922" width="12" style="140" bestFit="1" customWidth="1"/>
    <col min="6923" max="6924" width="12.88671875" style="140" bestFit="1" customWidth="1"/>
    <col min="6925" max="6934" width="4.6640625" style="140" customWidth="1"/>
    <col min="6935" max="6935" width="7" style="140" customWidth="1"/>
    <col min="6936" max="6936" width="4.6640625" style="140" bestFit="1" customWidth="1"/>
    <col min="6937" max="6937" width="11.44140625" style="140" bestFit="1" customWidth="1"/>
    <col min="6938" max="7173" width="9.109375" style="140"/>
    <col min="7174" max="7174" width="5.44140625" style="140" customWidth="1"/>
    <col min="7175" max="7175" width="9.109375" style="140"/>
    <col min="7176" max="7176" width="13.33203125" style="140" customWidth="1"/>
    <col min="7177" max="7177" width="10.6640625" style="140" customWidth="1"/>
    <col min="7178" max="7178" width="12" style="140" bestFit="1" customWidth="1"/>
    <col min="7179" max="7180" width="12.88671875" style="140" bestFit="1" customWidth="1"/>
    <col min="7181" max="7190" width="4.6640625" style="140" customWidth="1"/>
    <col min="7191" max="7191" width="7" style="140" customWidth="1"/>
    <col min="7192" max="7192" width="4.6640625" style="140" bestFit="1" customWidth="1"/>
    <col min="7193" max="7193" width="11.44140625" style="140" bestFit="1" customWidth="1"/>
    <col min="7194" max="7429" width="9.109375" style="140"/>
    <col min="7430" max="7430" width="5.44140625" style="140" customWidth="1"/>
    <col min="7431" max="7431" width="9.109375" style="140"/>
    <col min="7432" max="7432" width="13.33203125" style="140" customWidth="1"/>
    <col min="7433" max="7433" width="10.6640625" style="140" customWidth="1"/>
    <col min="7434" max="7434" width="12" style="140" bestFit="1" customWidth="1"/>
    <col min="7435" max="7436" width="12.88671875" style="140" bestFit="1" customWidth="1"/>
    <col min="7437" max="7446" width="4.6640625" style="140" customWidth="1"/>
    <col min="7447" max="7447" width="7" style="140" customWidth="1"/>
    <col min="7448" max="7448" width="4.6640625" style="140" bestFit="1" customWidth="1"/>
    <col min="7449" max="7449" width="11.44140625" style="140" bestFit="1" customWidth="1"/>
    <col min="7450" max="7685" width="9.109375" style="140"/>
    <col min="7686" max="7686" width="5.44140625" style="140" customWidth="1"/>
    <col min="7687" max="7687" width="9.109375" style="140"/>
    <col min="7688" max="7688" width="13.33203125" style="140" customWidth="1"/>
    <col min="7689" max="7689" width="10.6640625" style="140" customWidth="1"/>
    <col min="7690" max="7690" width="12" style="140" bestFit="1" customWidth="1"/>
    <col min="7691" max="7692" width="12.88671875" style="140" bestFit="1" customWidth="1"/>
    <col min="7693" max="7702" width="4.6640625" style="140" customWidth="1"/>
    <col min="7703" max="7703" width="7" style="140" customWidth="1"/>
    <col min="7704" max="7704" width="4.6640625" style="140" bestFit="1" customWidth="1"/>
    <col min="7705" max="7705" width="11.44140625" style="140" bestFit="1" customWidth="1"/>
    <col min="7706" max="7941" width="9.109375" style="140"/>
    <col min="7942" max="7942" width="5.44140625" style="140" customWidth="1"/>
    <col min="7943" max="7943" width="9.109375" style="140"/>
    <col min="7944" max="7944" width="13.33203125" style="140" customWidth="1"/>
    <col min="7945" max="7945" width="10.6640625" style="140" customWidth="1"/>
    <col min="7946" max="7946" width="12" style="140" bestFit="1" customWidth="1"/>
    <col min="7947" max="7948" width="12.88671875" style="140" bestFit="1" customWidth="1"/>
    <col min="7949" max="7958" width="4.6640625" style="140" customWidth="1"/>
    <col min="7959" max="7959" width="7" style="140" customWidth="1"/>
    <col min="7960" max="7960" width="4.6640625" style="140" bestFit="1" customWidth="1"/>
    <col min="7961" max="7961" width="11.44140625" style="140" bestFit="1" customWidth="1"/>
    <col min="7962" max="8197" width="9.109375" style="140"/>
    <col min="8198" max="8198" width="5.44140625" style="140" customWidth="1"/>
    <col min="8199" max="8199" width="9.109375" style="140"/>
    <col min="8200" max="8200" width="13.33203125" style="140" customWidth="1"/>
    <col min="8201" max="8201" width="10.6640625" style="140" customWidth="1"/>
    <col min="8202" max="8202" width="12" style="140" bestFit="1" customWidth="1"/>
    <col min="8203" max="8204" width="12.88671875" style="140" bestFit="1" customWidth="1"/>
    <col min="8205" max="8214" width="4.6640625" style="140" customWidth="1"/>
    <col min="8215" max="8215" width="7" style="140" customWidth="1"/>
    <col min="8216" max="8216" width="4.6640625" style="140" bestFit="1" customWidth="1"/>
    <col min="8217" max="8217" width="11.44140625" style="140" bestFit="1" customWidth="1"/>
    <col min="8218" max="8453" width="9.109375" style="140"/>
    <col min="8454" max="8454" width="5.44140625" style="140" customWidth="1"/>
    <col min="8455" max="8455" width="9.109375" style="140"/>
    <col min="8456" max="8456" width="13.33203125" style="140" customWidth="1"/>
    <col min="8457" max="8457" width="10.6640625" style="140" customWidth="1"/>
    <col min="8458" max="8458" width="12" style="140" bestFit="1" customWidth="1"/>
    <col min="8459" max="8460" width="12.88671875" style="140" bestFit="1" customWidth="1"/>
    <col min="8461" max="8470" width="4.6640625" style="140" customWidth="1"/>
    <col min="8471" max="8471" width="7" style="140" customWidth="1"/>
    <col min="8472" max="8472" width="4.6640625" style="140" bestFit="1" customWidth="1"/>
    <col min="8473" max="8473" width="11.44140625" style="140" bestFit="1" customWidth="1"/>
    <col min="8474" max="8709" width="9.109375" style="140"/>
    <col min="8710" max="8710" width="5.44140625" style="140" customWidth="1"/>
    <col min="8711" max="8711" width="9.109375" style="140"/>
    <col min="8712" max="8712" width="13.33203125" style="140" customWidth="1"/>
    <col min="8713" max="8713" width="10.6640625" style="140" customWidth="1"/>
    <col min="8714" max="8714" width="12" style="140" bestFit="1" customWidth="1"/>
    <col min="8715" max="8716" width="12.88671875" style="140" bestFit="1" customWidth="1"/>
    <col min="8717" max="8726" width="4.6640625" style="140" customWidth="1"/>
    <col min="8727" max="8727" width="7" style="140" customWidth="1"/>
    <col min="8728" max="8728" width="4.6640625" style="140" bestFit="1" customWidth="1"/>
    <col min="8729" max="8729" width="11.44140625" style="140" bestFit="1" customWidth="1"/>
    <col min="8730" max="8965" width="9.109375" style="140"/>
    <col min="8966" max="8966" width="5.44140625" style="140" customWidth="1"/>
    <col min="8967" max="8967" width="9.109375" style="140"/>
    <col min="8968" max="8968" width="13.33203125" style="140" customWidth="1"/>
    <col min="8969" max="8969" width="10.6640625" style="140" customWidth="1"/>
    <col min="8970" max="8970" width="12" style="140" bestFit="1" customWidth="1"/>
    <col min="8971" max="8972" width="12.88671875" style="140" bestFit="1" customWidth="1"/>
    <col min="8973" max="8982" width="4.6640625" style="140" customWidth="1"/>
    <col min="8983" max="8983" width="7" style="140" customWidth="1"/>
    <col min="8984" max="8984" width="4.6640625" style="140" bestFit="1" customWidth="1"/>
    <col min="8985" max="8985" width="11.44140625" style="140" bestFit="1" customWidth="1"/>
    <col min="8986" max="9221" width="9.109375" style="140"/>
    <col min="9222" max="9222" width="5.44140625" style="140" customWidth="1"/>
    <col min="9223" max="9223" width="9.109375" style="140"/>
    <col min="9224" max="9224" width="13.33203125" style="140" customWidth="1"/>
    <col min="9225" max="9225" width="10.6640625" style="140" customWidth="1"/>
    <col min="9226" max="9226" width="12" style="140" bestFit="1" customWidth="1"/>
    <col min="9227" max="9228" width="12.88671875" style="140" bestFit="1" customWidth="1"/>
    <col min="9229" max="9238" width="4.6640625" style="140" customWidth="1"/>
    <col min="9239" max="9239" width="7" style="140" customWidth="1"/>
    <col min="9240" max="9240" width="4.6640625" style="140" bestFit="1" customWidth="1"/>
    <col min="9241" max="9241" width="11.44140625" style="140" bestFit="1" customWidth="1"/>
    <col min="9242" max="9477" width="9.109375" style="140"/>
    <col min="9478" max="9478" width="5.44140625" style="140" customWidth="1"/>
    <col min="9479" max="9479" width="9.109375" style="140"/>
    <col min="9480" max="9480" width="13.33203125" style="140" customWidth="1"/>
    <col min="9481" max="9481" width="10.6640625" style="140" customWidth="1"/>
    <col min="9482" max="9482" width="12" style="140" bestFit="1" customWidth="1"/>
    <col min="9483" max="9484" width="12.88671875" style="140" bestFit="1" customWidth="1"/>
    <col min="9485" max="9494" width="4.6640625" style="140" customWidth="1"/>
    <col min="9495" max="9495" width="7" style="140" customWidth="1"/>
    <col min="9496" max="9496" width="4.6640625" style="140" bestFit="1" customWidth="1"/>
    <col min="9497" max="9497" width="11.44140625" style="140" bestFit="1" customWidth="1"/>
    <col min="9498" max="9733" width="9.109375" style="140"/>
    <col min="9734" max="9734" width="5.44140625" style="140" customWidth="1"/>
    <col min="9735" max="9735" width="9.109375" style="140"/>
    <col min="9736" max="9736" width="13.33203125" style="140" customWidth="1"/>
    <col min="9737" max="9737" width="10.6640625" style="140" customWidth="1"/>
    <col min="9738" max="9738" width="12" style="140" bestFit="1" customWidth="1"/>
    <col min="9739" max="9740" width="12.88671875" style="140" bestFit="1" customWidth="1"/>
    <col min="9741" max="9750" width="4.6640625" style="140" customWidth="1"/>
    <col min="9751" max="9751" width="7" style="140" customWidth="1"/>
    <col min="9752" max="9752" width="4.6640625" style="140" bestFit="1" customWidth="1"/>
    <col min="9753" max="9753" width="11.44140625" style="140" bestFit="1" customWidth="1"/>
    <col min="9754" max="9989" width="9.109375" style="140"/>
    <col min="9990" max="9990" width="5.44140625" style="140" customWidth="1"/>
    <col min="9991" max="9991" width="9.109375" style="140"/>
    <col min="9992" max="9992" width="13.33203125" style="140" customWidth="1"/>
    <col min="9993" max="9993" width="10.6640625" style="140" customWidth="1"/>
    <col min="9994" max="9994" width="12" style="140" bestFit="1" customWidth="1"/>
    <col min="9995" max="9996" width="12.88671875" style="140" bestFit="1" customWidth="1"/>
    <col min="9997" max="10006" width="4.6640625" style="140" customWidth="1"/>
    <col min="10007" max="10007" width="7" style="140" customWidth="1"/>
    <col min="10008" max="10008" width="4.6640625" style="140" bestFit="1" customWidth="1"/>
    <col min="10009" max="10009" width="11.44140625" style="140" bestFit="1" customWidth="1"/>
    <col min="10010" max="10245" width="9.109375" style="140"/>
    <col min="10246" max="10246" width="5.44140625" style="140" customWidth="1"/>
    <col min="10247" max="10247" width="9.109375" style="140"/>
    <col min="10248" max="10248" width="13.33203125" style="140" customWidth="1"/>
    <col min="10249" max="10249" width="10.6640625" style="140" customWidth="1"/>
    <col min="10250" max="10250" width="12" style="140" bestFit="1" customWidth="1"/>
    <col min="10251" max="10252" width="12.88671875" style="140" bestFit="1" customWidth="1"/>
    <col min="10253" max="10262" width="4.6640625" style="140" customWidth="1"/>
    <col min="10263" max="10263" width="7" style="140" customWidth="1"/>
    <col min="10264" max="10264" width="4.6640625" style="140" bestFit="1" customWidth="1"/>
    <col min="10265" max="10265" width="11.44140625" style="140" bestFit="1" customWidth="1"/>
    <col min="10266" max="10501" width="9.109375" style="140"/>
    <col min="10502" max="10502" width="5.44140625" style="140" customWidth="1"/>
    <col min="10503" max="10503" width="9.109375" style="140"/>
    <col min="10504" max="10504" width="13.33203125" style="140" customWidth="1"/>
    <col min="10505" max="10505" width="10.6640625" style="140" customWidth="1"/>
    <col min="10506" max="10506" width="12" style="140" bestFit="1" customWidth="1"/>
    <col min="10507" max="10508" width="12.88671875" style="140" bestFit="1" customWidth="1"/>
    <col min="10509" max="10518" width="4.6640625" style="140" customWidth="1"/>
    <col min="10519" max="10519" width="7" style="140" customWidth="1"/>
    <col min="10520" max="10520" width="4.6640625" style="140" bestFit="1" customWidth="1"/>
    <col min="10521" max="10521" width="11.44140625" style="140" bestFit="1" customWidth="1"/>
    <col min="10522" max="10757" width="9.109375" style="140"/>
    <col min="10758" max="10758" width="5.44140625" style="140" customWidth="1"/>
    <col min="10759" max="10759" width="9.109375" style="140"/>
    <col min="10760" max="10760" width="13.33203125" style="140" customWidth="1"/>
    <col min="10761" max="10761" width="10.6640625" style="140" customWidth="1"/>
    <col min="10762" max="10762" width="12" style="140" bestFit="1" customWidth="1"/>
    <col min="10763" max="10764" width="12.88671875" style="140" bestFit="1" customWidth="1"/>
    <col min="10765" max="10774" width="4.6640625" style="140" customWidth="1"/>
    <col min="10775" max="10775" width="7" style="140" customWidth="1"/>
    <col min="10776" max="10776" width="4.6640625" style="140" bestFit="1" customWidth="1"/>
    <col min="10777" max="10777" width="11.44140625" style="140" bestFit="1" customWidth="1"/>
    <col min="10778" max="11013" width="9.109375" style="140"/>
    <col min="11014" max="11014" width="5.44140625" style="140" customWidth="1"/>
    <col min="11015" max="11015" width="9.109375" style="140"/>
    <col min="11016" max="11016" width="13.33203125" style="140" customWidth="1"/>
    <col min="11017" max="11017" width="10.6640625" style="140" customWidth="1"/>
    <col min="11018" max="11018" width="12" style="140" bestFit="1" customWidth="1"/>
    <col min="11019" max="11020" width="12.88671875" style="140" bestFit="1" customWidth="1"/>
    <col min="11021" max="11030" width="4.6640625" style="140" customWidth="1"/>
    <col min="11031" max="11031" width="7" style="140" customWidth="1"/>
    <col min="11032" max="11032" width="4.6640625" style="140" bestFit="1" customWidth="1"/>
    <col min="11033" max="11033" width="11.44140625" style="140" bestFit="1" customWidth="1"/>
    <col min="11034" max="11269" width="9.109375" style="140"/>
    <col min="11270" max="11270" width="5.44140625" style="140" customWidth="1"/>
    <col min="11271" max="11271" width="9.109375" style="140"/>
    <col min="11272" max="11272" width="13.33203125" style="140" customWidth="1"/>
    <col min="11273" max="11273" width="10.6640625" style="140" customWidth="1"/>
    <col min="11274" max="11274" width="12" style="140" bestFit="1" customWidth="1"/>
    <col min="11275" max="11276" width="12.88671875" style="140" bestFit="1" customWidth="1"/>
    <col min="11277" max="11286" width="4.6640625" style="140" customWidth="1"/>
    <col min="11287" max="11287" width="7" style="140" customWidth="1"/>
    <col min="11288" max="11288" width="4.6640625" style="140" bestFit="1" customWidth="1"/>
    <col min="11289" max="11289" width="11.44140625" style="140" bestFit="1" customWidth="1"/>
    <col min="11290" max="11525" width="9.109375" style="140"/>
    <col min="11526" max="11526" width="5.44140625" style="140" customWidth="1"/>
    <col min="11527" max="11527" width="9.109375" style="140"/>
    <col min="11528" max="11528" width="13.33203125" style="140" customWidth="1"/>
    <col min="11529" max="11529" width="10.6640625" style="140" customWidth="1"/>
    <col min="11530" max="11530" width="12" style="140" bestFit="1" customWidth="1"/>
    <col min="11531" max="11532" width="12.88671875" style="140" bestFit="1" customWidth="1"/>
    <col min="11533" max="11542" width="4.6640625" style="140" customWidth="1"/>
    <col min="11543" max="11543" width="7" style="140" customWidth="1"/>
    <col min="11544" max="11544" width="4.6640625" style="140" bestFit="1" customWidth="1"/>
    <col min="11545" max="11545" width="11.44140625" style="140" bestFit="1" customWidth="1"/>
    <col min="11546" max="11781" width="9.109375" style="140"/>
    <col min="11782" max="11782" width="5.44140625" style="140" customWidth="1"/>
    <col min="11783" max="11783" width="9.109375" style="140"/>
    <col min="11784" max="11784" width="13.33203125" style="140" customWidth="1"/>
    <col min="11785" max="11785" width="10.6640625" style="140" customWidth="1"/>
    <col min="11786" max="11786" width="12" style="140" bestFit="1" customWidth="1"/>
    <col min="11787" max="11788" width="12.88671875" style="140" bestFit="1" customWidth="1"/>
    <col min="11789" max="11798" width="4.6640625" style="140" customWidth="1"/>
    <col min="11799" max="11799" width="7" style="140" customWidth="1"/>
    <col min="11800" max="11800" width="4.6640625" style="140" bestFit="1" customWidth="1"/>
    <col min="11801" max="11801" width="11.44140625" style="140" bestFit="1" customWidth="1"/>
    <col min="11802" max="12037" width="9.109375" style="140"/>
    <col min="12038" max="12038" width="5.44140625" style="140" customWidth="1"/>
    <col min="12039" max="12039" width="9.109375" style="140"/>
    <col min="12040" max="12040" width="13.33203125" style="140" customWidth="1"/>
    <col min="12041" max="12041" width="10.6640625" style="140" customWidth="1"/>
    <col min="12042" max="12042" width="12" style="140" bestFit="1" customWidth="1"/>
    <col min="12043" max="12044" width="12.88671875" style="140" bestFit="1" customWidth="1"/>
    <col min="12045" max="12054" width="4.6640625" style="140" customWidth="1"/>
    <col min="12055" max="12055" width="7" style="140" customWidth="1"/>
    <col min="12056" max="12056" width="4.6640625" style="140" bestFit="1" customWidth="1"/>
    <col min="12057" max="12057" width="11.44140625" style="140" bestFit="1" customWidth="1"/>
    <col min="12058" max="12293" width="9.109375" style="140"/>
    <col min="12294" max="12294" width="5.44140625" style="140" customWidth="1"/>
    <col min="12295" max="12295" width="9.109375" style="140"/>
    <col min="12296" max="12296" width="13.33203125" style="140" customWidth="1"/>
    <col min="12297" max="12297" width="10.6640625" style="140" customWidth="1"/>
    <col min="12298" max="12298" width="12" style="140" bestFit="1" customWidth="1"/>
    <col min="12299" max="12300" width="12.88671875" style="140" bestFit="1" customWidth="1"/>
    <col min="12301" max="12310" width="4.6640625" style="140" customWidth="1"/>
    <col min="12311" max="12311" width="7" style="140" customWidth="1"/>
    <col min="12312" max="12312" width="4.6640625" style="140" bestFit="1" customWidth="1"/>
    <col min="12313" max="12313" width="11.44140625" style="140" bestFit="1" customWidth="1"/>
    <col min="12314" max="12549" width="9.109375" style="140"/>
    <col min="12550" max="12550" width="5.44140625" style="140" customWidth="1"/>
    <col min="12551" max="12551" width="9.109375" style="140"/>
    <col min="12552" max="12552" width="13.33203125" style="140" customWidth="1"/>
    <col min="12553" max="12553" width="10.6640625" style="140" customWidth="1"/>
    <col min="12554" max="12554" width="12" style="140" bestFit="1" customWidth="1"/>
    <col min="12555" max="12556" width="12.88671875" style="140" bestFit="1" customWidth="1"/>
    <col min="12557" max="12566" width="4.6640625" style="140" customWidth="1"/>
    <col min="12567" max="12567" width="7" style="140" customWidth="1"/>
    <col min="12568" max="12568" width="4.6640625" style="140" bestFit="1" customWidth="1"/>
    <col min="12569" max="12569" width="11.44140625" style="140" bestFit="1" customWidth="1"/>
    <col min="12570" max="12805" width="9.109375" style="140"/>
    <col min="12806" max="12806" width="5.44140625" style="140" customWidth="1"/>
    <col min="12807" max="12807" width="9.109375" style="140"/>
    <col min="12808" max="12808" width="13.33203125" style="140" customWidth="1"/>
    <col min="12809" max="12809" width="10.6640625" style="140" customWidth="1"/>
    <col min="12810" max="12810" width="12" style="140" bestFit="1" customWidth="1"/>
    <col min="12811" max="12812" width="12.88671875" style="140" bestFit="1" customWidth="1"/>
    <col min="12813" max="12822" width="4.6640625" style="140" customWidth="1"/>
    <col min="12823" max="12823" width="7" style="140" customWidth="1"/>
    <col min="12824" max="12824" width="4.6640625" style="140" bestFit="1" customWidth="1"/>
    <col min="12825" max="12825" width="11.44140625" style="140" bestFit="1" customWidth="1"/>
    <col min="12826" max="13061" width="9.109375" style="140"/>
    <col min="13062" max="13062" width="5.44140625" style="140" customWidth="1"/>
    <col min="13063" max="13063" width="9.109375" style="140"/>
    <col min="13064" max="13064" width="13.33203125" style="140" customWidth="1"/>
    <col min="13065" max="13065" width="10.6640625" style="140" customWidth="1"/>
    <col min="13066" max="13066" width="12" style="140" bestFit="1" customWidth="1"/>
    <col min="13067" max="13068" width="12.88671875" style="140" bestFit="1" customWidth="1"/>
    <col min="13069" max="13078" width="4.6640625" style="140" customWidth="1"/>
    <col min="13079" max="13079" width="7" style="140" customWidth="1"/>
    <col min="13080" max="13080" width="4.6640625" style="140" bestFit="1" customWidth="1"/>
    <col min="13081" max="13081" width="11.44140625" style="140" bestFit="1" customWidth="1"/>
    <col min="13082" max="13317" width="9.109375" style="140"/>
    <col min="13318" max="13318" width="5.44140625" style="140" customWidth="1"/>
    <col min="13319" max="13319" width="9.109375" style="140"/>
    <col min="13320" max="13320" width="13.33203125" style="140" customWidth="1"/>
    <col min="13321" max="13321" width="10.6640625" style="140" customWidth="1"/>
    <col min="13322" max="13322" width="12" style="140" bestFit="1" customWidth="1"/>
    <col min="13323" max="13324" width="12.88671875" style="140" bestFit="1" customWidth="1"/>
    <col min="13325" max="13334" width="4.6640625" style="140" customWidth="1"/>
    <col min="13335" max="13335" width="7" style="140" customWidth="1"/>
    <col min="13336" max="13336" width="4.6640625" style="140" bestFit="1" customWidth="1"/>
    <col min="13337" max="13337" width="11.44140625" style="140" bestFit="1" customWidth="1"/>
    <col min="13338" max="13573" width="9.109375" style="140"/>
    <col min="13574" max="13574" width="5.44140625" style="140" customWidth="1"/>
    <col min="13575" max="13575" width="9.109375" style="140"/>
    <col min="13576" max="13576" width="13.33203125" style="140" customWidth="1"/>
    <col min="13577" max="13577" width="10.6640625" style="140" customWidth="1"/>
    <col min="13578" max="13578" width="12" style="140" bestFit="1" customWidth="1"/>
    <col min="13579" max="13580" width="12.88671875" style="140" bestFit="1" customWidth="1"/>
    <col min="13581" max="13590" width="4.6640625" style="140" customWidth="1"/>
    <col min="13591" max="13591" width="7" style="140" customWidth="1"/>
    <col min="13592" max="13592" width="4.6640625" style="140" bestFit="1" customWidth="1"/>
    <col min="13593" max="13593" width="11.44140625" style="140" bestFit="1" customWidth="1"/>
    <col min="13594" max="13829" width="9.109375" style="140"/>
    <col min="13830" max="13830" width="5.44140625" style="140" customWidth="1"/>
    <col min="13831" max="13831" width="9.109375" style="140"/>
    <col min="13832" max="13832" width="13.33203125" style="140" customWidth="1"/>
    <col min="13833" max="13833" width="10.6640625" style="140" customWidth="1"/>
    <col min="13834" max="13834" width="12" style="140" bestFit="1" customWidth="1"/>
    <col min="13835" max="13836" width="12.88671875" style="140" bestFit="1" customWidth="1"/>
    <col min="13837" max="13846" width="4.6640625" style="140" customWidth="1"/>
    <col min="13847" max="13847" width="7" style="140" customWidth="1"/>
    <col min="13848" max="13848" width="4.6640625" style="140" bestFit="1" customWidth="1"/>
    <col min="13849" max="13849" width="11.44140625" style="140" bestFit="1" customWidth="1"/>
    <col min="13850" max="14085" width="9.109375" style="140"/>
    <col min="14086" max="14086" width="5.44140625" style="140" customWidth="1"/>
    <col min="14087" max="14087" width="9.109375" style="140"/>
    <col min="14088" max="14088" width="13.33203125" style="140" customWidth="1"/>
    <col min="14089" max="14089" width="10.6640625" style="140" customWidth="1"/>
    <col min="14090" max="14090" width="12" style="140" bestFit="1" customWidth="1"/>
    <col min="14091" max="14092" width="12.88671875" style="140" bestFit="1" customWidth="1"/>
    <col min="14093" max="14102" width="4.6640625" style="140" customWidth="1"/>
    <col min="14103" max="14103" width="7" style="140" customWidth="1"/>
    <col min="14104" max="14104" width="4.6640625" style="140" bestFit="1" customWidth="1"/>
    <col min="14105" max="14105" width="11.44140625" style="140" bestFit="1" customWidth="1"/>
    <col min="14106" max="14341" width="9.109375" style="140"/>
    <col min="14342" max="14342" width="5.44140625" style="140" customWidth="1"/>
    <col min="14343" max="14343" width="9.109375" style="140"/>
    <col min="14344" max="14344" width="13.33203125" style="140" customWidth="1"/>
    <col min="14345" max="14345" width="10.6640625" style="140" customWidth="1"/>
    <col min="14346" max="14346" width="12" style="140" bestFit="1" customWidth="1"/>
    <col min="14347" max="14348" width="12.88671875" style="140" bestFit="1" customWidth="1"/>
    <col min="14349" max="14358" width="4.6640625" style="140" customWidth="1"/>
    <col min="14359" max="14359" width="7" style="140" customWidth="1"/>
    <col min="14360" max="14360" width="4.6640625" style="140" bestFit="1" customWidth="1"/>
    <col min="14361" max="14361" width="11.44140625" style="140" bestFit="1" customWidth="1"/>
    <col min="14362" max="14597" width="9.109375" style="140"/>
    <col min="14598" max="14598" width="5.44140625" style="140" customWidth="1"/>
    <col min="14599" max="14599" width="9.109375" style="140"/>
    <col min="14600" max="14600" width="13.33203125" style="140" customWidth="1"/>
    <col min="14601" max="14601" width="10.6640625" style="140" customWidth="1"/>
    <col min="14602" max="14602" width="12" style="140" bestFit="1" customWidth="1"/>
    <col min="14603" max="14604" width="12.88671875" style="140" bestFit="1" customWidth="1"/>
    <col min="14605" max="14614" width="4.6640625" style="140" customWidth="1"/>
    <col min="14615" max="14615" width="7" style="140" customWidth="1"/>
    <col min="14616" max="14616" width="4.6640625" style="140" bestFit="1" customWidth="1"/>
    <col min="14617" max="14617" width="11.44140625" style="140" bestFit="1" customWidth="1"/>
    <col min="14618" max="14853" width="9.109375" style="140"/>
    <col min="14854" max="14854" width="5.44140625" style="140" customWidth="1"/>
    <col min="14855" max="14855" width="9.109375" style="140"/>
    <col min="14856" max="14856" width="13.33203125" style="140" customWidth="1"/>
    <col min="14857" max="14857" width="10.6640625" style="140" customWidth="1"/>
    <col min="14858" max="14858" width="12" style="140" bestFit="1" customWidth="1"/>
    <col min="14859" max="14860" width="12.88671875" style="140" bestFit="1" customWidth="1"/>
    <col min="14861" max="14870" width="4.6640625" style="140" customWidth="1"/>
    <col min="14871" max="14871" width="7" style="140" customWidth="1"/>
    <col min="14872" max="14872" width="4.6640625" style="140" bestFit="1" customWidth="1"/>
    <col min="14873" max="14873" width="11.44140625" style="140" bestFit="1" customWidth="1"/>
    <col min="14874" max="15109" width="9.109375" style="140"/>
    <col min="15110" max="15110" width="5.44140625" style="140" customWidth="1"/>
    <col min="15111" max="15111" width="9.109375" style="140"/>
    <col min="15112" max="15112" width="13.33203125" style="140" customWidth="1"/>
    <col min="15113" max="15113" width="10.6640625" style="140" customWidth="1"/>
    <col min="15114" max="15114" width="12" style="140" bestFit="1" customWidth="1"/>
    <col min="15115" max="15116" width="12.88671875" style="140" bestFit="1" customWidth="1"/>
    <col min="15117" max="15126" width="4.6640625" style="140" customWidth="1"/>
    <col min="15127" max="15127" width="7" style="140" customWidth="1"/>
    <col min="15128" max="15128" width="4.6640625" style="140" bestFit="1" customWidth="1"/>
    <col min="15129" max="15129" width="11.44140625" style="140" bestFit="1" customWidth="1"/>
    <col min="15130" max="15365" width="9.109375" style="140"/>
    <col min="15366" max="15366" width="5.44140625" style="140" customWidth="1"/>
    <col min="15367" max="15367" width="9.109375" style="140"/>
    <col min="15368" max="15368" width="13.33203125" style="140" customWidth="1"/>
    <col min="15369" max="15369" width="10.6640625" style="140" customWidth="1"/>
    <col min="15370" max="15370" width="12" style="140" bestFit="1" customWidth="1"/>
    <col min="15371" max="15372" width="12.88671875" style="140" bestFit="1" customWidth="1"/>
    <col min="15373" max="15382" width="4.6640625" style="140" customWidth="1"/>
    <col min="15383" max="15383" width="7" style="140" customWidth="1"/>
    <col min="15384" max="15384" width="4.6640625" style="140" bestFit="1" customWidth="1"/>
    <col min="15385" max="15385" width="11.44140625" style="140" bestFit="1" customWidth="1"/>
    <col min="15386" max="15621" width="9.109375" style="140"/>
    <col min="15622" max="15622" width="5.44140625" style="140" customWidth="1"/>
    <col min="15623" max="15623" width="9.109375" style="140"/>
    <col min="15624" max="15624" width="13.33203125" style="140" customWidth="1"/>
    <col min="15625" max="15625" width="10.6640625" style="140" customWidth="1"/>
    <col min="15626" max="15626" width="12" style="140" bestFit="1" customWidth="1"/>
    <col min="15627" max="15628" width="12.88671875" style="140" bestFit="1" customWidth="1"/>
    <col min="15629" max="15638" width="4.6640625" style="140" customWidth="1"/>
    <col min="15639" max="15639" width="7" style="140" customWidth="1"/>
    <col min="15640" max="15640" width="4.6640625" style="140" bestFit="1" customWidth="1"/>
    <col min="15641" max="15641" width="11.44140625" style="140" bestFit="1" customWidth="1"/>
    <col min="15642" max="15877" width="9.109375" style="140"/>
    <col min="15878" max="15878" width="5.44140625" style="140" customWidth="1"/>
    <col min="15879" max="15879" width="9.109375" style="140"/>
    <col min="15880" max="15880" width="13.33203125" style="140" customWidth="1"/>
    <col min="15881" max="15881" width="10.6640625" style="140" customWidth="1"/>
    <col min="15882" max="15882" width="12" style="140" bestFit="1" customWidth="1"/>
    <col min="15883" max="15884" width="12.88671875" style="140" bestFit="1" customWidth="1"/>
    <col min="15885" max="15894" width="4.6640625" style="140" customWidth="1"/>
    <col min="15895" max="15895" width="7" style="140" customWidth="1"/>
    <col min="15896" max="15896" width="4.6640625" style="140" bestFit="1" customWidth="1"/>
    <col min="15897" max="15897" width="11.44140625" style="140" bestFit="1" customWidth="1"/>
    <col min="15898" max="16133" width="9.109375" style="140"/>
    <col min="16134" max="16134" width="5.44140625" style="140" customWidth="1"/>
    <col min="16135" max="16135" width="9.109375" style="140"/>
    <col min="16136" max="16136" width="13.33203125" style="140" customWidth="1"/>
    <col min="16137" max="16137" width="10.6640625" style="140" customWidth="1"/>
    <col min="16138" max="16138" width="12" style="140" bestFit="1" customWidth="1"/>
    <col min="16139" max="16140" width="12.88671875" style="140" bestFit="1" customWidth="1"/>
    <col min="16141" max="16150" width="4.6640625" style="140" customWidth="1"/>
    <col min="16151" max="16151" width="7" style="140" customWidth="1"/>
    <col min="16152" max="16152" width="4.6640625" style="140" bestFit="1" customWidth="1"/>
    <col min="16153" max="16153" width="11.44140625" style="140" bestFit="1" customWidth="1"/>
    <col min="16154" max="16384" width="9.109375" style="140"/>
  </cols>
  <sheetData>
    <row r="1" spans="1:37" s="220" customFormat="1" ht="15.6" x14ac:dyDescent="0.25">
      <c r="A1" s="220" t="s">
        <v>26</v>
      </c>
      <c r="D1" s="221"/>
      <c r="E1" s="222"/>
      <c r="F1" s="222"/>
      <c r="G1" s="222"/>
      <c r="H1" s="223"/>
      <c r="I1" s="2"/>
      <c r="J1" s="2"/>
      <c r="K1" s="212"/>
      <c r="L1" s="212"/>
      <c r="M1" s="212"/>
      <c r="N1" s="212"/>
      <c r="O1" s="212"/>
      <c r="P1" s="212"/>
    </row>
    <row r="2" spans="1:37" s="220" customFormat="1" ht="15.6" x14ac:dyDescent="0.25">
      <c r="A2" s="220" t="s">
        <v>52</v>
      </c>
      <c r="D2" s="221"/>
      <c r="E2" s="222"/>
      <c r="F2" s="222"/>
      <c r="G2" s="223"/>
      <c r="H2" s="223"/>
      <c r="I2" s="2"/>
      <c r="J2" s="2"/>
      <c r="K2" s="2"/>
      <c r="L2" s="2"/>
      <c r="M2" s="213"/>
      <c r="N2" s="213"/>
      <c r="O2" s="213"/>
      <c r="P2" s="213"/>
    </row>
    <row r="3" spans="1:37" s="111" customFormat="1" ht="12" customHeight="1" x14ac:dyDescent="0.25">
      <c r="A3" s="104"/>
      <c r="B3" s="104"/>
      <c r="C3" s="105"/>
      <c r="D3" s="106"/>
      <c r="E3" s="107"/>
      <c r="F3" s="108"/>
      <c r="G3" s="108"/>
      <c r="H3" s="109"/>
      <c r="I3" s="109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</row>
    <row r="4" spans="1:37" s="114" customFormat="1" ht="16.2" thickBot="1" x14ac:dyDescent="0.3">
      <c r="A4" s="112"/>
      <c r="B4" s="112"/>
      <c r="C4" s="100" t="s">
        <v>31</v>
      </c>
      <c r="D4" s="100"/>
      <c r="E4" s="101"/>
      <c r="F4" s="102"/>
      <c r="G4" s="113"/>
      <c r="H4" s="112"/>
      <c r="I4" s="112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</row>
    <row r="5" spans="1:37" s="114" customFormat="1" ht="18" customHeight="1" thickBot="1" x14ac:dyDescent="0.3">
      <c r="C5" s="100"/>
      <c r="D5" s="4" t="s">
        <v>25</v>
      </c>
      <c r="E5" s="107"/>
      <c r="F5" s="115"/>
      <c r="G5" s="115"/>
      <c r="H5" s="116"/>
      <c r="I5" s="297" t="s">
        <v>8</v>
      </c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9"/>
    </row>
    <row r="6" spans="1:37" s="125" customFormat="1" ht="18" customHeight="1" thickBot="1" x14ac:dyDescent="0.3">
      <c r="A6" s="117" t="s">
        <v>18</v>
      </c>
      <c r="B6" s="35" t="s">
        <v>0</v>
      </c>
      <c r="C6" s="119" t="s">
        <v>1</v>
      </c>
      <c r="D6" s="120" t="s">
        <v>2</v>
      </c>
      <c r="E6" s="121" t="s">
        <v>15</v>
      </c>
      <c r="F6" s="122" t="s">
        <v>4</v>
      </c>
      <c r="G6" s="122" t="s">
        <v>16</v>
      </c>
      <c r="H6" s="123" t="s">
        <v>17</v>
      </c>
      <c r="I6" s="269">
        <v>1.26</v>
      </c>
      <c r="J6" s="269">
        <v>1.32</v>
      </c>
      <c r="K6" s="269">
        <v>1.35</v>
      </c>
      <c r="L6" s="269">
        <v>1.38</v>
      </c>
      <c r="M6" s="269">
        <v>1.41</v>
      </c>
      <c r="N6" s="269">
        <v>1.44</v>
      </c>
      <c r="O6" s="269">
        <v>1.47</v>
      </c>
      <c r="P6" s="269">
        <v>1.5</v>
      </c>
      <c r="Q6" s="269">
        <v>1.53</v>
      </c>
      <c r="R6" s="269">
        <v>1.56</v>
      </c>
      <c r="S6" s="269">
        <v>1.59</v>
      </c>
      <c r="T6" s="269">
        <v>1.62</v>
      </c>
      <c r="U6" s="269">
        <v>1.65</v>
      </c>
      <c r="V6" s="269">
        <v>1.68</v>
      </c>
      <c r="W6" s="268" t="s">
        <v>10</v>
      </c>
      <c r="X6" s="267" t="s">
        <v>7</v>
      </c>
      <c r="Y6" s="124" t="s">
        <v>3</v>
      </c>
    </row>
    <row r="7" spans="1:37" s="105" customFormat="1" ht="18" customHeight="1" x14ac:dyDescent="0.25">
      <c r="A7" s="141">
        <v>1</v>
      </c>
      <c r="B7" s="142">
        <v>28</v>
      </c>
      <c r="C7" s="127" t="s">
        <v>62</v>
      </c>
      <c r="D7" s="128" t="s">
        <v>63</v>
      </c>
      <c r="E7" s="129" t="s">
        <v>64</v>
      </c>
      <c r="F7" s="130" t="s">
        <v>65</v>
      </c>
      <c r="G7" s="199" t="s">
        <v>66</v>
      </c>
      <c r="H7" s="131"/>
      <c r="I7" s="132"/>
      <c r="J7" s="132"/>
      <c r="K7" s="132"/>
      <c r="L7" s="132"/>
      <c r="M7" s="132"/>
      <c r="N7" s="132"/>
      <c r="O7" s="132"/>
      <c r="P7" s="132" t="s">
        <v>97</v>
      </c>
      <c r="Q7" s="132" t="s">
        <v>97</v>
      </c>
      <c r="R7" s="132" t="s">
        <v>97</v>
      </c>
      <c r="S7" s="132" t="s">
        <v>97</v>
      </c>
      <c r="T7" s="132" t="s">
        <v>100</v>
      </c>
      <c r="U7" s="132" t="s">
        <v>98</v>
      </c>
      <c r="V7" s="132"/>
      <c r="W7" s="133">
        <v>1.62</v>
      </c>
      <c r="X7" s="143" t="str">
        <f>IF(ISBLANK(W7),"",IF(W7&gt;=2.03,"KSM",IF(W7&gt;=1.9,"I A",IF(W7&gt;=1.75,"II A",IF(W7&gt;=1.6,"III A",IF(W7&gt;=1.47,"I JA",IF(W7&gt;=1.35,"II JA",IF(W7&gt;=1.25,"III JA"))))))))</f>
        <v>III A</v>
      </c>
      <c r="Y7" s="135" t="s">
        <v>67</v>
      </c>
    </row>
    <row r="8" spans="1:37" s="105" customFormat="1" ht="18" customHeight="1" x14ac:dyDescent="0.25">
      <c r="A8" s="141">
        <v>2</v>
      </c>
      <c r="B8" s="142">
        <v>9</v>
      </c>
      <c r="C8" s="127" t="s">
        <v>53</v>
      </c>
      <c r="D8" s="128" t="s">
        <v>54</v>
      </c>
      <c r="E8" s="129" t="s">
        <v>55</v>
      </c>
      <c r="F8" s="130" t="s">
        <v>56</v>
      </c>
      <c r="G8" s="97" t="s">
        <v>57</v>
      </c>
      <c r="H8" s="131"/>
      <c r="I8" s="132"/>
      <c r="J8" s="132"/>
      <c r="K8" s="132"/>
      <c r="L8" s="132"/>
      <c r="M8" s="132"/>
      <c r="N8" s="132"/>
      <c r="O8" s="132" t="s">
        <v>97</v>
      </c>
      <c r="P8" s="132" t="s">
        <v>97</v>
      </c>
      <c r="Q8" s="132" t="s">
        <v>103</v>
      </c>
      <c r="R8" s="132" t="s">
        <v>97</v>
      </c>
      <c r="S8" s="132" t="s">
        <v>97</v>
      </c>
      <c r="T8" s="132" t="s">
        <v>97</v>
      </c>
      <c r="U8" s="132" t="s">
        <v>99</v>
      </c>
      <c r="V8" s="132" t="s">
        <v>98</v>
      </c>
      <c r="W8" s="133">
        <v>1.65</v>
      </c>
      <c r="X8" s="143" t="str">
        <f t="shared" ref="X8:X9" si="0">IF(ISBLANK(W8),"",IF(W8&gt;=2.03,"KSM",IF(W8&gt;=1.9,"I A",IF(W8&gt;=1.75,"II A",IF(W8&gt;=1.6,"III A",IF(W8&gt;=1.47,"I JA",IF(W8&gt;=1.35,"II JA",IF(W8&gt;=1.25,"III JA"))))))))</f>
        <v>III A</v>
      </c>
      <c r="Y8" s="135" t="s">
        <v>58</v>
      </c>
    </row>
    <row r="9" spans="1:37" s="105" customFormat="1" ht="18" customHeight="1" x14ac:dyDescent="0.25">
      <c r="A9" s="141">
        <v>3</v>
      </c>
      <c r="B9" s="142">
        <v>10</v>
      </c>
      <c r="C9" s="127" t="s">
        <v>59</v>
      </c>
      <c r="D9" s="128" t="s">
        <v>60</v>
      </c>
      <c r="E9" s="129">
        <v>38400</v>
      </c>
      <c r="F9" s="130" t="s">
        <v>56</v>
      </c>
      <c r="G9" s="97" t="s">
        <v>57</v>
      </c>
      <c r="H9" s="131"/>
      <c r="I9" s="132" t="s">
        <v>97</v>
      </c>
      <c r="J9" s="132" t="s">
        <v>97</v>
      </c>
      <c r="K9" s="132" t="s">
        <v>97</v>
      </c>
      <c r="L9" s="132" t="s">
        <v>97</v>
      </c>
      <c r="M9" s="132" t="s">
        <v>97</v>
      </c>
      <c r="N9" s="132" t="s">
        <v>98</v>
      </c>
      <c r="O9" s="132"/>
      <c r="P9" s="132"/>
      <c r="Q9" s="132"/>
      <c r="R9" s="132"/>
      <c r="S9" s="132"/>
      <c r="T9" s="132"/>
      <c r="U9" s="132"/>
      <c r="V9" s="132"/>
      <c r="W9" s="133">
        <v>1.41</v>
      </c>
      <c r="X9" s="143" t="str">
        <f t="shared" si="0"/>
        <v>II JA</v>
      </c>
      <c r="Y9" s="135" t="s">
        <v>61</v>
      </c>
    </row>
  </sheetData>
  <sheetProtection algorithmName="SHA-512" hashValue="fEyY3HpeJO5r0RvRkHVkrJTOX8woNIw14b6HBWcV3qEDZxS5o0fvBOeL1K88Qq2aWuH0DebC2ylm2lTXqNtQtw==" saltValue="e1mBoXsaiklne/hPkVe5bw==" spinCount="100000" sheet="1" objects="1" scenarios="1"/>
  <sortState ref="A7:IE8">
    <sortCondition descending="1" ref="W7:W8"/>
  </sortState>
  <mergeCells count="1">
    <mergeCell ref="I5:V5"/>
  </mergeCells>
  <printOptions horizontalCentered="1"/>
  <pageMargins left="0.19685039370078741" right="0.15748031496062992" top="0.78740157480314965" bottom="0.39370078740157483" header="0.39370078740157483" footer="0.39370078740157483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>
      <selection activeCell="A5" sqref="A5"/>
    </sheetView>
  </sheetViews>
  <sheetFormatPr defaultColWidth="9.109375" defaultRowHeight="13.2" x14ac:dyDescent="0.25"/>
  <cols>
    <col min="1" max="1" width="5.33203125" style="37" customWidth="1"/>
    <col min="2" max="2" width="3.6640625" style="37" customWidth="1"/>
    <col min="3" max="3" width="10.44140625" style="37" customWidth="1"/>
    <col min="4" max="4" width="12.44140625" style="37" bestFit="1" customWidth="1"/>
    <col min="5" max="5" width="10.6640625" style="52" customWidth="1"/>
    <col min="6" max="6" width="13.5546875" style="63" bestFit="1" customWidth="1"/>
    <col min="7" max="7" width="12.88671875" style="63" bestFit="1" customWidth="1"/>
    <col min="8" max="8" width="11.33203125" style="41" hidden="1" customWidth="1"/>
    <col min="9" max="11" width="4.6640625" style="64" customWidth="1"/>
    <col min="12" max="12" width="8.109375" style="43" customWidth="1"/>
    <col min="13" max="13" width="6.44140625" style="11" bestFit="1" customWidth="1"/>
    <col min="14" max="14" width="17.5546875" style="44" bestFit="1" customWidth="1"/>
    <col min="15" max="16384" width="9.109375" style="37"/>
  </cols>
  <sheetData>
    <row r="1" spans="1:20" s="220" customFormat="1" ht="15.6" x14ac:dyDescent="0.25">
      <c r="A1" s="220" t="s">
        <v>26</v>
      </c>
      <c r="D1" s="221"/>
      <c r="E1" s="222"/>
      <c r="F1" s="222"/>
      <c r="G1" s="222"/>
      <c r="H1" s="223"/>
      <c r="I1" s="223"/>
      <c r="J1" s="2"/>
      <c r="K1" s="2"/>
      <c r="L1" s="212"/>
      <c r="M1" s="212"/>
      <c r="N1" s="212"/>
    </row>
    <row r="2" spans="1:20" s="220" customFormat="1" ht="15.6" x14ac:dyDescent="0.25">
      <c r="A2" s="220" t="s">
        <v>52</v>
      </c>
      <c r="D2" s="221"/>
      <c r="E2" s="222"/>
      <c r="F2" s="222"/>
      <c r="G2" s="223"/>
      <c r="H2" s="223"/>
      <c r="I2" s="2"/>
      <c r="J2" s="2"/>
      <c r="K2" s="2"/>
      <c r="L2" s="2"/>
      <c r="M2" s="2"/>
      <c r="N2" s="213"/>
    </row>
    <row r="3" spans="1:20" s="44" customFormat="1" ht="12" customHeight="1" x14ac:dyDescent="0.25">
      <c r="A3" s="37"/>
      <c r="B3" s="37"/>
      <c r="C3" s="37"/>
      <c r="D3" s="38"/>
      <c r="E3" s="39"/>
      <c r="F3" s="40"/>
      <c r="G3" s="40"/>
      <c r="H3" s="41"/>
      <c r="I3" s="42"/>
      <c r="J3" s="42"/>
      <c r="K3" s="42"/>
      <c r="L3" s="43"/>
      <c r="M3" s="11"/>
    </row>
    <row r="4" spans="1:20" s="45" customFormat="1" ht="15.75" customHeight="1" thickBot="1" x14ac:dyDescent="0.3">
      <c r="C4" s="46" t="s">
        <v>43</v>
      </c>
      <c r="E4" s="47"/>
      <c r="F4" s="48"/>
      <c r="G4" s="48"/>
      <c r="H4" s="49"/>
      <c r="I4" s="50"/>
      <c r="J4" s="50"/>
      <c r="K4" s="50"/>
      <c r="L4" s="51"/>
      <c r="M4" s="6"/>
    </row>
    <row r="5" spans="1:20" ht="18" customHeight="1" thickBot="1" x14ac:dyDescent="0.3">
      <c r="D5" s="4" t="s">
        <v>25</v>
      </c>
      <c r="F5" s="78"/>
      <c r="G5" s="78"/>
      <c r="H5" s="78"/>
      <c r="I5" s="300" t="s">
        <v>8</v>
      </c>
      <c r="J5" s="301"/>
      <c r="K5" s="302"/>
      <c r="L5" s="79"/>
      <c r="M5" s="80"/>
    </row>
    <row r="6" spans="1:20" s="89" customFormat="1" ht="18" customHeight="1" thickBot="1" x14ac:dyDescent="0.3">
      <c r="A6" s="117" t="s">
        <v>18</v>
      </c>
      <c r="B6" s="35" t="s">
        <v>0</v>
      </c>
      <c r="C6" s="81" t="s">
        <v>1</v>
      </c>
      <c r="D6" s="82" t="s">
        <v>2</v>
      </c>
      <c r="E6" s="83" t="s">
        <v>15</v>
      </c>
      <c r="F6" s="84" t="s">
        <v>4</v>
      </c>
      <c r="G6" s="85" t="s">
        <v>16</v>
      </c>
      <c r="H6" s="85" t="s">
        <v>17</v>
      </c>
      <c r="I6" s="279">
        <v>1</v>
      </c>
      <c r="J6" s="280">
        <v>2</v>
      </c>
      <c r="K6" s="281">
        <v>3</v>
      </c>
      <c r="L6" s="86" t="s">
        <v>5</v>
      </c>
      <c r="M6" s="87" t="s">
        <v>7</v>
      </c>
      <c r="N6" s="88" t="s">
        <v>3</v>
      </c>
    </row>
    <row r="7" spans="1:20" s="92" customFormat="1" ht="18" customHeight="1" x14ac:dyDescent="0.25">
      <c r="A7" s="90">
        <v>1</v>
      </c>
      <c r="B7" s="93">
        <v>9</v>
      </c>
      <c r="C7" s="94" t="s">
        <v>53</v>
      </c>
      <c r="D7" s="95" t="s">
        <v>54</v>
      </c>
      <c r="E7" s="96" t="s">
        <v>55</v>
      </c>
      <c r="F7" s="97" t="s">
        <v>56</v>
      </c>
      <c r="G7" s="97" t="s">
        <v>57</v>
      </c>
      <c r="H7" s="97"/>
      <c r="I7" s="91">
        <v>24.68</v>
      </c>
      <c r="J7" s="91" t="s">
        <v>101</v>
      </c>
      <c r="K7" s="91">
        <v>25.24</v>
      </c>
      <c r="L7" s="290">
        <f>MAX(I7:K7)</f>
        <v>25.24</v>
      </c>
      <c r="M7" s="256" t="b">
        <f>IF(ISBLANK(L7),"",IF(L7&gt;=51,"III A",IF(L7&gt;=46,"I JA",IF(L7&gt;=42,"II JA",IF(L7&gt;=38,"III JA")))))</f>
        <v>0</v>
      </c>
      <c r="N7" s="98" t="s">
        <v>58</v>
      </c>
    </row>
    <row r="8" spans="1:20" s="92" customFormat="1" ht="18" customHeight="1" x14ac:dyDescent="0.25">
      <c r="A8" s="90">
        <v>2</v>
      </c>
      <c r="B8" s="93">
        <v>10</v>
      </c>
      <c r="C8" s="94" t="s">
        <v>59</v>
      </c>
      <c r="D8" s="95" t="s">
        <v>60</v>
      </c>
      <c r="E8" s="96">
        <v>38400</v>
      </c>
      <c r="F8" s="97" t="s">
        <v>56</v>
      </c>
      <c r="G8" s="97" t="s">
        <v>57</v>
      </c>
      <c r="H8" s="97"/>
      <c r="I8" s="91">
        <v>24.7</v>
      </c>
      <c r="J8" s="91">
        <v>33.880000000000003</v>
      </c>
      <c r="K8" s="91" t="s">
        <v>101</v>
      </c>
      <c r="L8" s="290">
        <f>MAX(I8:K8)</f>
        <v>33.880000000000003</v>
      </c>
      <c r="M8" s="256" t="b">
        <f t="shared" ref="M8:M9" si="0">IF(ISBLANK(L8),"",IF(L8&gt;=51,"III A",IF(L8&gt;=46,"I JA",IF(L8&gt;=42,"II JA",IF(L8&gt;=38,"III JA")))))</f>
        <v>0</v>
      </c>
      <c r="N8" s="98" t="s">
        <v>61</v>
      </c>
    </row>
    <row r="9" spans="1:20" s="92" customFormat="1" ht="18" customHeight="1" x14ac:dyDescent="0.25">
      <c r="A9" s="90">
        <v>3</v>
      </c>
      <c r="B9" s="93">
        <v>28</v>
      </c>
      <c r="C9" s="94" t="s">
        <v>62</v>
      </c>
      <c r="D9" s="95" t="s">
        <v>63</v>
      </c>
      <c r="E9" s="96" t="s">
        <v>64</v>
      </c>
      <c r="F9" s="97" t="s">
        <v>65</v>
      </c>
      <c r="G9" s="97" t="s">
        <v>66</v>
      </c>
      <c r="H9" s="97"/>
      <c r="I9" s="91" t="s">
        <v>101</v>
      </c>
      <c r="J9" s="91">
        <v>32.4</v>
      </c>
      <c r="K9" s="91">
        <v>46.35</v>
      </c>
      <c r="L9" s="290">
        <f t="shared" ref="L9" si="1">MAX(I9:K9)</f>
        <v>46.35</v>
      </c>
      <c r="M9" s="292" t="str">
        <f t="shared" si="0"/>
        <v>I JA</v>
      </c>
      <c r="N9" s="98" t="s">
        <v>67</v>
      </c>
    </row>
    <row r="12" spans="1:20" s="92" customFormat="1" x14ac:dyDescent="0.25">
      <c r="A12" s="147"/>
      <c r="H12" s="97" t="s">
        <v>57</v>
      </c>
      <c r="J12" s="195"/>
      <c r="T12" s="157"/>
    </row>
    <row r="13" spans="1:20" s="92" customFormat="1" x14ac:dyDescent="0.25">
      <c r="A13" s="147"/>
      <c r="H13" s="97" t="s">
        <v>57</v>
      </c>
      <c r="J13" s="195"/>
      <c r="T13" s="157"/>
    </row>
    <row r="14" spans="1:20" s="92" customFormat="1" x14ac:dyDescent="0.25">
      <c r="A14" s="147"/>
      <c r="H14" s="97" t="s">
        <v>66</v>
      </c>
      <c r="J14" s="195"/>
      <c r="T14" s="157"/>
    </row>
  </sheetData>
  <sheetProtection algorithmName="SHA-512" hashValue="rhEXvjtFO2SfAnnIvZi1nnsni4uUWUqG0se6NV0mDljE4sXpgHy2XeESEH3zIWKkAsNBWkVU9QJaOBwzlpJx3A==" saltValue="RRYKA3N9y9wDCBdtQtl5SQ==" spinCount="100000" sheet="1" objects="1" scenarios="1"/>
  <sortState ref="A7:O8">
    <sortCondition ref="A7"/>
  </sortState>
  <mergeCells count="1">
    <mergeCell ref="I5:K5"/>
  </mergeCells>
  <printOptions horizontalCentered="1"/>
  <pageMargins left="0.15748031496062992" right="0.15748031496062992" top="0.78740157480314965" bottom="0.39370078740157483" header="0.39370078740157483" footer="0.39370078740157483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A5" sqref="A5"/>
    </sheetView>
  </sheetViews>
  <sheetFormatPr defaultColWidth="9.109375" defaultRowHeight="13.2" x14ac:dyDescent="0.25"/>
  <cols>
    <col min="1" max="1" width="5.6640625" style="37" customWidth="1"/>
    <col min="2" max="2" width="3.6640625" style="37" customWidth="1"/>
    <col min="3" max="3" width="11.109375" style="37" customWidth="1"/>
    <col min="4" max="4" width="15.44140625" style="37" bestFit="1" customWidth="1"/>
    <col min="5" max="5" width="10.6640625" style="52" customWidth="1"/>
    <col min="6" max="6" width="15" style="63" customWidth="1"/>
    <col min="7" max="7" width="17.5546875" style="63" bestFit="1" customWidth="1"/>
    <col min="8" max="8" width="14.109375" style="63" hidden="1" customWidth="1"/>
    <col min="9" max="9" width="8.109375" style="214" customWidth="1"/>
    <col min="10" max="10" width="5.33203125" style="3" bestFit="1" customWidth="1"/>
    <col min="11" max="11" width="17.5546875" style="44" bestFit="1" customWidth="1"/>
    <col min="12" max="17" width="23" style="37" bestFit="1" customWidth="1"/>
    <col min="18" max="16384" width="9.109375" style="37"/>
  </cols>
  <sheetData>
    <row r="1" spans="1:13" s="220" customFormat="1" ht="15.6" x14ac:dyDescent="0.25">
      <c r="A1" s="220" t="s">
        <v>26</v>
      </c>
      <c r="D1" s="221"/>
      <c r="E1" s="222"/>
      <c r="F1" s="222"/>
      <c r="G1" s="222"/>
      <c r="H1" s="223"/>
      <c r="I1" s="223"/>
      <c r="J1" s="2"/>
      <c r="K1" s="212"/>
      <c r="L1" s="212"/>
    </row>
    <row r="2" spans="1:13" s="220" customFormat="1" ht="15.6" x14ac:dyDescent="0.25">
      <c r="A2" s="220" t="s">
        <v>52</v>
      </c>
      <c r="D2" s="221"/>
      <c r="E2" s="222"/>
      <c r="F2" s="222"/>
      <c r="G2" s="223"/>
      <c r="H2" s="223"/>
      <c r="I2" s="2"/>
      <c r="J2" s="2"/>
      <c r="K2" s="2"/>
      <c r="L2" s="2"/>
      <c r="M2" s="213"/>
    </row>
    <row r="3" spans="1:13" s="44" customFormat="1" ht="12" customHeight="1" x14ac:dyDescent="0.25">
      <c r="A3" s="37"/>
      <c r="B3" s="37"/>
      <c r="C3" s="37"/>
      <c r="D3" s="38"/>
      <c r="E3" s="39"/>
      <c r="F3" s="40"/>
      <c r="G3" s="40"/>
      <c r="H3" s="40"/>
      <c r="I3" s="214"/>
      <c r="J3" s="3"/>
      <c r="K3" s="69"/>
    </row>
    <row r="4" spans="1:13" s="14" customFormat="1" ht="15.6" x14ac:dyDescent="0.25">
      <c r="C4" s="4" t="s">
        <v>32</v>
      </c>
      <c r="D4" s="4"/>
      <c r="E4" s="5"/>
      <c r="F4" s="5"/>
      <c r="G4" s="5"/>
      <c r="H4" s="33"/>
      <c r="I4" s="215"/>
      <c r="J4" s="2"/>
    </row>
    <row r="5" spans="1:13" s="14" customFormat="1" ht="18" customHeight="1" thickBot="1" x14ac:dyDescent="0.3">
      <c r="C5" s="4"/>
      <c r="D5" s="4" t="s">
        <v>25</v>
      </c>
      <c r="E5" s="9"/>
      <c r="F5" s="34"/>
      <c r="G5" s="34"/>
      <c r="H5" s="16"/>
      <c r="I5" s="215"/>
      <c r="J5" s="2"/>
      <c r="K5" s="11"/>
    </row>
    <row r="6" spans="1:13" s="13" customFormat="1" ht="18" customHeight="1" thickBot="1" x14ac:dyDescent="0.3">
      <c r="A6" s="117" t="s">
        <v>18</v>
      </c>
      <c r="B6" s="75" t="s">
        <v>0</v>
      </c>
      <c r="C6" s="76" t="s">
        <v>1</v>
      </c>
      <c r="D6" s="21" t="s">
        <v>2</v>
      </c>
      <c r="E6" s="36" t="s">
        <v>15</v>
      </c>
      <c r="F6" s="77" t="s">
        <v>4</v>
      </c>
      <c r="G6" s="23" t="s">
        <v>16</v>
      </c>
      <c r="H6" s="23" t="s">
        <v>17</v>
      </c>
      <c r="I6" s="216" t="s">
        <v>5</v>
      </c>
      <c r="J6" s="217" t="s">
        <v>7</v>
      </c>
      <c r="K6" s="25" t="s">
        <v>3</v>
      </c>
      <c r="L6" s="26"/>
      <c r="M6" s="26"/>
    </row>
    <row r="7" spans="1:13" s="7" customFormat="1" ht="18" customHeight="1" x14ac:dyDescent="0.25">
      <c r="A7" s="27">
        <v>1</v>
      </c>
      <c r="B7" s="93">
        <v>28</v>
      </c>
      <c r="C7" s="94" t="s">
        <v>62</v>
      </c>
      <c r="D7" s="95" t="s">
        <v>63</v>
      </c>
      <c r="E7" s="96" t="s">
        <v>64</v>
      </c>
      <c r="F7" s="97" t="s">
        <v>65</v>
      </c>
      <c r="G7" s="97" t="s">
        <v>66</v>
      </c>
      <c r="H7" s="97"/>
      <c r="I7" s="224">
        <v>2.3387731481481484E-3</v>
      </c>
      <c r="J7" s="99" t="str">
        <f>IF(ISBLANK(I7),"",IF(I7&lt;=0.00171296296296296,"KSM",IF(I7&lt;=0.0018287037037037,"I A",IF(I7&lt;=0.00200231481481481,"II A",IF(I7&lt;=0.00222222222222222,"III A",IF(I7&lt;=0.00243055555555556,"I JA",IF(I7&lt;=0.00261574074074074,"II JA",IF(I7&lt;=0.00277777777777778,"III JA"))))))))</f>
        <v>I JA</v>
      </c>
      <c r="K7" s="98" t="s">
        <v>67</v>
      </c>
    </row>
    <row r="8" spans="1:13" s="7" customFormat="1" ht="18" customHeight="1" x14ac:dyDescent="0.25">
      <c r="A8" s="27">
        <v>2</v>
      </c>
      <c r="B8" s="93">
        <v>9</v>
      </c>
      <c r="C8" s="94" t="s">
        <v>53</v>
      </c>
      <c r="D8" s="95" t="s">
        <v>54</v>
      </c>
      <c r="E8" s="96" t="s">
        <v>55</v>
      </c>
      <c r="F8" s="97" t="s">
        <v>56</v>
      </c>
      <c r="G8" s="97" t="s">
        <v>57</v>
      </c>
      <c r="H8" s="97"/>
      <c r="I8" s="224">
        <v>2.3902777777777781E-3</v>
      </c>
      <c r="J8" s="99" t="str">
        <f t="shared" ref="J8:J9" si="0">IF(ISBLANK(I8),"",IF(I8&lt;=0.00171296296296296,"KSM",IF(I8&lt;=0.0018287037037037,"I A",IF(I8&lt;=0.00200231481481481,"II A",IF(I8&lt;=0.00222222222222222,"III A",IF(I8&lt;=0.00243055555555556,"I JA",IF(I8&lt;=0.00261574074074074,"II JA",IF(I8&lt;=0.00277777777777778,"III JA"))))))))</f>
        <v>I JA</v>
      </c>
      <c r="K8" s="98" t="s">
        <v>58</v>
      </c>
    </row>
    <row r="9" spans="1:13" s="7" customFormat="1" ht="18" customHeight="1" x14ac:dyDescent="0.25">
      <c r="A9" s="27">
        <v>3</v>
      </c>
      <c r="B9" s="93">
        <v>10</v>
      </c>
      <c r="C9" s="94" t="s">
        <v>59</v>
      </c>
      <c r="D9" s="95" t="s">
        <v>60</v>
      </c>
      <c r="E9" s="96">
        <v>38400</v>
      </c>
      <c r="F9" s="97" t="s">
        <v>56</v>
      </c>
      <c r="G9" s="97" t="s">
        <v>57</v>
      </c>
      <c r="H9" s="97"/>
      <c r="I9" s="224">
        <v>2.355439814814815E-3</v>
      </c>
      <c r="J9" s="99" t="str">
        <f t="shared" si="0"/>
        <v>I JA</v>
      </c>
      <c r="K9" s="98" t="s">
        <v>61</v>
      </c>
    </row>
  </sheetData>
  <sheetProtection algorithmName="SHA-512" hashValue="ZjrK63+IPRDqJ5SBQ5V4KUpZonCjiZuLjWM8NONBoFc06sfuBdQ4JLZHSIN9qc7dPt8Ty3Xz88F7s3yHfALbcQ==" saltValue="3KZtf9wQUyT2VSqk7GAIhA==" spinCount="100000" sheet="1" objects="1" scenarios="1"/>
  <printOptions horizontalCentered="1"/>
  <pageMargins left="0.39370078740157483" right="0.39370078740157483" top="0.78740157480314965" bottom="0.23622047244094491" header="0.15748031496062992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A5" sqref="A5"/>
    </sheetView>
  </sheetViews>
  <sheetFormatPr defaultColWidth="9.109375" defaultRowHeight="13.2" x14ac:dyDescent="0.25"/>
  <cols>
    <col min="1" max="1" width="5.6640625" style="7" customWidth="1"/>
    <col min="2" max="2" width="3.33203125" style="7" bestFit="1" customWidth="1"/>
    <col min="3" max="3" width="11.109375" style="7" customWidth="1"/>
    <col min="4" max="4" width="12.6640625" style="7" bestFit="1" customWidth="1"/>
    <col min="5" max="5" width="10.6640625" style="32" customWidth="1"/>
    <col min="6" max="6" width="10.88671875" style="16" bestFit="1" customWidth="1"/>
    <col min="7" max="7" width="12.88671875" style="16" bestFit="1" customWidth="1"/>
    <col min="8" max="8" width="13.44140625" style="16" hidden="1" customWidth="1"/>
    <col min="9" max="9" width="7.5546875" style="11" customWidth="1"/>
    <col min="10" max="10" width="4.6640625" style="11" bestFit="1" customWidth="1"/>
    <col min="11" max="11" width="6.44140625" style="7" bestFit="1" customWidth="1"/>
    <col min="12" max="12" width="14" style="7" bestFit="1" customWidth="1"/>
    <col min="13" max="16384" width="9.109375" style="7"/>
  </cols>
  <sheetData>
    <row r="1" spans="1:14" s="220" customFormat="1" ht="15.6" x14ac:dyDescent="0.25">
      <c r="A1" s="220" t="s">
        <v>26</v>
      </c>
      <c r="D1" s="221"/>
      <c r="E1" s="222"/>
      <c r="F1" s="222"/>
      <c r="G1" s="222"/>
      <c r="H1" s="223"/>
      <c r="I1" s="2"/>
      <c r="J1" s="2"/>
      <c r="K1" s="212"/>
    </row>
    <row r="2" spans="1:14" s="220" customFormat="1" ht="15.6" x14ac:dyDescent="0.25">
      <c r="A2" s="220" t="s">
        <v>51</v>
      </c>
      <c r="D2" s="221"/>
      <c r="E2" s="222"/>
      <c r="F2" s="222"/>
      <c r="G2" s="223"/>
      <c r="H2" s="223"/>
      <c r="I2" s="2"/>
      <c r="J2" s="2"/>
      <c r="K2" s="2"/>
      <c r="L2" s="2"/>
      <c r="M2" s="2"/>
      <c r="N2" s="213"/>
    </row>
    <row r="3" spans="1:14" s="13" customFormat="1" ht="12" customHeight="1" x14ac:dyDescent="0.25">
      <c r="A3" s="7"/>
      <c r="B3" s="7"/>
      <c r="C3" s="7"/>
      <c r="D3" s="8"/>
      <c r="E3" s="9"/>
      <c r="F3" s="10"/>
      <c r="G3" s="10"/>
      <c r="H3" s="10"/>
      <c r="I3" s="11"/>
      <c r="J3" s="11"/>
    </row>
    <row r="4" spans="1:14" s="14" customFormat="1" ht="15.6" x14ac:dyDescent="0.25">
      <c r="C4" s="4" t="s">
        <v>48</v>
      </c>
      <c r="D4" s="4"/>
      <c r="E4" s="9"/>
      <c r="F4" s="15"/>
      <c r="G4" s="15"/>
      <c r="H4" s="16"/>
      <c r="I4" s="11"/>
      <c r="J4" s="11"/>
    </row>
    <row r="5" spans="1:14" ht="18" customHeight="1" thickBot="1" x14ac:dyDescent="0.3">
      <c r="C5" s="4"/>
      <c r="D5" s="4" t="s">
        <v>40</v>
      </c>
      <c r="E5" s="9"/>
      <c r="F5" s="15"/>
      <c r="G5" s="15"/>
    </row>
    <row r="6" spans="1:14" s="234" customFormat="1" ht="18" customHeight="1" thickBot="1" x14ac:dyDescent="0.3">
      <c r="A6" s="228" t="s">
        <v>19</v>
      </c>
      <c r="B6" s="229" t="s">
        <v>0</v>
      </c>
      <c r="C6" s="230" t="s">
        <v>1</v>
      </c>
      <c r="D6" s="231" t="s">
        <v>2</v>
      </c>
      <c r="E6" s="216" t="s">
        <v>15</v>
      </c>
      <c r="F6" s="232" t="s">
        <v>4</v>
      </c>
      <c r="G6" s="232" t="s">
        <v>16</v>
      </c>
      <c r="H6" s="232" t="s">
        <v>17</v>
      </c>
      <c r="I6" s="216" t="s">
        <v>5</v>
      </c>
      <c r="J6" s="216" t="s">
        <v>22</v>
      </c>
      <c r="K6" s="217" t="s">
        <v>7</v>
      </c>
      <c r="L6" s="233" t="s">
        <v>3</v>
      </c>
    </row>
    <row r="7" spans="1:14" s="237" customFormat="1" ht="18" customHeight="1" x14ac:dyDescent="0.25">
      <c r="A7" s="235">
        <v>1</v>
      </c>
      <c r="B7" s="93">
        <v>48</v>
      </c>
      <c r="C7" s="94" t="s">
        <v>68</v>
      </c>
      <c r="D7" s="95" t="s">
        <v>69</v>
      </c>
      <c r="E7" s="96">
        <v>38758</v>
      </c>
      <c r="F7" s="97" t="s">
        <v>70</v>
      </c>
      <c r="G7" s="97" t="s">
        <v>94</v>
      </c>
      <c r="H7" s="97"/>
      <c r="I7" s="236">
        <v>21.21</v>
      </c>
      <c r="J7" s="99">
        <v>-0.1</v>
      </c>
      <c r="K7" s="99" t="str">
        <f t="shared" ref="K7:K12" si="0">IF(ISBLANK(I7),"",IF(I7&lt;=14.84,"KSM",IF(I7&lt;=16.04,"I A",IF(I7&lt;=17.44,"II A",IF(I7&lt;=18.84,"III A",IF(I7&lt;=20.04,"I JA",IF(I7&lt;=21.24,"II JA",IF(I7&lt;=22.24,"III JA"))))))))</f>
        <v>II JA</v>
      </c>
      <c r="L7" s="98" t="s">
        <v>71</v>
      </c>
    </row>
    <row r="8" spans="1:14" s="237" customFormat="1" ht="18" customHeight="1" x14ac:dyDescent="0.25">
      <c r="A8" s="235">
        <v>2</v>
      </c>
      <c r="B8" s="93">
        <v>11</v>
      </c>
      <c r="C8" s="94" t="s">
        <v>72</v>
      </c>
      <c r="D8" s="95" t="s">
        <v>73</v>
      </c>
      <c r="E8" s="96" t="s">
        <v>74</v>
      </c>
      <c r="F8" s="97" t="s">
        <v>75</v>
      </c>
      <c r="G8" s="97" t="s">
        <v>76</v>
      </c>
      <c r="H8" s="97"/>
      <c r="I8" s="236">
        <v>15.86</v>
      </c>
      <c r="J8" s="99">
        <v>-0.1</v>
      </c>
      <c r="K8" s="99" t="str">
        <f t="shared" si="0"/>
        <v>I A</v>
      </c>
      <c r="L8" s="98" t="s">
        <v>77</v>
      </c>
    </row>
    <row r="9" spans="1:14" s="237" customFormat="1" ht="18" customHeight="1" x14ac:dyDescent="0.25">
      <c r="A9" s="235">
        <v>3</v>
      </c>
      <c r="B9" s="93">
        <v>25</v>
      </c>
      <c r="C9" s="94" t="s">
        <v>78</v>
      </c>
      <c r="D9" s="95" t="s">
        <v>79</v>
      </c>
      <c r="E9" s="96">
        <v>38094</v>
      </c>
      <c r="F9" s="97" t="s">
        <v>56</v>
      </c>
      <c r="G9" s="97" t="s">
        <v>57</v>
      </c>
      <c r="H9" s="97"/>
      <c r="I9" s="236">
        <v>19.13</v>
      </c>
      <c r="J9" s="99">
        <v>-0.1</v>
      </c>
      <c r="K9" s="99" t="str">
        <f t="shared" si="0"/>
        <v>I JA</v>
      </c>
      <c r="L9" s="98" t="s">
        <v>80</v>
      </c>
    </row>
    <row r="10" spans="1:14" s="237" customFormat="1" ht="18" customHeight="1" x14ac:dyDescent="0.25">
      <c r="A10" s="235">
        <v>4</v>
      </c>
      <c r="B10" s="93">
        <v>47</v>
      </c>
      <c r="C10" s="94" t="s">
        <v>81</v>
      </c>
      <c r="D10" s="95" t="s">
        <v>82</v>
      </c>
      <c r="E10" s="96">
        <v>38588</v>
      </c>
      <c r="F10" s="97" t="s">
        <v>70</v>
      </c>
      <c r="G10" s="97" t="s">
        <v>94</v>
      </c>
      <c r="H10" s="97"/>
      <c r="I10" s="236">
        <v>23.83</v>
      </c>
      <c r="J10" s="99">
        <v>-0.1</v>
      </c>
      <c r="K10" s="270" t="b">
        <f t="shared" si="0"/>
        <v>0</v>
      </c>
      <c r="L10" s="98" t="s">
        <v>71</v>
      </c>
    </row>
    <row r="11" spans="1:14" s="237" customFormat="1" ht="18" customHeight="1" x14ac:dyDescent="0.25">
      <c r="A11" s="235">
        <v>5</v>
      </c>
      <c r="B11" s="93">
        <v>61</v>
      </c>
      <c r="C11" s="94" t="s">
        <v>83</v>
      </c>
      <c r="D11" s="95" t="s">
        <v>84</v>
      </c>
      <c r="E11" s="96" t="s">
        <v>85</v>
      </c>
      <c r="F11" s="97" t="s">
        <v>86</v>
      </c>
      <c r="G11" s="97" t="s">
        <v>87</v>
      </c>
      <c r="H11" s="97"/>
      <c r="I11" s="236">
        <v>17.38</v>
      </c>
      <c r="J11" s="99">
        <v>-0.1</v>
      </c>
      <c r="K11" s="99" t="str">
        <f t="shared" si="0"/>
        <v>II A</v>
      </c>
      <c r="L11" s="98" t="s">
        <v>88</v>
      </c>
    </row>
    <row r="12" spans="1:14" s="237" customFormat="1" ht="18" customHeight="1" x14ac:dyDescent="0.25">
      <c r="A12" s="235">
        <v>6</v>
      </c>
      <c r="B12" s="93">
        <v>64</v>
      </c>
      <c r="C12" s="94" t="s">
        <v>89</v>
      </c>
      <c r="D12" s="95" t="s">
        <v>90</v>
      </c>
      <c r="E12" s="96" t="s">
        <v>91</v>
      </c>
      <c r="F12" s="97" t="s">
        <v>92</v>
      </c>
      <c r="G12" s="97" t="s">
        <v>87</v>
      </c>
      <c r="H12" s="97"/>
      <c r="I12" s="236">
        <v>17.63</v>
      </c>
      <c r="J12" s="99">
        <v>-0.1</v>
      </c>
      <c r="K12" s="99" t="str">
        <f t="shared" si="0"/>
        <v>III A</v>
      </c>
      <c r="L12" s="98" t="s">
        <v>93</v>
      </c>
    </row>
  </sheetData>
  <sheetProtection algorithmName="SHA-512" hashValue="0pWiZOBaVHCd1qyqlSiXLDczGoKdsGDHoiKsdfJNsqskSw0ZDcAbxfMbQ66Gj9/43FH0j9Mi8uXZv9vQn48cxA==" saltValue="MvdF4ANT73wokDinH8bjrg==" spinCount="100000" sheet="1" objects="1" scenarios="1"/>
  <printOptions horizontalCentered="1"/>
  <pageMargins left="0.15748031496062992" right="0.15748031496062992" top="0.78740157480314965" bottom="0.39370078740157483" header="0.15748031496062992" footer="0.3937007874015748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13"/>
  <sheetViews>
    <sheetView workbookViewId="0">
      <selection activeCell="A5" sqref="A5"/>
    </sheetView>
  </sheetViews>
  <sheetFormatPr defaultRowHeight="13.2" x14ac:dyDescent="0.25"/>
  <cols>
    <col min="1" max="1" width="5.44140625" style="104" customWidth="1"/>
    <col min="2" max="2" width="3.6640625" style="104" customWidth="1"/>
    <col min="3" max="3" width="9.109375" style="105"/>
    <col min="4" max="4" width="13.33203125" style="105" customWidth="1"/>
    <col min="5" max="5" width="10.6640625" style="138" customWidth="1"/>
    <col min="6" max="6" width="12" style="116" bestFit="1" customWidth="1"/>
    <col min="7" max="7" width="12.44140625" style="116" customWidth="1"/>
    <col min="8" max="8" width="13.33203125" style="109" hidden="1" customWidth="1"/>
    <col min="9" max="9" width="5.88671875" style="109" hidden="1" customWidth="1"/>
    <col min="10" max="22" width="4.6640625" style="105" customWidth="1"/>
    <col min="23" max="23" width="7" style="105" customWidth="1"/>
    <col min="24" max="24" width="5.88671875" style="105" customWidth="1"/>
    <col min="25" max="25" width="14" style="105" bestFit="1" customWidth="1"/>
    <col min="26" max="228" width="9.109375" style="105"/>
    <col min="229" max="261" width="9.109375" style="140"/>
    <col min="262" max="262" width="5.44140625" style="140" customWidth="1"/>
    <col min="263" max="263" width="9.109375" style="140"/>
    <col min="264" max="264" width="13.33203125" style="140" customWidth="1"/>
    <col min="265" max="265" width="10.6640625" style="140" customWidth="1"/>
    <col min="266" max="266" width="12" style="140" bestFit="1" customWidth="1"/>
    <col min="267" max="268" width="12.88671875" style="140" bestFit="1" customWidth="1"/>
    <col min="269" max="278" width="4.6640625" style="140" customWidth="1"/>
    <col min="279" max="279" width="7" style="140" customWidth="1"/>
    <col min="280" max="280" width="5.88671875" style="140" customWidth="1"/>
    <col min="281" max="281" width="11.5546875" style="140" bestFit="1" customWidth="1"/>
    <col min="282" max="517" width="9.109375" style="140"/>
    <col min="518" max="518" width="5.44140625" style="140" customWidth="1"/>
    <col min="519" max="519" width="9.109375" style="140"/>
    <col min="520" max="520" width="13.33203125" style="140" customWidth="1"/>
    <col min="521" max="521" width="10.6640625" style="140" customWidth="1"/>
    <col min="522" max="522" width="12" style="140" bestFit="1" customWidth="1"/>
    <col min="523" max="524" width="12.88671875" style="140" bestFit="1" customWidth="1"/>
    <col min="525" max="534" width="4.6640625" style="140" customWidth="1"/>
    <col min="535" max="535" width="7" style="140" customWidth="1"/>
    <col min="536" max="536" width="5.88671875" style="140" customWidth="1"/>
    <col min="537" max="537" width="11.5546875" style="140" bestFit="1" customWidth="1"/>
    <col min="538" max="773" width="9.109375" style="140"/>
    <col min="774" max="774" width="5.44140625" style="140" customWidth="1"/>
    <col min="775" max="775" width="9.109375" style="140"/>
    <col min="776" max="776" width="13.33203125" style="140" customWidth="1"/>
    <col min="777" max="777" width="10.6640625" style="140" customWidth="1"/>
    <col min="778" max="778" width="12" style="140" bestFit="1" customWidth="1"/>
    <col min="779" max="780" width="12.88671875" style="140" bestFit="1" customWidth="1"/>
    <col min="781" max="790" width="4.6640625" style="140" customWidth="1"/>
    <col min="791" max="791" width="7" style="140" customWidth="1"/>
    <col min="792" max="792" width="5.88671875" style="140" customWidth="1"/>
    <col min="793" max="793" width="11.5546875" style="140" bestFit="1" customWidth="1"/>
    <col min="794" max="1029" width="9.109375" style="140"/>
    <col min="1030" max="1030" width="5.44140625" style="140" customWidth="1"/>
    <col min="1031" max="1031" width="9.109375" style="140"/>
    <col min="1032" max="1032" width="13.33203125" style="140" customWidth="1"/>
    <col min="1033" max="1033" width="10.6640625" style="140" customWidth="1"/>
    <col min="1034" max="1034" width="12" style="140" bestFit="1" customWidth="1"/>
    <col min="1035" max="1036" width="12.88671875" style="140" bestFit="1" customWidth="1"/>
    <col min="1037" max="1046" width="4.6640625" style="140" customWidth="1"/>
    <col min="1047" max="1047" width="7" style="140" customWidth="1"/>
    <col min="1048" max="1048" width="5.88671875" style="140" customWidth="1"/>
    <col min="1049" max="1049" width="11.5546875" style="140" bestFit="1" customWidth="1"/>
    <col min="1050" max="1285" width="9.109375" style="140"/>
    <col min="1286" max="1286" width="5.44140625" style="140" customWidth="1"/>
    <col min="1287" max="1287" width="9.109375" style="140"/>
    <col min="1288" max="1288" width="13.33203125" style="140" customWidth="1"/>
    <col min="1289" max="1289" width="10.6640625" style="140" customWidth="1"/>
    <col min="1290" max="1290" width="12" style="140" bestFit="1" customWidth="1"/>
    <col min="1291" max="1292" width="12.88671875" style="140" bestFit="1" customWidth="1"/>
    <col min="1293" max="1302" width="4.6640625" style="140" customWidth="1"/>
    <col min="1303" max="1303" width="7" style="140" customWidth="1"/>
    <col min="1304" max="1304" width="5.88671875" style="140" customWidth="1"/>
    <col min="1305" max="1305" width="11.5546875" style="140" bestFit="1" customWidth="1"/>
    <col min="1306" max="1541" width="9.109375" style="140"/>
    <col min="1542" max="1542" width="5.44140625" style="140" customWidth="1"/>
    <col min="1543" max="1543" width="9.109375" style="140"/>
    <col min="1544" max="1544" width="13.33203125" style="140" customWidth="1"/>
    <col min="1545" max="1545" width="10.6640625" style="140" customWidth="1"/>
    <col min="1546" max="1546" width="12" style="140" bestFit="1" customWidth="1"/>
    <col min="1547" max="1548" width="12.88671875" style="140" bestFit="1" customWidth="1"/>
    <col min="1549" max="1558" width="4.6640625" style="140" customWidth="1"/>
    <col min="1559" max="1559" width="7" style="140" customWidth="1"/>
    <col min="1560" max="1560" width="5.88671875" style="140" customWidth="1"/>
    <col min="1561" max="1561" width="11.5546875" style="140" bestFit="1" customWidth="1"/>
    <col min="1562" max="1797" width="9.109375" style="140"/>
    <col min="1798" max="1798" width="5.44140625" style="140" customWidth="1"/>
    <col min="1799" max="1799" width="9.109375" style="140"/>
    <col min="1800" max="1800" width="13.33203125" style="140" customWidth="1"/>
    <col min="1801" max="1801" width="10.6640625" style="140" customWidth="1"/>
    <col min="1802" max="1802" width="12" style="140" bestFit="1" customWidth="1"/>
    <col min="1803" max="1804" width="12.88671875" style="140" bestFit="1" customWidth="1"/>
    <col min="1805" max="1814" width="4.6640625" style="140" customWidth="1"/>
    <col min="1815" max="1815" width="7" style="140" customWidth="1"/>
    <col min="1816" max="1816" width="5.88671875" style="140" customWidth="1"/>
    <col min="1817" max="1817" width="11.5546875" style="140" bestFit="1" customWidth="1"/>
    <col min="1818" max="2053" width="9.109375" style="140"/>
    <col min="2054" max="2054" width="5.44140625" style="140" customWidth="1"/>
    <col min="2055" max="2055" width="9.109375" style="140"/>
    <col min="2056" max="2056" width="13.33203125" style="140" customWidth="1"/>
    <col min="2057" max="2057" width="10.6640625" style="140" customWidth="1"/>
    <col min="2058" max="2058" width="12" style="140" bestFit="1" customWidth="1"/>
    <col min="2059" max="2060" width="12.88671875" style="140" bestFit="1" customWidth="1"/>
    <col min="2061" max="2070" width="4.6640625" style="140" customWidth="1"/>
    <col min="2071" max="2071" width="7" style="140" customWidth="1"/>
    <col min="2072" max="2072" width="5.88671875" style="140" customWidth="1"/>
    <col min="2073" max="2073" width="11.5546875" style="140" bestFit="1" customWidth="1"/>
    <col min="2074" max="2309" width="9.109375" style="140"/>
    <col min="2310" max="2310" width="5.44140625" style="140" customWidth="1"/>
    <col min="2311" max="2311" width="9.109375" style="140"/>
    <col min="2312" max="2312" width="13.33203125" style="140" customWidth="1"/>
    <col min="2313" max="2313" width="10.6640625" style="140" customWidth="1"/>
    <col min="2314" max="2314" width="12" style="140" bestFit="1" customWidth="1"/>
    <col min="2315" max="2316" width="12.88671875" style="140" bestFit="1" customWidth="1"/>
    <col min="2317" max="2326" width="4.6640625" style="140" customWidth="1"/>
    <col min="2327" max="2327" width="7" style="140" customWidth="1"/>
    <col min="2328" max="2328" width="5.88671875" style="140" customWidth="1"/>
    <col min="2329" max="2329" width="11.5546875" style="140" bestFit="1" customWidth="1"/>
    <col min="2330" max="2565" width="9.109375" style="140"/>
    <col min="2566" max="2566" width="5.44140625" style="140" customWidth="1"/>
    <col min="2567" max="2567" width="9.109375" style="140"/>
    <col min="2568" max="2568" width="13.33203125" style="140" customWidth="1"/>
    <col min="2569" max="2569" width="10.6640625" style="140" customWidth="1"/>
    <col min="2570" max="2570" width="12" style="140" bestFit="1" customWidth="1"/>
    <col min="2571" max="2572" width="12.88671875" style="140" bestFit="1" customWidth="1"/>
    <col min="2573" max="2582" width="4.6640625" style="140" customWidth="1"/>
    <col min="2583" max="2583" width="7" style="140" customWidth="1"/>
    <col min="2584" max="2584" width="5.88671875" style="140" customWidth="1"/>
    <col min="2585" max="2585" width="11.5546875" style="140" bestFit="1" customWidth="1"/>
    <col min="2586" max="2821" width="9.109375" style="140"/>
    <col min="2822" max="2822" width="5.44140625" style="140" customWidth="1"/>
    <col min="2823" max="2823" width="9.109375" style="140"/>
    <col min="2824" max="2824" width="13.33203125" style="140" customWidth="1"/>
    <col min="2825" max="2825" width="10.6640625" style="140" customWidth="1"/>
    <col min="2826" max="2826" width="12" style="140" bestFit="1" customWidth="1"/>
    <col min="2827" max="2828" width="12.88671875" style="140" bestFit="1" customWidth="1"/>
    <col min="2829" max="2838" width="4.6640625" style="140" customWidth="1"/>
    <col min="2839" max="2839" width="7" style="140" customWidth="1"/>
    <col min="2840" max="2840" width="5.88671875" style="140" customWidth="1"/>
    <col min="2841" max="2841" width="11.5546875" style="140" bestFit="1" customWidth="1"/>
    <col min="2842" max="3077" width="9.109375" style="140"/>
    <col min="3078" max="3078" width="5.44140625" style="140" customWidth="1"/>
    <col min="3079" max="3079" width="9.109375" style="140"/>
    <col min="3080" max="3080" width="13.33203125" style="140" customWidth="1"/>
    <col min="3081" max="3081" width="10.6640625" style="140" customWidth="1"/>
    <col min="3082" max="3082" width="12" style="140" bestFit="1" customWidth="1"/>
    <col min="3083" max="3084" width="12.88671875" style="140" bestFit="1" customWidth="1"/>
    <col min="3085" max="3094" width="4.6640625" style="140" customWidth="1"/>
    <col min="3095" max="3095" width="7" style="140" customWidth="1"/>
    <col min="3096" max="3096" width="5.88671875" style="140" customWidth="1"/>
    <col min="3097" max="3097" width="11.5546875" style="140" bestFit="1" customWidth="1"/>
    <col min="3098" max="3333" width="9.109375" style="140"/>
    <col min="3334" max="3334" width="5.44140625" style="140" customWidth="1"/>
    <col min="3335" max="3335" width="9.109375" style="140"/>
    <col min="3336" max="3336" width="13.33203125" style="140" customWidth="1"/>
    <col min="3337" max="3337" width="10.6640625" style="140" customWidth="1"/>
    <col min="3338" max="3338" width="12" style="140" bestFit="1" customWidth="1"/>
    <col min="3339" max="3340" width="12.88671875" style="140" bestFit="1" customWidth="1"/>
    <col min="3341" max="3350" width="4.6640625" style="140" customWidth="1"/>
    <col min="3351" max="3351" width="7" style="140" customWidth="1"/>
    <col min="3352" max="3352" width="5.88671875" style="140" customWidth="1"/>
    <col min="3353" max="3353" width="11.5546875" style="140" bestFit="1" customWidth="1"/>
    <col min="3354" max="3589" width="9.109375" style="140"/>
    <col min="3590" max="3590" width="5.44140625" style="140" customWidth="1"/>
    <col min="3591" max="3591" width="9.109375" style="140"/>
    <col min="3592" max="3592" width="13.33203125" style="140" customWidth="1"/>
    <col min="3593" max="3593" width="10.6640625" style="140" customWidth="1"/>
    <col min="3594" max="3594" width="12" style="140" bestFit="1" customWidth="1"/>
    <col min="3595" max="3596" width="12.88671875" style="140" bestFit="1" customWidth="1"/>
    <col min="3597" max="3606" width="4.6640625" style="140" customWidth="1"/>
    <col min="3607" max="3607" width="7" style="140" customWidth="1"/>
    <col min="3608" max="3608" width="5.88671875" style="140" customWidth="1"/>
    <col min="3609" max="3609" width="11.5546875" style="140" bestFit="1" customWidth="1"/>
    <col min="3610" max="3845" width="9.109375" style="140"/>
    <col min="3846" max="3846" width="5.44140625" style="140" customWidth="1"/>
    <col min="3847" max="3847" width="9.109375" style="140"/>
    <col min="3848" max="3848" width="13.33203125" style="140" customWidth="1"/>
    <col min="3849" max="3849" width="10.6640625" style="140" customWidth="1"/>
    <col min="3850" max="3850" width="12" style="140" bestFit="1" customWidth="1"/>
    <col min="3851" max="3852" width="12.88671875" style="140" bestFit="1" customWidth="1"/>
    <col min="3853" max="3862" width="4.6640625" style="140" customWidth="1"/>
    <col min="3863" max="3863" width="7" style="140" customWidth="1"/>
    <col min="3864" max="3864" width="5.88671875" style="140" customWidth="1"/>
    <col min="3865" max="3865" width="11.5546875" style="140" bestFit="1" customWidth="1"/>
    <col min="3866" max="4101" width="9.109375" style="140"/>
    <col min="4102" max="4102" width="5.44140625" style="140" customWidth="1"/>
    <col min="4103" max="4103" width="9.109375" style="140"/>
    <col min="4104" max="4104" width="13.33203125" style="140" customWidth="1"/>
    <col min="4105" max="4105" width="10.6640625" style="140" customWidth="1"/>
    <col min="4106" max="4106" width="12" style="140" bestFit="1" customWidth="1"/>
    <col min="4107" max="4108" width="12.88671875" style="140" bestFit="1" customWidth="1"/>
    <col min="4109" max="4118" width="4.6640625" style="140" customWidth="1"/>
    <col min="4119" max="4119" width="7" style="140" customWidth="1"/>
    <col min="4120" max="4120" width="5.88671875" style="140" customWidth="1"/>
    <col min="4121" max="4121" width="11.5546875" style="140" bestFit="1" customWidth="1"/>
    <col min="4122" max="4357" width="9.109375" style="140"/>
    <col min="4358" max="4358" width="5.44140625" style="140" customWidth="1"/>
    <col min="4359" max="4359" width="9.109375" style="140"/>
    <col min="4360" max="4360" width="13.33203125" style="140" customWidth="1"/>
    <col min="4361" max="4361" width="10.6640625" style="140" customWidth="1"/>
    <col min="4362" max="4362" width="12" style="140" bestFit="1" customWidth="1"/>
    <col min="4363" max="4364" width="12.88671875" style="140" bestFit="1" customWidth="1"/>
    <col min="4365" max="4374" width="4.6640625" style="140" customWidth="1"/>
    <col min="4375" max="4375" width="7" style="140" customWidth="1"/>
    <col min="4376" max="4376" width="5.88671875" style="140" customWidth="1"/>
    <col min="4377" max="4377" width="11.5546875" style="140" bestFit="1" customWidth="1"/>
    <col min="4378" max="4613" width="9.109375" style="140"/>
    <col min="4614" max="4614" width="5.44140625" style="140" customWidth="1"/>
    <col min="4615" max="4615" width="9.109375" style="140"/>
    <col min="4616" max="4616" width="13.33203125" style="140" customWidth="1"/>
    <col min="4617" max="4617" width="10.6640625" style="140" customWidth="1"/>
    <col min="4618" max="4618" width="12" style="140" bestFit="1" customWidth="1"/>
    <col min="4619" max="4620" width="12.88671875" style="140" bestFit="1" customWidth="1"/>
    <col min="4621" max="4630" width="4.6640625" style="140" customWidth="1"/>
    <col min="4631" max="4631" width="7" style="140" customWidth="1"/>
    <col min="4632" max="4632" width="5.88671875" style="140" customWidth="1"/>
    <col min="4633" max="4633" width="11.5546875" style="140" bestFit="1" customWidth="1"/>
    <col min="4634" max="4869" width="9.109375" style="140"/>
    <col min="4870" max="4870" width="5.44140625" style="140" customWidth="1"/>
    <col min="4871" max="4871" width="9.109375" style="140"/>
    <col min="4872" max="4872" width="13.33203125" style="140" customWidth="1"/>
    <col min="4873" max="4873" width="10.6640625" style="140" customWidth="1"/>
    <col min="4874" max="4874" width="12" style="140" bestFit="1" customWidth="1"/>
    <col min="4875" max="4876" width="12.88671875" style="140" bestFit="1" customWidth="1"/>
    <col min="4877" max="4886" width="4.6640625" style="140" customWidth="1"/>
    <col min="4887" max="4887" width="7" style="140" customWidth="1"/>
    <col min="4888" max="4888" width="5.88671875" style="140" customWidth="1"/>
    <col min="4889" max="4889" width="11.5546875" style="140" bestFit="1" customWidth="1"/>
    <col min="4890" max="5125" width="9.109375" style="140"/>
    <col min="5126" max="5126" width="5.44140625" style="140" customWidth="1"/>
    <col min="5127" max="5127" width="9.109375" style="140"/>
    <col min="5128" max="5128" width="13.33203125" style="140" customWidth="1"/>
    <col min="5129" max="5129" width="10.6640625" style="140" customWidth="1"/>
    <col min="5130" max="5130" width="12" style="140" bestFit="1" customWidth="1"/>
    <col min="5131" max="5132" width="12.88671875" style="140" bestFit="1" customWidth="1"/>
    <col min="5133" max="5142" width="4.6640625" style="140" customWidth="1"/>
    <col min="5143" max="5143" width="7" style="140" customWidth="1"/>
    <col min="5144" max="5144" width="5.88671875" style="140" customWidth="1"/>
    <col min="5145" max="5145" width="11.5546875" style="140" bestFit="1" customWidth="1"/>
    <col min="5146" max="5381" width="9.109375" style="140"/>
    <col min="5382" max="5382" width="5.44140625" style="140" customWidth="1"/>
    <col min="5383" max="5383" width="9.109375" style="140"/>
    <col min="5384" max="5384" width="13.33203125" style="140" customWidth="1"/>
    <col min="5385" max="5385" width="10.6640625" style="140" customWidth="1"/>
    <col min="5386" max="5386" width="12" style="140" bestFit="1" customWidth="1"/>
    <col min="5387" max="5388" width="12.88671875" style="140" bestFit="1" customWidth="1"/>
    <col min="5389" max="5398" width="4.6640625" style="140" customWidth="1"/>
    <col min="5399" max="5399" width="7" style="140" customWidth="1"/>
    <col min="5400" max="5400" width="5.88671875" style="140" customWidth="1"/>
    <col min="5401" max="5401" width="11.5546875" style="140" bestFit="1" customWidth="1"/>
    <col min="5402" max="5637" width="9.109375" style="140"/>
    <col min="5638" max="5638" width="5.44140625" style="140" customWidth="1"/>
    <col min="5639" max="5639" width="9.109375" style="140"/>
    <col min="5640" max="5640" width="13.33203125" style="140" customWidth="1"/>
    <col min="5641" max="5641" width="10.6640625" style="140" customWidth="1"/>
    <col min="5642" max="5642" width="12" style="140" bestFit="1" customWidth="1"/>
    <col min="5643" max="5644" width="12.88671875" style="140" bestFit="1" customWidth="1"/>
    <col min="5645" max="5654" width="4.6640625" style="140" customWidth="1"/>
    <col min="5655" max="5655" width="7" style="140" customWidth="1"/>
    <col min="5656" max="5656" width="5.88671875" style="140" customWidth="1"/>
    <col min="5657" max="5657" width="11.5546875" style="140" bestFit="1" customWidth="1"/>
    <col min="5658" max="5893" width="9.109375" style="140"/>
    <col min="5894" max="5894" width="5.44140625" style="140" customWidth="1"/>
    <col min="5895" max="5895" width="9.109375" style="140"/>
    <col min="5896" max="5896" width="13.33203125" style="140" customWidth="1"/>
    <col min="5897" max="5897" width="10.6640625" style="140" customWidth="1"/>
    <col min="5898" max="5898" width="12" style="140" bestFit="1" customWidth="1"/>
    <col min="5899" max="5900" width="12.88671875" style="140" bestFit="1" customWidth="1"/>
    <col min="5901" max="5910" width="4.6640625" style="140" customWidth="1"/>
    <col min="5911" max="5911" width="7" style="140" customWidth="1"/>
    <col min="5912" max="5912" width="5.88671875" style="140" customWidth="1"/>
    <col min="5913" max="5913" width="11.5546875" style="140" bestFit="1" customWidth="1"/>
    <col min="5914" max="6149" width="9.109375" style="140"/>
    <col min="6150" max="6150" width="5.44140625" style="140" customWidth="1"/>
    <col min="6151" max="6151" width="9.109375" style="140"/>
    <col min="6152" max="6152" width="13.33203125" style="140" customWidth="1"/>
    <col min="6153" max="6153" width="10.6640625" style="140" customWidth="1"/>
    <col min="6154" max="6154" width="12" style="140" bestFit="1" customWidth="1"/>
    <col min="6155" max="6156" width="12.88671875" style="140" bestFit="1" customWidth="1"/>
    <col min="6157" max="6166" width="4.6640625" style="140" customWidth="1"/>
    <col min="6167" max="6167" width="7" style="140" customWidth="1"/>
    <col min="6168" max="6168" width="5.88671875" style="140" customWidth="1"/>
    <col min="6169" max="6169" width="11.5546875" style="140" bestFit="1" customWidth="1"/>
    <col min="6170" max="6405" width="9.109375" style="140"/>
    <col min="6406" max="6406" width="5.44140625" style="140" customWidth="1"/>
    <col min="6407" max="6407" width="9.109375" style="140"/>
    <col min="6408" max="6408" width="13.33203125" style="140" customWidth="1"/>
    <col min="6409" max="6409" width="10.6640625" style="140" customWidth="1"/>
    <col min="6410" max="6410" width="12" style="140" bestFit="1" customWidth="1"/>
    <col min="6411" max="6412" width="12.88671875" style="140" bestFit="1" customWidth="1"/>
    <col min="6413" max="6422" width="4.6640625" style="140" customWidth="1"/>
    <col min="6423" max="6423" width="7" style="140" customWidth="1"/>
    <col min="6424" max="6424" width="5.88671875" style="140" customWidth="1"/>
    <col min="6425" max="6425" width="11.5546875" style="140" bestFit="1" customWidth="1"/>
    <col min="6426" max="6661" width="9.109375" style="140"/>
    <col min="6662" max="6662" width="5.44140625" style="140" customWidth="1"/>
    <col min="6663" max="6663" width="9.109375" style="140"/>
    <col min="6664" max="6664" width="13.33203125" style="140" customWidth="1"/>
    <col min="6665" max="6665" width="10.6640625" style="140" customWidth="1"/>
    <col min="6666" max="6666" width="12" style="140" bestFit="1" customWidth="1"/>
    <col min="6667" max="6668" width="12.88671875" style="140" bestFit="1" customWidth="1"/>
    <col min="6669" max="6678" width="4.6640625" style="140" customWidth="1"/>
    <col min="6679" max="6679" width="7" style="140" customWidth="1"/>
    <col min="6680" max="6680" width="5.88671875" style="140" customWidth="1"/>
    <col min="6681" max="6681" width="11.5546875" style="140" bestFit="1" customWidth="1"/>
    <col min="6682" max="6917" width="9.109375" style="140"/>
    <col min="6918" max="6918" width="5.44140625" style="140" customWidth="1"/>
    <col min="6919" max="6919" width="9.109375" style="140"/>
    <col min="6920" max="6920" width="13.33203125" style="140" customWidth="1"/>
    <col min="6921" max="6921" width="10.6640625" style="140" customWidth="1"/>
    <col min="6922" max="6922" width="12" style="140" bestFit="1" customWidth="1"/>
    <col min="6923" max="6924" width="12.88671875" style="140" bestFit="1" customWidth="1"/>
    <col min="6925" max="6934" width="4.6640625" style="140" customWidth="1"/>
    <col min="6935" max="6935" width="7" style="140" customWidth="1"/>
    <col min="6936" max="6936" width="5.88671875" style="140" customWidth="1"/>
    <col min="6937" max="6937" width="11.5546875" style="140" bestFit="1" customWidth="1"/>
    <col min="6938" max="7173" width="9.109375" style="140"/>
    <col min="7174" max="7174" width="5.44140625" style="140" customWidth="1"/>
    <col min="7175" max="7175" width="9.109375" style="140"/>
    <col min="7176" max="7176" width="13.33203125" style="140" customWidth="1"/>
    <col min="7177" max="7177" width="10.6640625" style="140" customWidth="1"/>
    <col min="7178" max="7178" width="12" style="140" bestFit="1" customWidth="1"/>
    <col min="7179" max="7180" width="12.88671875" style="140" bestFit="1" customWidth="1"/>
    <col min="7181" max="7190" width="4.6640625" style="140" customWidth="1"/>
    <col min="7191" max="7191" width="7" style="140" customWidth="1"/>
    <col min="7192" max="7192" width="5.88671875" style="140" customWidth="1"/>
    <col min="7193" max="7193" width="11.5546875" style="140" bestFit="1" customWidth="1"/>
    <col min="7194" max="7429" width="9.109375" style="140"/>
    <col min="7430" max="7430" width="5.44140625" style="140" customWidth="1"/>
    <col min="7431" max="7431" width="9.109375" style="140"/>
    <col min="7432" max="7432" width="13.33203125" style="140" customWidth="1"/>
    <col min="7433" max="7433" width="10.6640625" style="140" customWidth="1"/>
    <col min="7434" max="7434" width="12" style="140" bestFit="1" customWidth="1"/>
    <col min="7435" max="7436" width="12.88671875" style="140" bestFit="1" customWidth="1"/>
    <col min="7437" max="7446" width="4.6640625" style="140" customWidth="1"/>
    <col min="7447" max="7447" width="7" style="140" customWidth="1"/>
    <col min="7448" max="7448" width="5.88671875" style="140" customWidth="1"/>
    <col min="7449" max="7449" width="11.5546875" style="140" bestFit="1" customWidth="1"/>
    <col min="7450" max="7685" width="9.109375" style="140"/>
    <col min="7686" max="7686" width="5.44140625" style="140" customWidth="1"/>
    <col min="7687" max="7687" width="9.109375" style="140"/>
    <col min="7688" max="7688" width="13.33203125" style="140" customWidth="1"/>
    <col min="7689" max="7689" width="10.6640625" style="140" customWidth="1"/>
    <col min="7690" max="7690" width="12" style="140" bestFit="1" customWidth="1"/>
    <col min="7691" max="7692" width="12.88671875" style="140" bestFit="1" customWidth="1"/>
    <col min="7693" max="7702" width="4.6640625" style="140" customWidth="1"/>
    <col min="7703" max="7703" width="7" style="140" customWidth="1"/>
    <col min="7704" max="7704" width="5.88671875" style="140" customWidth="1"/>
    <col min="7705" max="7705" width="11.5546875" style="140" bestFit="1" customWidth="1"/>
    <col min="7706" max="7941" width="9.109375" style="140"/>
    <col min="7942" max="7942" width="5.44140625" style="140" customWidth="1"/>
    <col min="7943" max="7943" width="9.109375" style="140"/>
    <col min="7944" max="7944" width="13.33203125" style="140" customWidth="1"/>
    <col min="7945" max="7945" width="10.6640625" style="140" customWidth="1"/>
    <col min="7946" max="7946" width="12" style="140" bestFit="1" customWidth="1"/>
    <col min="7947" max="7948" width="12.88671875" style="140" bestFit="1" customWidth="1"/>
    <col min="7949" max="7958" width="4.6640625" style="140" customWidth="1"/>
    <col min="7959" max="7959" width="7" style="140" customWidth="1"/>
    <col min="7960" max="7960" width="5.88671875" style="140" customWidth="1"/>
    <col min="7961" max="7961" width="11.5546875" style="140" bestFit="1" customWidth="1"/>
    <col min="7962" max="8197" width="9.109375" style="140"/>
    <col min="8198" max="8198" width="5.44140625" style="140" customWidth="1"/>
    <col min="8199" max="8199" width="9.109375" style="140"/>
    <col min="8200" max="8200" width="13.33203125" style="140" customWidth="1"/>
    <col min="8201" max="8201" width="10.6640625" style="140" customWidth="1"/>
    <col min="8202" max="8202" width="12" style="140" bestFit="1" customWidth="1"/>
    <col min="8203" max="8204" width="12.88671875" style="140" bestFit="1" customWidth="1"/>
    <col min="8205" max="8214" width="4.6640625" style="140" customWidth="1"/>
    <col min="8215" max="8215" width="7" style="140" customWidth="1"/>
    <col min="8216" max="8216" width="5.88671875" style="140" customWidth="1"/>
    <col min="8217" max="8217" width="11.5546875" style="140" bestFit="1" customWidth="1"/>
    <col min="8218" max="8453" width="9.109375" style="140"/>
    <col min="8454" max="8454" width="5.44140625" style="140" customWidth="1"/>
    <col min="8455" max="8455" width="9.109375" style="140"/>
    <col min="8456" max="8456" width="13.33203125" style="140" customWidth="1"/>
    <col min="8457" max="8457" width="10.6640625" style="140" customWidth="1"/>
    <col min="8458" max="8458" width="12" style="140" bestFit="1" customWidth="1"/>
    <col min="8459" max="8460" width="12.88671875" style="140" bestFit="1" customWidth="1"/>
    <col min="8461" max="8470" width="4.6640625" style="140" customWidth="1"/>
    <col min="8471" max="8471" width="7" style="140" customWidth="1"/>
    <col min="8472" max="8472" width="5.88671875" style="140" customWidth="1"/>
    <col min="8473" max="8473" width="11.5546875" style="140" bestFit="1" customWidth="1"/>
    <col min="8474" max="8709" width="9.109375" style="140"/>
    <col min="8710" max="8710" width="5.44140625" style="140" customWidth="1"/>
    <col min="8711" max="8711" width="9.109375" style="140"/>
    <col min="8712" max="8712" width="13.33203125" style="140" customWidth="1"/>
    <col min="8713" max="8713" width="10.6640625" style="140" customWidth="1"/>
    <col min="8714" max="8714" width="12" style="140" bestFit="1" customWidth="1"/>
    <col min="8715" max="8716" width="12.88671875" style="140" bestFit="1" customWidth="1"/>
    <col min="8717" max="8726" width="4.6640625" style="140" customWidth="1"/>
    <col min="8727" max="8727" width="7" style="140" customWidth="1"/>
    <col min="8728" max="8728" width="5.88671875" style="140" customWidth="1"/>
    <col min="8729" max="8729" width="11.5546875" style="140" bestFit="1" customWidth="1"/>
    <col min="8730" max="8965" width="9.109375" style="140"/>
    <col min="8966" max="8966" width="5.44140625" style="140" customWidth="1"/>
    <col min="8967" max="8967" width="9.109375" style="140"/>
    <col min="8968" max="8968" width="13.33203125" style="140" customWidth="1"/>
    <col min="8969" max="8969" width="10.6640625" style="140" customWidth="1"/>
    <col min="8970" max="8970" width="12" style="140" bestFit="1" customWidth="1"/>
    <col min="8971" max="8972" width="12.88671875" style="140" bestFit="1" customWidth="1"/>
    <col min="8973" max="8982" width="4.6640625" style="140" customWidth="1"/>
    <col min="8983" max="8983" width="7" style="140" customWidth="1"/>
    <col min="8984" max="8984" width="5.88671875" style="140" customWidth="1"/>
    <col min="8985" max="8985" width="11.5546875" style="140" bestFit="1" customWidth="1"/>
    <col min="8986" max="9221" width="9.109375" style="140"/>
    <col min="9222" max="9222" width="5.44140625" style="140" customWidth="1"/>
    <col min="9223" max="9223" width="9.109375" style="140"/>
    <col min="9224" max="9224" width="13.33203125" style="140" customWidth="1"/>
    <col min="9225" max="9225" width="10.6640625" style="140" customWidth="1"/>
    <col min="9226" max="9226" width="12" style="140" bestFit="1" customWidth="1"/>
    <col min="9227" max="9228" width="12.88671875" style="140" bestFit="1" customWidth="1"/>
    <col min="9229" max="9238" width="4.6640625" style="140" customWidth="1"/>
    <col min="9239" max="9239" width="7" style="140" customWidth="1"/>
    <col min="9240" max="9240" width="5.88671875" style="140" customWidth="1"/>
    <col min="9241" max="9241" width="11.5546875" style="140" bestFit="1" customWidth="1"/>
    <col min="9242" max="9477" width="9.109375" style="140"/>
    <col min="9478" max="9478" width="5.44140625" style="140" customWidth="1"/>
    <col min="9479" max="9479" width="9.109375" style="140"/>
    <col min="9480" max="9480" width="13.33203125" style="140" customWidth="1"/>
    <col min="9481" max="9481" width="10.6640625" style="140" customWidth="1"/>
    <col min="9482" max="9482" width="12" style="140" bestFit="1" customWidth="1"/>
    <col min="9483" max="9484" width="12.88671875" style="140" bestFit="1" customWidth="1"/>
    <col min="9485" max="9494" width="4.6640625" style="140" customWidth="1"/>
    <col min="9495" max="9495" width="7" style="140" customWidth="1"/>
    <col min="9496" max="9496" width="5.88671875" style="140" customWidth="1"/>
    <col min="9497" max="9497" width="11.5546875" style="140" bestFit="1" customWidth="1"/>
    <col min="9498" max="9733" width="9.109375" style="140"/>
    <col min="9734" max="9734" width="5.44140625" style="140" customWidth="1"/>
    <col min="9735" max="9735" width="9.109375" style="140"/>
    <col min="9736" max="9736" width="13.33203125" style="140" customWidth="1"/>
    <col min="9737" max="9737" width="10.6640625" style="140" customWidth="1"/>
    <col min="9738" max="9738" width="12" style="140" bestFit="1" customWidth="1"/>
    <col min="9739" max="9740" width="12.88671875" style="140" bestFit="1" customWidth="1"/>
    <col min="9741" max="9750" width="4.6640625" style="140" customWidth="1"/>
    <col min="9751" max="9751" width="7" style="140" customWidth="1"/>
    <col min="9752" max="9752" width="5.88671875" style="140" customWidth="1"/>
    <col min="9753" max="9753" width="11.5546875" style="140" bestFit="1" customWidth="1"/>
    <col min="9754" max="9989" width="9.109375" style="140"/>
    <col min="9990" max="9990" width="5.44140625" style="140" customWidth="1"/>
    <col min="9991" max="9991" width="9.109375" style="140"/>
    <col min="9992" max="9992" width="13.33203125" style="140" customWidth="1"/>
    <col min="9993" max="9993" width="10.6640625" style="140" customWidth="1"/>
    <col min="9994" max="9994" width="12" style="140" bestFit="1" customWidth="1"/>
    <col min="9995" max="9996" width="12.88671875" style="140" bestFit="1" customWidth="1"/>
    <col min="9997" max="10006" width="4.6640625" style="140" customWidth="1"/>
    <col min="10007" max="10007" width="7" style="140" customWidth="1"/>
    <col min="10008" max="10008" width="5.88671875" style="140" customWidth="1"/>
    <col min="10009" max="10009" width="11.5546875" style="140" bestFit="1" customWidth="1"/>
    <col min="10010" max="10245" width="9.109375" style="140"/>
    <col min="10246" max="10246" width="5.44140625" style="140" customWidth="1"/>
    <col min="10247" max="10247" width="9.109375" style="140"/>
    <col min="10248" max="10248" width="13.33203125" style="140" customWidth="1"/>
    <col min="10249" max="10249" width="10.6640625" style="140" customWidth="1"/>
    <col min="10250" max="10250" width="12" style="140" bestFit="1" customWidth="1"/>
    <col min="10251" max="10252" width="12.88671875" style="140" bestFit="1" customWidth="1"/>
    <col min="10253" max="10262" width="4.6640625" style="140" customWidth="1"/>
    <col min="10263" max="10263" width="7" style="140" customWidth="1"/>
    <col min="10264" max="10264" width="5.88671875" style="140" customWidth="1"/>
    <col min="10265" max="10265" width="11.5546875" style="140" bestFit="1" customWidth="1"/>
    <col min="10266" max="10501" width="9.109375" style="140"/>
    <col min="10502" max="10502" width="5.44140625" style="140" customWidth="1"/>
    <col min="10503" max="10503" width="9.109375" style="140"/>
    <col min="10504" max="10504" width="13.33203125" style="140" customWidth="1"/>
    <col min="10505" max="10505" width="10.6640625" style="140" customWidth="1"/>
    <col min="10506" max="10506" width="12" style="140" bestFit="1" customWidth="1"/>
    <col min="10507" max="10508" width="12.88671875" style="140" bestFit="1" customWidth="1"/>
    <col min="10509" max="10518" width="4.6640625" style="140" customWidth="1"/>
    <col min="10519" max="10519" width="7" style="140" customWidth="1"/>
    <col min="10520" max="10520" width="5.88671875" style="140" customWidth="1"/>
    <col min="10521" max="10521" width="11.5546875" style="140" bestFit="1" customWidth="1"/>
    <col min="10522" max="10757" width="9.109375" style="140"/>
    <col min="10758" max="10758" width="5.44140625" style="140" customWidth="1"/>
    <col min="10759" max="10759" width="9.109375" style="140"/>
    <col min="10760" max="10760" width="13.33203125" style="140" customWidth="1"/>
    <col min="10761" max="10761" width="10.6640625" style="140" customWidth="1"/>
    <col min="10762" max="10762" width="12" style="140" bestFit="1" customWidth="1"/>
    <col min="10763" max="10764" width="12.88671875" style="140" bestFit="1" customWidth="1"/>
    <col min="10765" max="10774" width="4.6640625" style="140" customWidth="1"/>
    <col min="10775" max="10775" width="7" style="140" customWidth="1"/>
    <col min="10776" max="10776" width="5.88671875" style="140" customWidth="1"/>
    <col min="10777" max="10777" width="11.5546875" style="140" bestFit="1" customWidth="1"/>
    <col min="10778" max="11013" width="9.109375" style="140"/>
    <col min="11014" max="11014" width="5.44140625" style="140" customWidth="1"/>
    <col min="11015" max="11015" width="9.109375" style="140"/>
    <col min="11016" max="11016" width="13.33203125" style="140" customWidth="1"/>
    <col min="11017" max="11017" width="10.6640625" style="140" customWidth="1"/>
    <col min="11018" max="11018" width="12" style="140" bestFit="1" customWidth="1"/>
    <col min="11019" max="11020" width="12.88671875" style="140" bestFit="1" customWidth="1"/>
    <col min="11021" max="11030" width="4.6640625" style="140" customWidth="1"/>
    <col min="11031" max="11031" width="7" style="140" customWidth="1"/>
    <col min="11032" max="11032" width="5.88671875" style="140" customWidth="1"/>
    <col min="11033" max="11033" width="11.5546875" style="140" bestFit="1" customWidth="1"/>
    <col min="11034" max="11269" width="9.109375" style="140"/>
    <col min="11270" max="11270" width="5.44140625" style="140" customWidth="1"/>
    <col min="11271" max="11271" width="9.109375" style="140"/>
    <col min="11272" max="11272" width="13.33203125" style="140" customWidth="1"/>
    <col min="11273" max="11273" width="10.6640625" style="140" customWidth="1"/>
    <col min="11274" max="11274" width="12" style="140" bestFit="1" customWidth="1"/>
    <col min="11275" max="11276" width="12.88671875" style="140" bestFit="1" customWidth="1"/>
    <col min="11277" max="11286" width="4.6640625" style="140" customWidth="1"/>
    <col min="11287" max="11287" width="7" style="140" customWidth="1"/>
    <col min="11288" max="11288" width="5.88671875" style="140" customWidth="1"/>
    <col min="11289" max="11289" width="11.5546875" style="140" bestFit="1" customWidth="1"/>
    <col min="11290" max="11525" width="9.109375" style="140"/>
    <col min="11526" max="11526" width="5.44140625" style="140" customWidth="1"/>
    <col min="11527" max="11527" width="9.109375" style="140"/>
    <col min="11528" max="11528" width="13.33203125" style="140" customWidth="1"/>
    <col min="11529" max="11529" width="10.6640625" style="140" customWidth="1"/>
    <col min="11530" max="11530" width="12" style="140" bestFit="1" customWidth="1"/>
    <col min="11531" max="11532" width="12.88671875" style="140" bestFit="1" customWidth="1"/>
    <col min="11533" max="11542" width="4.6640625" style="140" customWidth="1"/>
    <col min="11543" max="11543" width="7" style="140" customWidth="1"/>
    <col min="11544" max="11544" width="5.88671875" style="140" customWidth="1"/>
    <col min="11545" max="11545" width="11.5546875" style="140" bestFit="1" customWidth="1"/>
    <col min="11546" max="11781" width="9.109375" style="140"/>
    <col min="11782" max="11782" width="5.44140625" style="140" customWidth="1"/>
    <col min="11783" max="11783" width="9.109375" style="140"/>
    <col min="11784" max="11784" width="13.33203125" style="140" customWidth="1"/>
    <col min="11785" max="11785" width="10.6640625" style="140" customWidth="1"/>
    <col min="11786" max="11786" width="12" style="140" bestFit="1" customWidth="1"/>
    <col min="11787" max="11788" width="12.88671875" style="140" bestFit="1" customWidth="1"/>
    <col min="11789" max="11798" width="4.6640625" style="140" customWidth="1"/>
    <col min="11799" max="11799" width="7" style="140" customWidth="1"/>
    <col min="11800" max="11800" width="5.88671875" style="140" customWidth="1"/>
    <col min="11801" max="11801" width="11.5546875" style="140" bestFit="1" customWidth="1"/>
    <col min="11802" max="12037" width="9.109375" style="140"/>
    <col min="12038" max="12038" width="5.44140625" style="140" customWidth="1"/>
    <col min="12039" max="12039" width="9.109375" style="140"/>
    <col min="12040" max="12040" width="13.33203125" style="140" customWidth="1"/>
    <col min="12041" max="12041" width="10.6640625" style="140" customWidth="1"/>
    <col min="12042" max="12042" width="12" style="140" bestFit="1" customWidth="1"/>
    <col min="12043" max="12044" width="12.88671875" style="140" bestFit="1" customWidth="1"/>
    <col min="12045" max="12054" width="4.6640625" style="140" customWidth="1"/>
    <col min="12055" max="12055" width="7" style="140" customWidth="1"/>
    <col min="12056" max="12056" width="5.88671875" style="140" customWidth="1"/>
    <col min="12057" max="12057" width="11.5546875" style="140" bestFit="1" customWidth="1"/>
    <col min="12058" max="12293" width="9.109375" style="140"/>
    <col min="12294" max="12294" width="5.44140625" style="140" customWidth="1"/>
    <col min="12295" max="12295" width="9.109375" style="140"/>
    <col min="12296" max="12296" width="13.33203125" style="140" customWidth="1"/>
    <col min="12297" max="12297" width="10.6640625" style="140" customWidth="1"/>
    <col min="12298" max="12298" width="12" style="140" bestFit="1" customWidth="1"/>
    <col min="12299" max="12300" width="12.88671875" style="140" bestFit="1" customWidth="1"/>
    <col min="12301" max="12310" width="4.6640625" style="140" customWidth="1"/>
    <col min="12311" max="12311" width="7" style="140" customWidth="1"/>
    <col min="12312" max="12312" width="5.88671875" style="140" customWidth="1"/>
    <col min="12313" max="12313" width="11.5546875" style="140" bestFit="1" customWidth="1"/>
    <col min="12314" max="12549" width="9.109375" style="140"/>
    <col min="12550" max="12550" width="5.44140625" style="140" customWidth="1"/>
    <col min="12551" max="12551" width="9.109375" style="140"/>
    <col min="12552" max="12552" width="13.33203125" style="140" customWidth="1"/>
    <col min="12553" max="12553" width="10.6640625" style="140" customWidth="1"/>
    <col min="12554" max="12554" width="12" style="140" bestFit="1" customWidth="1"/>
    <col min="12555" max="12556" width="12.88671875" style="140" bestFit="1" customWidth="1"/>
    <col min="12557" max="12566" width="4.6640625" style="140" customWidth="1"/>
    <col min="12567" max="12567" width="7" style="140" customWidth="1"/>
    <col min="12568" max="12568" width="5.88671875" style="140" customWidth="1"/>
    <col min="12569" max="12569" width="11.5546875" style="140" bestFit="1" customWidth="1"/>
    <col min="12570" max="12805" width="9.109375" style="140"/>
    <col min="12806" max="12806" width="5.44140625" style="140" customWidth="1"/>
    <col min="12807" max="12807" width="9.109375" style="140"/>
    <col min="12808" max="12808" width="13.33203125" style="140" customWidth="1"/>
    <col min="12809" max="12809" width="10.6640625" style="140" customWidth="1"/>
    <col min="12810" max="12810" width="12" style="140" bestFit="1" customWidth="1"/>
    <col min="12811" max="12812" width="12.88671875" style="140" bestFit="1" customWidth="1"/>
    <col min="12813" max="12822" width="4.6640625" style="140" customWidth="1"/>
    <col min="12823" max="12823" width="7" style="140" customWidth="1"/>
    <col min="12824" max="12824" width="5.88671875" style="140" customWidth="1"/>
    <col min="12825" max="12825" width="11.5546875" style="140" bestFit="1" customWidth="1"/>
    <col min="12826" max="13061" width="9.109375" style="140"/>
    <col min="13062" max="13062" width="5.44140625" style="140" customWidth="1"/>
    <col min="13063" max="13063" width="9.109375" style="140"/>
    <col min="13064" max="13064" width="13.33203125" style="140" customWidth="1"/>
    <col min="13065" max="13065" width="10.6640625" style="140" customWidth="1"/>
    <col min="13066" max="13066" width="12" style="140" bestFit="1" customWidth="1"/>
    <col min="13067" max="13068" width="12.88671875" style="140" bestFit="1" customWidth="1"/>
    <col min="13069" max="13078" width="4.6640625" style="140" customWidth="1"/>
    <col min="13079" max="13079" width="7" style="140" customWidth="1"/>
    <col min="13080" max="13080" width="5.88671875" style="140" customWidth="1"/>
    <col min="13081" max="13081" width="11.5546875" style="140" bestFit="1" customWidth="1"/>
    <col min="13082" max="13317" width="9.109375" style="140"/>
    <col min="13318" max="13318" width="5.44140625" style="140" customWidth="1"/>
    <col min="13319" max="13319" width="9.109375" style="140"/>
    <col min="13320" max="13320" width="13.33203125" style="140" customWidth="1"/>
    <col min="13321" max="13321" width="10.6640625" style="140" customWidth="1"/>
    <col min="13322" max="13322" width="12" style="140" bestFit="1" customWidth="1"/>
    <col min="13323" max="13324" width="12.88671875" style="140" bestFit="1" customWidth="1"/>
    <col min="13325" max="13334" width="4.6640625" style="140" customWidth="1"/>
    <col min="13335" max="13335" width="7" style="140" customWidth="1"/>
    <col min="13336" max="13336" width="5.88671875" style="140" customWidth="1"/>
    <col min="13337" max="13337" width="11.5546875" style="140" bestFit="1" customWidth="1"/>
    <col min="13338" max="13573" width="9.109375" style="140"/>
    <col min="13574" max="13574" width="5.44140625" style="140" customWidth="1"/>
    <col min="13575" max="13575" width="9.109375" style="140"/>
    <col min="13576" max="13576" width="13.33203125" style="140" customWidth="1"/>
    <col min="13577" max="13577" width="10.6640625" style="140" customWidth="1"/>
    <col min="13578" max="13578" width="12" style="140" bestFit="1" customWidth="1"/>
    <col min="13579" max="13580" width="12.88671875" style="140" bestFit="1" customWidth="1"/>
    <col min="13581" max="13590" width="4.6640625" style="140" customWidth="1"/>
    <col min="13591" max="13591" width="7" style="140" customWidth="1"/>
    <col min="13592" max="13592" width="5.88671875" style="140" customWidth="1"/>
    <col min="13593" max="13593" width="11.5546875" style="140" bestFit="1" customWidth="1"/>
    <col min="13594" max="13829" width="9.109375" style="140"/>
    <col min="13830" max="13830" width="5.44140625" style="140" customWidth="1"/>
    <col min="13831" max="13831" width="9.109375" style="140"/>
    <col min="13832" max="13832" width="13.33203125" style="140" customWidth="1"/>
    <col min="13833" max="13833" width="10.6640625" style="140" customWidth="1"/>
    <col min="13834" max="13834" width="12" style="140" bestFit="1" customWidth="1"/>
    <col min="13835" max="13836" width="12.88671875" style="140" bestFit="1" customWidth="1"/>
    <col min="13837" max="13846" width="4.6640625" style="140" customWidth="1"/>
    <col min="13847" max="13847" width="7" style="140" customWidth="1"/>
    <col min="13848" max="13848" width="5.88671875" style="140" customWidth="1"/>
    <col min="13849" max="13849" width="11.5546875" style="140" bestFit="1" customWidth="1"/>
    <col min="13850" max="14085" width="9.109375" style="140"/>
    <col min="14086" max="14086" width="5.44140625" style="140" customWidth="1"/>
    <col min="14087" max="14087" width="9.109375" style="140"/>
    <col min="14088" max="14088" width="13.33203125" style="140" customWidth="1"/>
    <col min="14089" max="14089" width="10.6640625" style="140" customWidth="1"/>
    <col min="14090" max="14090" width="12" style="140" bestFit="1" customWidth="1"/>
    <col min="14091" max="14092" width="12.88671875" style="140" bestFit="1" customWidth="1"/>
    <col min="14093" max="14102" width="4.6640625" style="140" customWidth="1"/>
    <col min="14103" max="14103" width="7" style="140" customWidth="1"/>
    <col min="14104" max="14104" width="5.88671875" style="140" customWidth="1"/>
    <col min="14105" max="14105" width="11.5546875" style="140" bestFit="1" customWidth="1"/>
    <col min="14106" max="14341" width="9.109375" style="140"/>
    <col min="14342" max="14342" width="5.44140625" style="140" customWidth="1"/>
    <col min="14343" max="14343" width="9.109375" style="140"/>
    <col min="14344" max="14344" width="13.33203125" style="140" customWidth="1"/>
    <col min="14345" max="14345" width="10.6640625" style="140" customWidth="1"/>
    <col min="14346" max="14346" width="12" style="140" bestFit="1" customWidth="1"/>
    <col min="14347" max="14348" width="12.88671875" style="140" bestFit="1" customWidth="1"/>
    <col min="14349" max="14358" width="4.6640625" style="140" customWidth="1"/>
    <col min="14359" max="14359" width="7" style="140" customWidth="1"/>
    <col min="14360" max="14360" width="5.88671875" style="140" customWidth="1"/>
    <col min="14361" max="14361" width="11.5546875" style="140" bestFit="1" customWidth="1"/>
    <col min="14362" max="14597" width="9.109375" style="140"/>
    <col min="14598" max="14598" width="5.44140625" style="140" customWidth="1"/>
    <col min="14599" max="14599" width="9.109375" style="140"/>
    <col min="14600" max="14600" width="13.33203125" style="140" customWidth="1"/>
    <col min="14601" max="14601" width="10.6640625" style="140" customWidth="1"/>
    <col min="14602" max="14602" width="12" style="140" bestFit="1" customWidth="1"/>
    <col min="14603" max="14604" width="12.88671875" style="140" bestFit="1" customWidth="1"/>
    <col min="14605" max="14614" width="4.6640625" style="140" customWidth="1"/>
    <col min="14615" max="14615" width="7" style="140" customWidth="1"/>
    <col min="14616" max="14616" width="5.88671875" style="140" customWidth="1"/>
    <col min="14617" max="14617" width="11.5546875" style="140" bestFit="1" customWidth="1"/>
    <col min="14618" max="14853" width="9.109375" style="140"/>
    <col min="14854" max="14854" width="5.44140625" style="140" customWidth="1"/>
    <col min="14855" max="14855" width="9.109375" style="140"/>
    <col min="14856" max="14856" width="13.33203125" style="140" customWidth="1"/>
    <col min="14857" max="14857" width="10.6640625" style="140" customWidth="1"/>
    <col min="14858" max="14858" width="12" style="140" bestFit="1" customWidth="1"/>
    <col min="14859" max="14860" width="12.88671875" style="140" bestFit="1" customWidth="1"/>
    <col min="14861" max="14870" width="4.6640625" style="140" customWidth="1"/>
    <col min="14871" max="14871" width="7" style="140" customWidth="1"/>
    <col min="14872" max="14872" width="5.88671875" style="140" customWidth="1"/>
    <col min="14873" max="14873" width="11.5546875" style="140" bestFit="1" customWidth="1"/>
    <col min="14874" max="15109" width="9.109375" style="140"/>
    <col min="15110" max="15110" width="5.44140625" style="140" customWidth="1"/>
    <col min="15111" max="15111" width="9.109375" style="140"/>
    <col min="15112" max="15112" width="13.33203125" style="140" customWidth="1"/>
    <col min="15113" max="15113" width="10.6640625" style="140" customWidth="1"/>
    <col min="15114" max="15114" width="12" style="140" bestFit="1" customWidth="1"/>
    <col min="15115" max="15116" width="12.88671875" style="140" bestFit="1" customWidth="1"/>
    <col min="15117" max="15126" width="4.6640625" style="140" customWidth="1"/>
    <col min="15127" max="15127" width="7" style="140" customWidth="1"/>
    <col min="15128" max="15128" width="5.88671875" style="140" customWidth="1"/>
    <col min="15129" max="15129" width="11.5546875" style="140" bestFit="1" customWidth="1"/>
    <col min="15130" max="15365" width="9.109375" style="140"/>
    <col min="15366" max="15366" width="5.44140625" style="140" customWidth="1"/>
    <col min="15367" max="15367" width="9.109375" style="140"/>
    <col min="15368" max="15368" width="13.33203125" style="140" customWidth="1"/>
    <col min="15369" max="15369" width="10.6640625" style="140" customWidth="1"/>
    <col min="15370" max="15370" width="12" style="140" bestFit="1" customWidth="1"/>
    <col min="15371" max="15372" width="12.88671875" style="140" bestFit="1" customWidth="1"/>
    <col min="15373" max="15382" width="4.6640625" style="140" customWidth="1"/>
    <col min="15383" max="15383" width="7" style="140" customWidth="1"/>
    <col min="15384" max="15384" width="5.88671875" style="140" customWidth="1"/>
    <col min="15385" max="15385" width="11.5546875" style="140" bestFit="1" customWidth="1"/>
    <col min="15386" max="15621" width="9.109375" style="140"/>
    <col min="15622" max="15622" width="5.44140625" style="140" customWidth="1"/>
    <col min="15623" max="15623" width="9.109375" style="140"/>
    <col min="15624" max="15624" width="13.33203125" style="140" customWidth="1"/>
    <col min="15625" max="15625" width="10.6640625" style="140" customWidth="1"/>
    <col min="15626" max="15626" width="12" style="140" bestFit="1" customWidth="1"/>
    <col min="15627" max="15628" width="12.88671875" style="140" bestFit="1" customWidth="1"/>
    <col min="15629" max="15638" width="4.6640625" style="140" customWidth="1"/>
    <col min="15639" max="15639" width="7" style="140" customWidth="1"/>
    <col min="15640" max="15640" width="5.88671875" style="140" customWidth="1"/>
    <col min="15641" max="15641" width="11.5546875" style="140" bestFit="1" customWidth="1"/>
    <col min="15642" max="15877" width="9.109375" style="140"/>
    <col min="15878" max="15878" width="5.44140625" style="140" customWidth="1"/>
    <col min="15879" max="15879" width="9.109375" style="140"/>
    <col min="15880" max="15880" width="13.33203125" style="140" customWidth="1"/>
    <col min="15881" max="15881" width="10.6640625" style="140" customWidth="1"/>
    <col min="15882" max="15882" width="12" style="140" bestFit="1" customWidth="1"/>
    <col min="15883" max="15884" width="12.88671875" style="140" bestFit="1" customWidth="1"/>
    <col min="15885" max="15894" width="4.6640625" style="140" customWidth="1"/>
    <col min="15895" max="15895" width="7" style="140" customWidth="1"/>
    <col min="15896" max="15896" width="5.88671875" style="140" customWidth="1"/>
    <col min="15897" max="15897" width="11.5546875" style="140" bestFit="1" customWidth="1"/>
    <col min="15898" max="16133" width="9.109375" style="140"/>
    <col min="16134" max="16134" width="5.44140625" style="140" customWidth="1"/>
    <col min="16135" max="16135" width="9.109375" style="140"/>
    <col min="16136" max="16136" width="13.33203125" style="140" customWidth="1"/>
    <col min="16137" max="16137" width="10.6640625" style="140" customWidth="1"/>
    <col min="16138" max="16138" width="12" style="140" bestFit="1" customWidth="1"/>
    <col min="16139" max="16140" width="12.88671875" style="140" bestFit="1" customWidth="1"/>
    <col min="16141" max="16150" width="4.6640625" style="140" customWidth="1"/>
    <col min="16151" max="16151" width="7" style="140" customWidth="1"/>
    <col min="16152" max="16152" width="5.88671875" style="140" customWidth="1"/>
    <col min="16153" max="16153" width="11.5546875" style="140" bestFit="1" customWidth="1"/>
    <col min="16154" max="16384" width="9.109375" style="140"/>
  </cols>
  <sheetData>
    <row r="1" spans="1:37" s="220" customFormat="1" ht="15.6" x14ac:dyDescent="0.25">
      <c r="A1" s="220" t="s">
        <v>26</v>
      </c>
      <c r="D1" s="221"/>
      <c r="E1" s="222"/>
      <c r="F1" s="222"/>
      <c r="G1" s="222"/>
      <c r="H1" s="223"/>
      <c r="I1" s="223"/>
      <c r="J1" s="2"/>
      <c r="K1" s="2"/>
      <c r="L1" s="212"/>
      <c r="M1" s="212"/>
      <c r="N1" s="212"/>
    </row>
    <row r="2" spans="1:37" s="220" customFormat="1" ht="15.6" x14ac:dyDescent="0.25">
      <c r="A2" s="220" t="s">
        <v>51</v>
      </c>
      <c r="D2" s="221"/>
      <c r="E2" s="222"/>
      <c r="F2" s="222"/>
      <c r="G2" s="223"/>
      <c r="H2" s="223"/>
      <c r="I2" s="2"/>
      <c r="J2" s="2"/>
      <c r="K2" s="2"/>
      <c r="L2" s="2"/>
      <c r="M2" s="2"/>
      <c r="N2" s="213"/>
    </row>
    <row r="3" spans="1:37" s="111" customFormat="1" ht="12" customHeight="1" x14ac:dyDescent="0.25">
      <c r="A3" s="104"/>
      <c r="B3" s="104"/>
      <c r="C3" s="105"/>
      <c r="D3" s="106"/>
      <c r="E3" s="107"/>
      <c r="F3" s="108"/>
      <c r="G3" s="108"/>
      <c r="H3" s="109"/>
      <c r="I3" s="109"/>
      <c r="J3" s="109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</row>
    <row r="4" spans="1:37" s="114" customFormat="1" ht="16.2" thickBot="1" x14ac:dyDescent="0.3">
      <c r="A4" s="112"/>
      <c r="B4" s="112"/>
      <c r="C4" s="100" t="s">
        <v>35</v>
      </c>
      <c r="D4" s="100"/>
      <c r="E4" s="101"/>
      <c r="F4" s="102"/>
      <c r="G4" s="113"/>
      <c r="H4" s="112"/>
      <c r="I4" s="112"/>
      <c r="J4" s="112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</row>
    <row r="5" spans="1:37" s="114" customFormat="1" ht="18" customHeight="1" thickBot="1" x14ac:dyDescent="0.3">
      <c r="C5" s="100"/>
      <c r="D5" s="4" t="s">
        <v>40</v>
      </c>
      <c r="E5" s="107"/>
      <c r="F5" s="115"/>
      <c r="G5" s="115"/>
      <c r="H5" s="116"/>
      <c r="I5" s="116"/>
      <c r="J5" s="297" t="s">
        <v>8</v>
      </c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9"/>
    </row>
    <row r="6" spans="1:37" s="125" customFormat="1" ht="18" customHeight="1" thickBot="1" x14ac:dyDescent="0.3">
      <c r="A6" s="117" t="s">
        <v>18</v>
      </c>
      <c r="B6" s="118" t="s">
        <v>0</v>
      </c>
      <c r="C6" s="119" t="s">
        <v>1</v>
      </c>
      <c r="D6" s="120" t="s">
        <v>2</v>
      </c>
      <c r="E6" s="121" t="s">
        <v>15</v>
      </c>
      <c r="F6" s="122" t="s">
        <v>4</v>
      </c>
      <c r="G6" s="122" t="s">
        <v>16</v>
      </c>
      <c r="H6" s="123" t="s">
        <v>17</v>
      </c>
      <c r="I6" s="266" t="s">
        <v>6</v>
      </c>
      <c r="J6" s="269">
        <v>1.17</v>
      </c>
      <c r="K6" s="269">
        <v>1.2</v>
      </c>
      <c r="L6" s="269">
        <v>1.23</v>
      </c>
      <c r="M6" s="269">
        <v>1.26</v>
      </c>
      <c r="N6" s="269">
        <v>1.29</v>
      </c>
      <c r="O6" s="269">
        <v>1.32</v>
      </c>
      <c r="P6" s="269">
        <v>1.35</v>
      </c>
      <c r="Q6" s="269">
        <v>1.38</v>
      </c>
      <c r="R6" s="269">
        <v>1.41</v>
      </c>
      <c r="S6" s="269">
        <v>1.5</v>
      </c>
      <c r="T6" s="269">
        <v>1.56</v>
      </c>
      <c r="U6" s="269">
        <v>1.59</v>
      </c>
      <c r="V6" s="269">
        <v>1.62</v>
      </c>
      <c r="W6" s="268" t="s">
        <v>10</v>
      </c>
      <c r="X6" s="267" t="s">
        <v>7</v>
      </c>
      <c r="Y6" s="124" t="s">
        <v>3</v>
      </c>
    </row>
    <row r="7" spans="1:37" s="136" customFormat="1" ht="18" customHeight="1" x14ac:dyDescent="0.25">
      <c r="A7" s="126">
        <v>1</v>
      </c>
      <c r="B7" s="93">
        <v>11</v>
      </c>
      <c r="C7" s="271" t="s">
        <v>72</v>
      </c>
      <c r="D7" s="272" t="s">
        <v>73</v>
      </c>
      <c r="E7" s="273" t="s">
        <v>74</v>
      </c>
      <c r="F7" s="274" t="s">
        <v>75</v>
      </c>
      <c r="G7" s="274" t="s">
        <v>76</v>
      </c>
      <c r="H7" s="97"/>
      <c r="I7" s="265"/>
      <c r="J7" s="132"/>
      <c r="K7" s="132"/>
      <c r="L7" s="132"/>
      <c r="M7" s="132"/>
      <c r="N7" s="132"/>
      <c r="O7" s="132"/>
      <c r="P7" s="132"/>
      <c r="Q7" s="132"/>
      <c r="R7" s="132"/>
      <c r="S7" s="132" t="s">
        <v>97</v>
      </c>
      <c r="T7" s="132" t="s">
        <v>99</v>
      </c>
      <c r="U7" s="132" t="s">
        <v>97</v>
      </c>
      <c r="V7" s="132" t="s">
        <v>98</v>
      </c>
      <c r="W7" s="133">
        <v>1.59</v>
      </c>
      <c r="X7" s="134" t="str">
        <f t="shared" ref="X7:X12" si="0">IF(ISBLANK(W7),"",IF(W7&gt;=1.75,"KSM",IF(W7&gt;=1.65,"I A",IF(W7&gt;=1.5,"II A",IF(W7&gt;=1.39,"III A",IF(W7&gt;=1.3,"I JA",IF(W7&gt;=1.22,"II JA",IF(W7&gt;=1.15,"III JA"))))))))</f>
        <v>II A</v>
      </c>
      <c r="Y7" s="275" t="s">
        <v>77</v>
      </c>
    </row>
    <row r="8" spans="1:37" s="136" customFormat="1" ht="18" customHeight="1" x14ac:dyDescent="0.25">
      <c r="A8" s="126">
        <v>2</v>
      </c>
      <c r="B8" s="93">
        <v>25</v>
      </c>
      <c r="C8" s="271" t="s">
        <v>78</v>
      </c>
      <c r="D8" s="272" t="s">
        <v>79</v>
      </c>
      <c r="E8" s="273">
        <v>38094</v>
      </c>
      <c r="F8" s="274" t="s">
        <v>56</v>
      </c>
      <c r="G8" s="274" t="s">
        <v>57</v>
      </c>
      <c r="H8" s="97"/>
      <c r="I8" s="137"/>
      <c r="J8" s="132"/>
      <c r="K8" s="132" t="s">
        <v>97</v>
      </c>
      <c r="L8" s="132" t="s">
        <v>97</v>
      </c>
      <c r="M8" s="132" t="s">
        <v>99</v>
      </c>
      <c r="N8" s="132" t="s">
        <v>97</v>
      </c>
      <c r="O8" s="132" t="s">
        <v>98</v>
      </c>
      <c r="P8" s="132"/>
      <c r="Q8" s="132"/>
      <c r="R8" s="132"/>
      <c r="S8" s="132"/>
      <c r="T8" s="132"/>
      <c r="U8" s="132"/>
      <c r="V8" s="132"/>
      <c r="W8" s="133">
        <v>1.29</v>
      </c>
      <c r="X8" s="134" t="str">
        <f t="shared" si="0"/>
        <v>II JA</v>
      </c>
      <c r="Y8" s="275" t="s">
        <v>80</v>
      </c>
    </row>
    <row r="9" spans="1:37" s="136" customFormat="1" ht="18" customHeight="1" x14ac:dyDescent="0.25">
      <c r="A9" s="126">
        <v>3</v>
      </c>
      <c r="B9" s="93">
        <v>47</v>
      </c>
      <c r="C9" s="271" t="s">
        <v>81</v>
      </c>
      <c r="D9" s="272" t="s">
        <v>82</v>
      </c>
      <c r="E9" s="273">
        <v>38588</v>
      </c>
      <c r="F9" s="274" t="s">
        <v>70</v>
      </c>
      <c r="G9" s="274" t="s">
        <v>94</v>
      </c>
      <c r="H9" s="97"/>
      <c r="I9" s="137"/>
      <c r="J9" s="132" t="s">
        <v>97</v>
      </c>
      <c r="K9" s="132" t="s">
        <v>97</v>
      </c>
      <c r="L9" s="132" t="s">
        <v>97</v>
      </c>
      <c r="M9" s="132" t="s">
        <v>99</v>
      </c>
      <c r="N9" s="132" t="s">
        <v>100</v>
      </c>
      <c r="O9" s="132" t="s">
        <v>98</v>
      </c>
      <c r="P9" s="132"/>
      <c r="Q9" s="132"/>
      <c r="R9" s="132"/>
      <c r="S9" s="132"/>
      <c r="T9" s="132"/>
      <c r="U9" s="132"/>
      <c r="V9" s="132"/>
      <c r="W9" s="133">
        <v>1.29</v>
      </c>
      <c r="X9" s="134" t="str">
        <f t="shared" si="0"/>
        <v>II JA</v>
      </c>
      <c r="Y9" s="275" t="s">
        <v>71</v>
      </c>
    </row>
    <row r="10" spans="1:37" s="136" customFormat="1" ht="18" customHeight="1" x14ac:dyDescent="0.25">
      <c r="A10" s="126">
        <v>4</v>
      </c>
      <c r="B10" s="93">
        <v>61</v>
      </c>
      <c r="C10" s="271" t="s">
        <v>83</v>
      </c>
      <c r="D10" s="272" t="s">
        <v>84</v>
      </c>
      <c r="E10" s="273" t="s">
        <v>85</v>
      </c>
      <c r="F10" s="274" t="s">
        <v>86</v>
      </c>
      <c r="G10" s="274" t="s">
        <v>87</v>
      </c>
      <c r="H10" s="97"/>
      <c r="I10" s="137"/>
      <c r="J10" s="132"/>
      <c r="K10" s="132"/>
      <c r="L10" s="132" t="s">
        <v>97</v>
      </c>
      <c r="M10" s="132" t="s">
        <v>99</v>
      </c>
      <c r="N10" s="132" t="s">
        <v>100</v>
      </c>
      <c r="O10" s="132" t="s">
        <v>97</v>
      </c>
      <c r="P10" s="132" t="s">
        <v>100</v>
      </c>
      <c r="Q10" s="132" t="s">
        <v>98</v>
      </c>
      <c r="R10" s="132"/>
      <c r="S10" s="132"/>
      <c r="T10" s="132"/>
      <c r="U10" s="132"/>
      <c r="V10" s="132"/>
      <c r="W10" s="133">
        <v>1.35</v>
      </c>
      <c r="X10" s="134" t="str">
        <f t="shared" si="0"/>
        <v>I JA</v>
      </c>
      <c r="Y10" s="275" t="s">
        <v>88</v>
      </c>
    </row>
    <row r="11" spans="1:37" s="136" customFormat="1" ht="18" customHeight="1" x14ac:dyDescent="0.25">
      <c r="A11" s="126">
        <v>4</v>
      </c>
      <c r="B11" s="93">
        <v>64</v>
      </c>
      <c r="C11" s="271" t="s">
        <v>89</v>
      </c>
      <c r="D11" s="272" t="s">
        <v>90</v>
      </c>
      <c r="E11" s="273" t="s">
        <v>91</v>
      </c>
      <c r="F11" s="274" t="s">
        <v>92</v>
      </c>
      <c r="G11" s="274" t="s">
        <v>87</v>
      </c>
      <c r="H11" s="97"/>
      <c r="I11" s="137"/>
      <c r="J11" s="132"/>
      <c r="K11" s="132"/>
      <c r="L11" s="132" t="s">
        <v>97</v>
      </c>
      <c r="M11" s="132" t="s">
        <v>97</v>
      </c>
      <c r="N11" s="132" t="s">
        <v>99</v>
      </c>
      <c r="O11" s="132" t="s">
        <v>97</v>
      </c>
      <c r="P11" s="132" t="s">
        <v>98</v>
      </c>
      <c r="Q11" s="132"/>
      <c r="R11" s="132"/>
      <c r="S11" s="132"/>
      <c r="T11" s="132"/>
      <c r="U11" s="132"/>
      <c r="V11" s="132"/>
      <c r="W11" s="133">
        <v>1.32</v>
      </c>
      <c r="X11" s="134" t="str">
        <f t="shared" si="0"/>
        <v>I JA</v>
      </c>
      <c r="Y11" s="275" t="s">
        <v>93</v>
      </c>
    </row>
    <row r="12" spans="1:37" s="136" customFormat="1" ht="18" customHeight="1" x14ac:dyDescent="0.25">
      <c r="A12" s="126">
        <v>6</v>
      </c>
      <c r="B12" s="93">
        <v>48</v>
      </c>
      <c r="C12" s="271" t="s">
        <v>68</v>
      </c>
      <c r="D12" s="272" t="s">
        <v>69</v>
      </c>
      <c r="E12" s="273">
        <v>38758</v>
      </c>
      <c r="F12" s="274" t="s">
        <v>70</v>
      </c>
      <c r="G12" s="274" t="s">
        <v>94</v>
      </c>
      <c r="H12" s="97"/>
      <c r="I12" s="137"/>
      <c r="J12" s="132"/>
      <c r="K12" s="132"/>
      <c r="L12" s="132" t="s">
        <v>97</v>
      </c>
      <c r="M12" s="132" t="s">
        <v>97</v>
      </c>
      <c r="N12" s="132" t="s">
        <v>97</v>
      </c>
      <c r="O12" s="132" t="s">
        <v>100</v>
      </c>
      <c r="P12" s="132" t="s">
        <v>97</v>
      </c>
      <c r="Q12" s="132" t="s">
        <v>99</v>
      </c>
      <c r="R12" s="132" t="s">
        <v>98</v>
      </c>
      <c r="S12" s="132"/>
      <c r="T12" s="132"/>
      <c r="U12" s="132"/>
      <c r="V12" s="132"/>
      <c r="W12" s="133">
        <v>1.38</v>
      </c>
      <c r="X12" s="134" t="str">
        <f t="shared" si="0"/>
        <v>I JA</v>
      </c>
      <c r="Y12" s="275" t="s">
        <v>71</v>
      </c>
    </row>
    <row r="13" spans="1:37" x14ac:dyDescent="0.25">
      <c r="I13" s="139"/>
    </row>
  </sheetData>
  <sheetProtection algorithmName="SHA-512" hashValue="I0tdXGOKIYo/CrYPJs7wVQIDDcvztSFfwevep6aDGws48zPSkRq2dqR//uazAFIAHlH5qzXdvYHXrzoAEp9f+w==" saltValue="EvjUuIpMoVSbz8stpVYE9Q==" spinCount="100000" sheet="1" objects="1" scenarios="1"/>
  <sortState ref="A7:HS12">
    <sortCondition ref="A7"/>
  </sortState>
  <mergeCells count="1">
    <mergeCell ref="J5:V5"/>
  </mergeCells>
  <printOptions horizontalCentered="1"/>
  <pageMargins left="0.19685039370078741" right="0.15748031496062992" top="0.78740157480314965" bottom="0.15748031496062992" header="0.51181102362204722" footer="0.15748031496062992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A5" sqref="A5"/>
    </sheetView>
  </sheetViews>
  <sheetFormatPr defaultColWidth="9.109375" defaultRowHeight="13.2" x14ac:dyDescent="0.25"/>
  <cols>
    <col min="1" max="1" width="5.33203125" style="37" customWidth="1"/>
    <col min="2" max="2" width="3.33203125" style="37" bestFit="1" customWidth="1"/>
    <col min="3" max="3" width="10.44140625" style="37" customWidth="1"/>
    <col min="4" max="4" width="14.44140625" style="37" customWidth="1"/>
    <col min="5" max="5" width="10.6640625" style="52" customWidth="1"/>
    <col min="6" max="6" width="15.44140625" style="63" bestFit="1" customWidth="1"/>
    <col min="7" max="7" width="12.88671875" style="63" bestFit="1" customWidth="1"/>
    <col min="8" max="8" width="13.44140625" style="41" hidden="1" customWidth="1"/>
    <col min="9" max="11" width="4.6640625" style="64" customWidth="1"/>
    <col min="12" max="12" width="8.109375" style="43" customWidth="1"/>
    <col min="13" max="13" width="6.44140625" style="11" bestFit="1" customWidth="1"/>
    <col min="14" max="14" width="14" style="44" bestFit="1" customWidth="1"/>
    <col min="15" max="16384" width="9.109375" style="37"/>
  </cols>
  <sheetData>
    <row r="1" spans="1:14" s="220" customFormat="1" ht="15.6" x14ac:dyDescent="0.25">
      <c r="A1" s="220" t="s">
        <v>26</v>
      </c>
      <c r="D1" s="221"/>
      <c r="E1" s="222"/>
      <c r="F1" s="222"/>
      <c r="G1" s="222"/>
      <c r="H1" s="223"/>
      <c r="I1" s="223"/>
      <c r="J1" s="2"/>
      <c r="K1" s="2"/>
      <c r="L1" s="212"/>
      <c r="M1" s="212"/>
      <c r="N1" s="212"/>
    </row>
    <row r="2" spans="1:14" s="220" customFormat="1" ht="15.6" x14ac:dyDescent="0.25">
      <c r="A2" s="220" t="s">
        <v>51</v>
      </c>
      <c r="D2" s="221"/>
      <c r="E2" s="222"/>
      <c r="F2" s="222"/>
      <c r="G2" s="223"/>
      <c r="H2" s="223"/>
      <c r="I2" s="2"/>
      <c r="J2" s="2"/>
      <c r="K2" s="2"/>
      <c r="L2" s="2"/>
      <c r="M2" s="2"/>
      <c r="N2" s="213"/>
    </row>
    <row r="3" spans="1:14" s="44" customFormat="1" ht="12" customHeight="1" x14ac:dyDescent="0.25">
      <c r="A3" s="37"/>
      <c r="B3" s="37"/>
      <c r="C3" s="37"/>
      <c r="D3" s="38"/>
      <c r="E3" s="39"/>
      <c r="F3" s="40"/>
      <c r="G3" s="40"/>
      <c r="H3" s="41"/>
      <c r="I3" s="42"/>
      <c r="J3" s="42"/>
      <c r="K3" s="42"/>
      <c r="L3" s="43"/>
      <c r="M3" s="11"/>
    </row>
    <row r="4" spans="1:14" s="45" customFormat="1" ht="16.2" thickBot="1" x14ac:dyDescent="0.3">
      <c r="C4" s="46" t="s">
        <v>36</v>
      </c>
      <c r="E4" s="47"/>
      <c r="F4" s="48"/>
      <c r="G4" s="48"/>
      <c r="H4" s="49"/>
      <c r="I4" s="50"/>
      <c r="J4" s="50"/>
      <c r="K4" s="50"/>
      <c r="L4" s="51"/>
      <c r="M4" s="6"/>
    </row>
    <row r="5" spans="1:14" s="44" customFormat="1" ht="18" customHeight="1" thickBot="1" x14ac:dyDescent="0.3">
      <c r="D5" s="4" t="s">
        <v>40</v>
      </c>
      <c r="E5" s="52"/>
      <c r="I5" s="300" t="s">
        <v>8</v>
      </c>
      <c r="J5" s="301"/>
      <c r="K5" s="302"/>
      <c r="L5" s="53"/>
      <c r="M5" s="54"/>
    </row>
    <row r="6" spans="1:14" s="61" customFormat="1" ht="18" customHeight="1" thickBot="1" x14ac:dyDescent="0.3">
      <c r="A6" s="117" t="s">
        <v>18</v>
      </c>
      <c r="B6" s="35" t="s">
        <v>0</v>
      </c>
      <c r="C6" s="55" t="s">
        <v>1</v>
      </c>
      <c r="D6" s="56" t="s">
        <v>2</v>
      </c>
      <c r="E6" s="57" t="s">
        <v>15</v>
      </c>
      <c r="F6" s="58" t="s">
        <v>4</v>
      </c>
      <c r="G6" s="23" t="s">
        <v>16</v>
      </c>
      <c r="H6" s="23" t="s">
        <v>17</v>
      </c>
      <c r="I6" s="276">
        <v>1</v>
      </c>
      <c r="J6" s="277">
        <v>2</v>
      </c>
      <c r="K6" s="278">
        <v>3</v>
      </c>
      <c r="L6" s="59" t="s">
        <v>5</v>
      </c>
      <c r="M6" s="24" t="s">
        <v>7</v>
      </c>
      <c r="N6" s="60" t="s">
        <v>3</v>
      </c>
    </row>
    <row r="7" spans="1:14" ht="18" customHeight="1" x14ac:dyDescent="0.25">
      <c r="A7" s="27">
        <v>1</v>
      </c>
      <c r="B7" s="93">
        <v>25</v>
      </c>
      <c r="C7" s="94" t="s">
        <v>78</v>
      </c>
      <c r="D7" s="95" t="s">
        <v>79</v>
      </c>
      <c r="E7" s="96">
        <v>38094</v>
      </c>
      <c r="F7" s="97" t="s">
        <v>56</v>
      </c>
      <c r="G7" s="97" t="s">
        <v>57</v>
      </c>
      <c r="H7" s="97"/>
      <c r="I7" s="62">
        <v>7.89</v>
      </c>
      <c r="J7" s="62">
        <v>6.47</v>
      </c>
      <c r="K7" s="62">
        <v>7.68</v>
      </c>
      <c r="L7" s="286">
        <f t="shared" ref="L7:L12" si="0">MAX(I7:K7)</f>
        <v>7.89</v>
      </c>
      <c r="M7" s="285" t="str">
        <f t="shared" ref="M7:M12" si="1">IF(ISBLANK(L7),"",IF(L7&gt;=15.2,"KSM",IF(L7&gt;=13.2,"I A",IF(L7&gt;=11,"II A",IF(L7&gt;=9.5,"III A",IF(L7&gt;=8,"I JA",IF(L7&gt;=7.2,"II JA",IF(L7&gt;=6.5,"III JA"))))))))</f>
        <v>II JA</v>
      </c>
      <c r="N7" s="98" t="s">
        <v>80</v>
      </c>
    </row>
    <row r="8" spans="1:14" ht="18" customHeight="1" x14ac:dyDescent="0.25">
      <c r="A8" s="27">
        <v>2</v>
      </c>
      <c r="B8" s="93">
        <v>47</v>
      </c>
      <c r="C8" s="94" t="s">
        <v>81</v>
      </c>
      <c r="D8" s="95" t="s">
        <v>82</v>
      </c>
      <c r="E8" s="96">
        <v>38588</v>
      </c>
      <c r="F8" s="97" t="s">
        <v>70</v>
      </c>
      <c r="G8" s="97" t="s">
        <v>94</v>
      </c>
      <c r="H8" s="97"/>
      <c r="I8" s="62">
        <v>6.44</v>
      </c>
      <c r="J8" s="62">
        <v>6.66</v>
      </c>
      <c r="K8" s="62">
        <v>6.48</v>
      </c>
      <c r="L8" s="286">
        <f t="shared" si="0"/>
        <v>6.66</v>
      </c>
      <c r="M8" s="285" t="str">
        <f t="shared" si="1"/>
        <v>III JA</v>
      </c>
      <c r="N8" s="98" t="s">
        <v>71</v>
      </c>
    </row>
    <row r="9" spans="1:14" ht="18" customHeight="1" x14ac:dyDescent="0.25">
      <c r="A9" s="27">
        <v>3</v>
      </c>
      <c r="B9" s="93">
        <v>61</v>
      </c>
      <c r="C9" s="94" t="s">
        <v>83</v>
      </c>
      <c r="D9" s="95" t="s">
        <v>84</v>
      </c>
      <c r="E9" s="96" t="s">
        <v>85</v>
      </c>
      <c r="F9" s="97" t="s">
        <v>86</v>
      </c>
      <c r="G9" s="97" t="s">
        <v>87</v>
      </c>
      <c r="H9" s="97"/>
      <c r="I9" s="62">
        <v>4.9000000000000004</v>
      </c>
      <c r="J9" s="62">
        <v>6.31</v>
      </c>
      <c r="K9" s="62">
        <v>6.06</v>
      </c>
      <c r="L9" s="286">
        <f t="shared" si="0"/>
        <v>6.31</v>
      </c>
      <c r="M9" s="270" t="b">
        <f t="shared" si="1"/>
        <v>0</v>
      </c>
      <c r="N9" s="98" t="s">
        <v>88</v>
      </c>
    </row>
    <row r="10" spans="1:14" ht="18" customHeight="1" x14ac:dyDescent="0.25">
      <c r="A10" s="27">
        <v>4</v>
      </c>
      <c r="B10" s="93">
        <v>64</v>
      </c>
      <c r="C10" s="94" t="s">
        <v>89</v>
      </c>
      <c r="D10" s="95" t="s">
        <v>90</v>
      </c>
      <c r="E10" s="96" t="s">
        <v>91</v>
      </c>
      <c r="F10" s="97" t="s">
        <v>92</v>
      </c>
      <c r="G10" s="97" t="s">
        <v>87</v>
      </c>
      <c r="H10" s="97"/>
      <c r="I10" s="62" t="s">
        <v>101</v>
      </c>
      <c r="J10" s="62">
        <v>7.11</v>
      </c>
      <c r="K10" s="62">
        <v>6.92</v>
      </c>
      <c r="L10" s="286">
        <f t="shared" si="0"/>
        <v>7.11</v>
      </c>
      <c r="M10" s="285" t="str">
        <f t="shared" si="1"/>
        <v>III JA</v>
      </c>
      <c r="N10" s="98" t="s">
        <v>93</v>
      </c>
    </row>
    <row r="11" spans="1:14" ht="18" customHeight="1" x14ac:dyDescent="0.25">
      <c r="A11" s="27">
        <v>5</v>
      </c>
      <c r="B11" s="93">
        <v>48</v>
      </c>
      <c r="C11" s="94" t="s">
        <v>68</v>
      </c>
      <c r="D11" s="95" t="s">
        <v>69</v>
      </c>
      <c r="E11" s="96">
        <v>38758</v>
      </c>
      <c r="F11" s="97" t="s">
        <v>70</v>
      </c>
      <c r="G11" s="97" t="s">
        <v>94</v>
      </c>
      <c r="H11" s="97"/>
      <c r="I11" s="62">
        <v>5.78</v>
      </c>
      <c r="J11" s="62">
        <v>6.23</v>
      </c>
      <c r="K11" s="62">
        <v>5.17</v>
      </c>
      <c r="L11" s="286">
        <f t="shared" si="0"/>
        <v>6.23</v>
      </c>
      <c r="M11" s="270" t="b">
        <f t="shared" si="1"/>
        <v>0</v>
      </c>
      <c r="N11" s="98" t="s">
        <v>71</v>
      </c>
    </row>
    <row r="12" spans="1:14" ht="18" customHeight="1" x14ac:dyDescent="0.25">
      <c r="A12" s="27">
        <v>6</v>
      </c>
      <c r="B12" s="93">
        <v>11</v>
      </c>
      <c r="C12" s="94" t="s">
        <v>72</v>
      </c>
      <c r="D12" s="95" t="s">
        <v>73</v>
      </c>
      <c r="E12" s="96" t="s">
        <v>74</v>
      </c>
      <c r="F12" s="97" t="s">
        <v>75</v>
      </c>
      <c r="G12" s="97" t="s">
        <v>76</v>
      </c>
      <c r="H12" s="97"/>
      <c r="I12" s="62">
        <v>7.48</v>
      </c>
      <c r="J12" s="62">
        <v>8.08</v>
      </c>
      <c r="K12" s="62">
        <v>7.91</v>
      </c>
      <c r="L12" s="286">
        <f t="shared" si="0"/>
        <v>8.08</v>
      </c>
      <c r="M12" s="285" t="str">
        <f t="shared" si="1"/>
        <v>I JA</v>
      </c>
      <c r="N12" s="98" t="s">
        <v>77</v>
      </c>
    </row>
  </sheetData>
  <sheetProtection algorithmName="SHA-512" hashValue="owlufDwa0cPyeycYf9KPPJjJ9VJLeJVY+G9Na3WmK9E6pi8IFi0aWuP5TCmCNcXgrN6E/UaE91RUSlM2BDfbXA==" saltValue="pc0EURrk07U/rlbczx9Rrw==" spinCount="100000" sheet="1" objects="1" scenarios="1"/>
  <sortState ref="A7:N12">
    <sortCondition ref="A7"/>
  </sortState>
  <mergeCells count="1">
    <mergeCell ref="I5:K5"/>
  </mergeCells>
  <printOptions horizontalCentered="1"/>
  <pageMargins left="0.15748031496062992" right="0.15748031496062992" top="0.78740157480314965" bottom="0.15748031496062992" header="0.39370078740157483" footer="0.3937007874015748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A5" sqref="A5"/>
    </sheetView>
  </sheetViews>
  <sheetFormatPr defaultColWidth="9.109375" defaultRowHeight="13.2" x14ac:dyDescent="0.25"/>
  <cols>
    <col min="1" max="2" width="5.6640625" style="7" customWidth="1"/>
    <col min="3" max="3" width="11.109375" style="7" customWidth="1"/>
    <col min="4" max="4" width="15.44140625" style="7" bestFit="1" customWidth="1"/>
    <col min="5" max="5" width="10.6640625" style="32" customWidth="1"/>
    <col min="6" max="6" width="15" style="16" customWidth="1"/>
    <col min="7" max="7" width="17.5546875" style="16" bestFit="1" customWidth="1"/>
    <col min="8" max="8" width="16.88671875" style="16" hidden="1" customWidth="1"/>
    <col min="9" max="9" width="8.109375" style="17" customWidth="1"/>
    <col min="10" max="10" width="4.33203125" style="17" hidden="1" customWidth="1"/>
    <col min="11" max="11" width="4.6640625" style="11" bestFit="1" customWidth="1"/>
    <col min="12" max="12" width="14" style="13" bestFit="1" customWidth="1"/>
    <col min="13" max="16384" width="9.109375" style="7"/>
  </cols>
  <sheetData>
    <row r="1" spans="1:14" s="4" customFormat="1" ht="15.6" x14ac:dyDescent="0.25">
      <c r="A1" s="4" t="s">
        <v>26</v>
      </c>
      <c r="D1" s="5"/>
      <c r="E1" s="240"/>
      <c r="F1" s="240"/>
      <c r="G1" s="240"/>
      <c r="H1" s="241"/>
      <c r="I1" s="6"/>
      <c r="J1" s="6"/>
      <c r="K1" s="242"/>
    </row>
    <row r="2" spans="1:14" s="220" customFormat="1" ht="15.6" x14ac:dyDescent="0.25">
      <c r="A2" s="220" t="s">
        <v>51</v>
      </c>
      <c r="D2" s="221"/>
      <c r="E2" s="222"/>
      <c r="F2" s="222"/>
      <c r="G2" s="223"/>
      <c r="H2" s="223"/>
      <c r="I2" s="2"/>
      <c r="J2" s="2"/>
      <c r="K2" s="2"/>
      <c r="L2" s="2"/>
      <c r="M2" s="2"/>
      <c r="N2" s="213"/>
    </row>
    <row r="3" spans="1:14" s="13" customFormat="1" ht="12" customHeight="1" x14ac:dyDescent="0.25">
      <c r="A3" s="7"/>
      <c r="B3" s="7"/>
      <c r="C3" s="7"/>
      <c r="D3" s="8"/>
      <c r="E3" s="9"/>
      <c r="F3" s="10"/>
      <c r="G3" s="10"/>
      <c r="H3" s="10"/>
      <c r="I3" s="11"/>
      <c r="J3" s="11"/>
      <c r="K3" s="11"/>
      <c r="L3" s="12"/>
    </row>
    <row r="4" spans="1:14" s="14" customFormat="1" ht="15.6" x14ac:dyDescent="0.25">
      <c r="C4" s="4" t="s">
        <v>39</v>
      </c>
      <c r="D4" s="4"/>
      <c r="E4" s="9"/>
      <c r="F4" s="15"/>
      <c r="G4" s="15"/>
      <c r="H4" s="16"/>
      <c r="I4" s="17"/>
      <c r="J4" s="17"/>
      <c r="K4" s="11"/>
      <c r="L4" s="13"/>
    </row>
    <row r="5" spans="1:14" ht="16.2" thickBot="1" x14ac:dyDescent="0.3">
      <c r="C5" s="243"/>
      <c r="D5" s="4" t="s">
        <v>40</v>
      </c>
      <c r="E5" s="9"/>
      <c r="F5" s="15"/>
      <c r="G5" s="15"/>
    </row>
    <row r="6" spans="1:14" s="26" customFormat="1" ht="18" customHeight="1" thickBot="1" x14ac:dyDescent="0.3">
      <c r="A6" s="18" t="s">
        <v>19</v>
      </c>
      <c r="B6" s="19" t="s">
        <v>0</v>
      </c>
      <c r="C6" s="20" t="s">
        <v>1</v>
      </c>
      <c r="D6" s="21" t="s">
        <v>2</v>
      </c>
      <c r="E6" s="22" t="s">
        <v>15</v>
      </c>
      <c r="F6" s="23" t="s">
        <v>4</v>
      </c>
      <c r="G6" s="23" t="s">
        <v>16</v>
      </c>
      <c r="H6" s="23" t="s">
        <v>17</v>
      </c>
      <c r="I6" s="22" t="s">
        <v>5</v>
      </c>
      <c r="J6" s="22" t="s">
        <v>22</v>
      </c>
      <c r="K6" s="24" t="s">
        <v>7</v>
      </c>
      <c r="L6" s="25" t="s">
        <v>3</v>
      </c>
    </row>
    <row r="7" spans="1:14" ht="18" customHeight="1" x14ac:dyDescent="0.25">
      <c r="A7" s="27">
        <v>1</v>
      </c>
      <c r="B7" s="93">
        <v>47</v>
      </c>
      <c r="C7" s="94" t="s">
        <v>81</v>
      </c>
      <c r="D7" s="95" t="s">
        <v>82</v>
      </c>
      <c r="E7" s="96">
        <v>38588</v>
      </c>
      <c r="F7" s="97" t="s">
        <v>70</v>
      </c>
      <c r="G7" s="97" t="s">
        <v>94</v>
      </c>
      <c r="H7" s="97"/>
      <c r="I7" s="246">
        <v>32.86</v>
      </c>
      <c r="J7" s="247"/>
      <c r="K7" s="247" t="str">
        <f t="shared" ref="K7:K12" si="0">IF(ISBLANK(I7),"",IF(I7&lt;=25.45,"KSM",IF(I7&lt;=26.85,"I A",IF(I7&lt;=28.74,"II A",IF(I7&lt;=31.24,"III A",IF(I7&lt;=33.24,"I JA",IF(I7&lt;=34.94,"II JA",IF(I7&lt;=36.24,"III JA"))))))))</f>
        <v>I JA</v>
      </c>
      <c r="L7" s="98" t="s">
        <v>71</v>
      </c>
    </row>
    <row r="8" spans="1:14" ht="18" customHeight="1" x14ac:dyDescent="0.25">
      <c r="A8" s="27">
        <v>2</v>
      </c>
      <c r="B8" s="93">
        <v>61</v>
      </c>
      <c r="C8" s="94" t="s">
        <v>83</v>
      </c>
      <c r="D8" s="95" t="s">
        <v>84</v>
      </c>
      <c r="E8" s="96" t="s">
        <v>85</v>
      </c>
      <c r="F8" s="97" t="s">
        <v>86</v>
      </c>
      <c r="G8" s="97" t="s">
        <v>87</v>
      </c>
      <c r="H8" s="97"/>
      <c r="I8" s="246">
        <v>28.64</v>
      </c>
      <c r="J8" s="247"/>
      <c r="K8" s="247" t="str">
        <f t="shared" si="0"/>
        <v>II A</v>
      </c>
      <c r="L8" s="98" t="s">
        <v>88</v>
      </c>
    </row>
    <row r="9" spans="1:14" ht="18" customHeight="1" x14ac:dyDescent="0.25">
      <c r="A9" s="27">
        <v>3</v>
      </c>
      <c r="B9" s="93">
        <v>64</v>
      </c>
      <c r="C9" s="94" t="s">
        <v>89</v>
      </c>
      <c r="D9" s="95" t="s">
        <v>90</v>
      </c>
      <c r="E9" s="96" t="s">
        <v>91</v>
      </c>
      <c r="F9" s="97" t="s">
        <v>92</v>
      </c>
      <c r="G9" s="97" t="s">
        <v>87</v>
      </c>
      <c r="H9" s="97"/>
      <c r="I9" s="288">
        <v>29.3</v>
      </c>
      <c r="J9" s="247"/>
      <c r="K9" s="247" t="str">
        <f t="shared" si="0"/>
        <v>III A</v>
      </c>
      <c r="L9" s="98" t="s">
        <v>93</v>
      </c>
    </row>
    <row r="10" spans="1:14" ht="18" customHeight="1" x14ac:dyDescent="0.25">
      <c r="A10" s="27">
        <v>4</v>
      </c>
      <c r="B10" s="93">
        <v>48</v>
      </c>
      <c r="C10" s="94" t="s">
        <v>68</v>
      </c>
      <c r="D10" s="95" t="s">
        <v>69</v>
      </c>
      <c r="E10" s="96">
        <v>38758</v>
      </c>
      <c r="F10" s="97" t="s">
        <v>70</v>
      </c>
      <c r="G10" s="97" t="s">
        <v>94</v>
      </c>
      <c r="H10" s="97"/>
      <c r="I10" s="246">
        <v>34.64</v>
      </c>
      <c r="J10" s="247"/>
      <c r="K10" s="247" t="str">
        <f t="shared" si="0"/>
        <v>II JA</v>
      </c>
      <c r="L10" s="98" t="s">
        <v>71</v>
      </c>
    </row>
    <row r="11" spans="1:14" ht="18" customHeight="1" x14ac:dyDescent="0.25">
      <c r="A11" s="27">
        <v>5</v>
      </c>
      <c r="B11" s="93">
        <v>11</v>
      </c>
      <c r="C11" s="94" t="s">
        <v>72</v>
      </c>
      <c r="D11" s="95" t="s">
        <v>73</v>
      </c>
      <c r="E11" s="96" t="s">
        <v>74</v>
      </c>
      <c r="F11" s="97" t="s">
        <v>75</v>
      </c>
      <c r="G11" s="97" t="s">
        <v>76</v>
      </c>
      <c r="H11" s="97"/>
      <c r="I11" s="246">
        <v>28.57</v>
      </c>
      <c r="J11" s="247"/>
      <c r="K11" s="247" t="str">
        <f t="shared" si="0"/>
        <v>II A</v>
      </c>
      <c r="L11" s="98" t="s">
        <v>77</v>
      </c>
    </row>
    <row r="12" spans="1:14" ht="18" customHeight="1" x14ac:dyDescent="0.25">
      <c r="A12" s="27">
        <v>6</v>
      </c>
      <c r="B12" s="93">
        <v>25</v>
      </c>
      <c r="C12" s="94" t="s">
        <v>78</v>
      </c>
      <c r="D12" s="95" t="s">
        <v>79</v>
      </c>
      <c r="E12" s="96">
        <v>38094</v>
      </c>
      <c r="F12" s="97" t="s">
        <v>56</v>
      </c>
      <c r="G12" s="97" t="s">
        <v>57</v>
      </c>
      <c r="H12" s="97"/>
      <c r="I12" s="246">
        <v>30.36</v>
      </c>
      <c r="J12" s="247"/>
      <c r="K12" s="247" t="str">
        <f t="shared" si="0"/>
        <v>III A</v>
      </c>
      <c r="L12" s="98" t="s">
        <v>80</v>
      </c>
    </row>
  </sheetData>
  <sheetProtection algorithmName="SHA-512" hashValue="E/D5/PjfMpozjr2NFYUpE+TRS3sM/zh/+HSNFd5K6PIrrB3/dbhO3lYUcRSb04Pa9kp98feBLLuqRMrwNPb00w==" saltValue="bQxQ7vih8trWkfVQK2iG+A==" spinCount="100000" sheet="1" objects="1" scenarios="1"/>
  <sortState ref="A7:M12">
    <sortCondition ref="A7"/>
  </sortState>
  <printOptions horizontalCentered="1"/>
  <pageMargins left="0.15748031496062992" right="0.19685039370078741" top="0.78740157480314965" bottom="0.39370078740157483" header="0.15748031496062992" footer="0.39370078740157483"/>
  <pageSetup paperSize="9" scale="8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A5" sqref="A5"/>
    </sheetView>
  </sheetViews>
  <sheetFormatPr defaultColWidth="9.109375" defaultRowHeight="13.2" x14ac:dyDescent="0.25"/>
  <cols>
    <col min="1" max="1" width="5.33203125" style="37" customWidth="1"/>
    <col min="2" max="2" width="3.33203125" style="37" bestFit="1" customWidth="1"/>
    <col min="3" max="3" width="11" style="37" customWidth="1"/>
    <col min="4" max="4" width="14.44140625" style="37" customWidth="1"/>
    <col min="5" max="5" width="10.6640625" style="52" customWidth="1"/>
    <col min="6" max="6" width="15.44140625" style="63" bestFit="1" customWidth="1"/>
    <col min="7" max="7" width="12.88671875" style="63" bestFit="1" customWidth="1"/>
    <col min="8" max="8" width="13.44140625" style="41" hidden="1" customWidth="1"/>
    <col min="9" max="11" width="4.6640625" style="67" customWidth="1"/>
    <col min="12" max="12" width="9.109375" style="43"/>
    <col min="13" max="13" width="6.44140625" style="11" bestFit="1" customWidth="1"/>
    <col min="14" max="14" width="13.5546875" style="44" bestFit="1" customWidth="1"/>
    <col min="15" max="16384" width="9.109375" style="37"/>
  </cols>
  <sheetData>
    <row r="1" spans="1:14" s="220" customFormat="1" ht="15.6" x14ac:dyDescent="0.25">
      <c r="A1" s="220" t="s">
        <v>26</v>
      </c>
      <c r="D1" s="221"/>
      <c r="E1" s="222"/>
      <c r="F1" s="222"/>
      <c r="G1" s="222"/>
      <c r="H1" s="223"/>
      <c r="I1" s="223"/>
      <c r="J1" s="2"/>
      <c r="K1" s="2"/>
      <c r="L1" s="212"/>
      <c r="M1" s="212"/>
      <c r="N1" s="212"/>
    </row>
    <row r="2" spans="1:14" s="220" customFormat="1" ht="15.6" x14ac:dyDescent="0.25">
      <c r="A2" s="220" t="s">
        <v>52</v>
      </c>
      <c r="D2" s="221"/>
      <c r="E2" s="222"/>
      <c r="F2" s="222"/>
      <c r="G2" s="223"/>
      <c r="H2" s="223"/>
      <c r="I2" s="2"/>
      <c r="J2" s="2"/>
      <c r="K2" s="2"/>
      <c r="L2" s="2"/>
      <c r="M2" s="2"/>
      <c r="N2" s="213"/>
    </row>
    <row r="3" spans="1:14" s="44" customFormat="1" ht="12" customHeight="1" x14ac:dyDescent="0.25">
      <c r="A3" s="37"/>
      <c r="B3" s="37"/>
      <c r="C3" s="37"/>
      <c r="D3" s="38"/>
      <c r="E3" s="39"/>
      <c r="F3" s="40"/>
      <c r="G3" s="40"/>
      <c r="H3" s="41"/>
      <c r="I3" s="65"/>
      <c r="J3" s="65"/>
      <c r="K3" s="65"/>
      <c r="L3" s="43"/>
      <c r="M3" s="11"/>
    </row>
    <row r="4" spans="1:14" s="45" customFormat="1" ht="16.2" thickBot="1" x14ac:dyDescent="0.3">
      <c r="C4" s="46" t="s">
        <v>37</v>
      </c>
      <c r="E4" s="47"/>
      <c r="F4" s="48"/>
      <c r="G4" s="48"/>
      <c r="H4" s="49"/>
      <c r="I4" s="66"/>
      <c r="J4" s="66"/>
      <c r="K4" s="66"/>
      <c r="L4" s="51"/>
      <c r="M4" s="6"/>
    </row>
    <row r="5" spans="1:14" s="44" customFormat="1" ht="18" customHeight="1" thickBot="1" x14ac:dyDescent="0.3">
      <c r="D5" s="4" t="s">
        <v>40</v>
      </c>
      <c r="E5" s="52"/>
      <c r="I5" s="300" t="s">
        <v>8</v>
      </c>
      <c r="J5" s="301"/>
      <c r="K5" s="302"/>
      <c r="L5" s="53"/>
      <c r="M5" s="54"/>
    </row>
    <row r="6" spans="1:14" s="61" customFormat="1" ht="18" customHeight="1" thickBot="1" x14ac:dyDescent="0.3">
      <c r="A6" s="117" t="s">
        <v>18</v>
      </c>
      <c r="B6" s="35" t="s">
        <v>0</v>
      </c>
      <c r="C6" s="55" t="s">
        <v>1</v>
      </c>
      <c r="D6" s="56" t="s">
        <v>2</v>
      </c>
      <c r="E6" s="57" t="s">
        <v>15</v>
      </c>
      <c r="F6" s="58" t="s">
        <v>4</v>
      </c>
      <c r="G6" s="23" t="s">
        <v>16</v>
      </c>
      <c r="H6" s="23" t="s">
        <v>17</v>
      </c>
      <c r="I6" s="276">
        <v>1</v>
      </c>
      <c r="J6" s="277">
        <v>2</v>
      </c>
      <c r="K6" s="278">
        <v>3</v>
      </c>
      <c r="L6" s="59" t="s">
        <v>5</v>
      </c>
      <c r="M6" s="24" t="s">
        <v>7</v>
      </c>
      <c r="N6" s="60" t="s">
        <v>3</v>
      </c>
    </row>
    <row r="7" spans="1:14" ht="18" customHeight="1" x14ac:dyDescent="0.25">
      <c r="A7" s="27">
        <v>1</v>
      </c>
      <c r="B7" s="93">
        <v>11</v>
      </c>
      <c r="C7" s="94" t="s">
        <v>72</v>
      </c>
      <c r="D7" s="95" t="s">
        <v>73</v>
      </c>
      <c r="E7" s="96" t="s">
        <v>74</v>
      </c>
      <c r="F7" s="97" t="s">
        <v>75</v>
      </c>
      <c r="G7" s="97" t="s">
        <v>76</v>
      </c>
      <c r="H7" s="97"/>
      <c r="I7" s="62">
        <v>5</v>
      </c>
      <c r="J7" s="62" t="s">
        <v>101</v>
      </c>
      <c r="K7" s="62">
        <v>4.8499999999999996</v>
      </c>
      <c r="L7" s="286">
        <f>MAX(I7:K7)</f>
        <v>5</v>
      </c>
      <c r="M7" s="289" t="str">
        <f>IF(ISBLANK(L7),"",IF(L7&gt;=6,"KSM",IF(L7&gt;=5.6,"I A",IF(L7&gt;=5.15,"II A",IF(L7&gt;=4.6,"III A",IF(L7&gt;=4.2,"I JA",IF(L7&gt;=3.85,"II JA",IF(L7&gt;=3.6,"III JA"))))))))</f>
        <v>III A</v>
      </c>
      <c r="N7" s="98" t="s">
        <v>77</v>
      </c>
    </row>
    <row r="8" spans="1:14" ht="18" customHeight="1" x14ac:dyDescent="0.25">
      <c r="A8" s="27">
        <v>2</v>
      </c>
      <c r="B8" s="93">
        <v>61</v>
      </c>
      <c r="C8" s="94" t="s">
        <v>83</v>
      </c>
      <c r="D8" s="95" t="s">
        <v>84</v>
      </c>
      <c r="E8" s="96" t="s">
        <v>85</v>
      </c>
      <c r="F8" s="97" t="s">
        <v>86</v>
      </c>
      <c r="G8" s="97" t="s">
        <v>87</v>
      </c>
      <c r="H8" s="97"/>
      <c r="I8" s="62" t="s">
        <v>101</v>
      </c>
      <c r="J8" s="62">
        <v>3.89</v>
      </c>
      <c r="K8" s="62">
        <v>4.09</v>
      </c>
      <c r="L8" s="286">
        <f t="shared" ref="L8:L12" si="0">MAX(I8:K8)</f>
        <v>4.09</v>
      </c>
      <c r="M8" s="289" t="str">
        <f t="shared" ref="M8:M12" si="1">IF(ISBLANK(L8),"",IF(L8&gt;=6,"KSM",IF(L8&gt;=5.6,"I A",IF(L8&gt;=5.15,"II A",IF(L8&gt;=4.6,"III A",IF(L8&gt;=4.2,"I JA",IF(L8&gt;=3.85,"II JA",IF(L8&gt;=3.6,"III JA"))))))))</f>
        <v>II JA</v>
      </c>
      <c r="N8" s="98" t="s">
        <v>88</v>
      </c>
    </row>
    <row r="9" spans="1:14" ht="18" customHeight="1" x14ac:dyDescent="0.25">
      <c r="A9" s="27">
        <v>3</v>
      </c>
      <c r="B9" s="93">
        <v>64</v>
      </c>
      <c r="C9" s="94" t="s">
        <v>89</v>
      </c>
      <c r="D9" s="95" t="s">
        <v>90</v>
      </c>
      <c r="E9" s="96" t="s">
        <v>91</v>
      </c>
      <c r="F9" s="97" t="s">
        <v>92</v>
      </c>
      <c r="G9" s="97" t="s">
        <v>87</v>
      </c>
      <c r="H9" s="97"/>
      <c r="I9" s="62">
        <v>4.2</v>
      </c>
      <c r="J9" s="62">
        <v>4.47</v>
      </c>
      <c r="K9" s="62">
        <v>4.7</v>
      </c>
      <c r="L9" s="286">
        <f t="shared" si="0"/>
        <v>4.7</v>
      </c>
      <c r="M9" s="289" t="str">
        <f t="shared" si="1"/>
        <v>III A</v>
      </c>
      <c r="N9" s="98" t="s">
        <v>93</v>
      </c>
    </row>
    <row r="10" spans="1:14" ht="18" customHeight="1" x14ac:dyDescent="0.25">
      <c r="A10" s="27">
        <v>4</v>
      </c>
      <c r="B10" s="93">
        <v>25</v>
      </c>
      <c r="C10" s="94" t="s">
        <v>78</v>
      </c>
      <c r="D10" s="95" t="s">
        <v>79</v>
      </c>
      <c r="E10" s="96">
        <v>38094</v>
      </c>
      <c r="F10" s="97" t="s">
        <v>56</v>
      </c>
      <c r="G10" s="97" t="s">
        <v>57</v>
      </c>
      <c r="H10" s="97"/>
      <c r="I10" s="62">
        <v>4.04</v>
      </c>
      <c r="J10" s="62">
        <v>4.22</v>
      </c>
      <c r="K10" s="62">
        <v>4.2300000000000004</v>
      </c>
      <c r="L10" s="286">
        <f t="shared" si="0"/>
        <v>4.2300000000000004</v>
      </c>
      <c r="M10" s="289" t="str">
        <f t="shared" si="1"/>
        <v>I JA</v>
      </c>
      <c r="N10" s="98" t="s">
        <v>80</v>
      </c>
    </row>
    <row r="11" spans="1:14" ht="18" customHeight="1" x14ac:dyDescent="0.25">
      <c r="A11" s="27">
        <v>5</v>
      </c>
      <c r="B11" s="93">
        <v>48</v>
      </c>
      <c r="C11" s="94" t="s">
        <v>68</v>
      </c>
      <c r="D11" s="95" t="s">
        <v>69</v>
      </c>
      <c r="E11" s="96">
        <v>38758</v>
      </c>
      <c r="F11" s="97" t="s">
        <v>70</v>
      </c>
      <c r="G11" s="97" t="s">
        <v>94</v>
      </c>
      <c r="H11" s="97"/>
      <c r="I11" s="62">
        <v>3.39</v>
      </c>
      <c r="J11" s="62">
        <v>3.97</v>
      </c>
      <c r="K11" s="62">
        <v>3.83</v>
      </c>
      <c r="L11" s="286">
        <f t="shared" si="0"/>
        <v>3.97</v>
      </c>
      <c r="M11" s="289" t="str">
        <f t="shared" si="1"/>
        <v>II JA</v>
      </c>
      <c r="N11" s="98" t="s">
        <v>71</v>
      </c>
    </row>
    <row r="12" spans="1:14" ht="18" customHeight="1" x14ac:dyDescent="0.25">
      <c r="A12" s="27">
        <v>6</v>
      </c>
      <c r="B12" s="93">
        <v>47</v>
      </c>
      <c r="C12" s="94" t="s">
        <v>81</v>
      </c>
      <c r="D12" s="95" t="s">
        <v>82</v>
      </c>
      <c r="E12" s="96">
        <v>38588</v>
      </c>
      <c r="F12" s="97" t="s">
        <v>70</v>
      </c>
      <c r="G12" s="97" t="s">
        <v>94</v>
      </c>
      <c r="H12" s="97"/>
      <c r="I12" s="62">
        <v>3.7</v>
      </c>
      <c r="J12" s="62">
        <v>3.38</v>
      </c>
      <c r="K12" s="62">
        <v>3.53</v>
      </c>
      <c r="L12" s="286">
        <f t="shared" si="0"/>
        <v>3.7</v>
      </c>
      <c r="M12" s="289" t="str">
        <f t="shared" si="1"/>
        <v>III JA</v>
      </c>
      <c r="N12" s="98" t="s">
        <v>71</v>
      </c>
    </row>
    <row r="14" spans="1:14" x14ac:dyDescent="0.25">
      <c r="E14" s="37"/>
      <c r="F14" s="37"/>
      <c r="G14" s="37"/>
      <c r="N14" s="37"/>
    </row>
    <row r="15" spans="1:14" x14ac:dyDescent="0.25">
      <c r="E15" s="37"/>
      <c r="F15" s="37"/>
      <c r="G15" s="37"/>
      <c r="N15" s="37"/>
    </row>
    <row r="16" spans="1:14" x14ac:dyDescent="0.25">
      <c r="E16" s="37"/>
      <c r="F16" s="37"/>
      <c r="G16" s="37"/>
      <c r="N16" s="37"/>
    </row>
    <row r="17" spans="5:14" x14ac:dyDescent="0.25">
      <c r="E17" s="37"/>
      <c r="F17" s="37"/>
      <c r="G17" s="37"/>
      <c r="N17" s="37"/>
    </row>
    <row r="18" spans="5:14" x14ac:dyDescent="0.25">
      <c r="E18" s="37"/>
      <c r="F18" s="37"/>
      <c r="G18" s="37"/>
      <c r="N18" s="37"/>
    </row>
    <row r="19" spans="5:14" x14ac:dyDescent="0.25">
      <c r="E19" s="37"/>
      <c r="F19" s="37"/>
      <c r="G19" s="37"/>
      <c r="N19" s="37"/>
    </row>
  </sheetData>
  <sheetProtection algorithmName="SHA-512" hashValue="mqkWwRZJwq5yFAq5vuhvJfwCu+vG31TA0p8OmCJlwcBsS4bVVtQj4WRweJ2xjVviyCfIPobleGfefDriqJ93WA==" saltValue="4apNkvzbzkv4z82JJs/sNg==" spinCount="100000" sheet="1" objects="1" scenarios="1"/>
  <sortState ref="A7:N18">
    <sortCondition ref="A7"/>
  </sortState>
  <mergeCells count="1">
    <mergeCell ref="I5:K5"/>
  </mergeCells>
  <printOptions horizontalCentered="1"/>
  <pageMargins left="0.31496062992125984" right="0.27559055118110237" top="0.78740157480314965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A5" sqref="A5"/>
    </sheetView>
  </sheetViews>
  <sheetFormatPr defaultColWidth="9.109375" defaultRowHeight="13.2" x14ac:dyDescent="0.25"/>
  <cols>
    <col min="1" max="1" width="5.33203125" style="37" customWidth="1"/>
    <col min="2" max="2" width="3.33203125" style="37" bestFit="1" customWidth="1"/>
    <col min="3" max="3" width="11" style="37" customWidth="1"/>
    <col min="4" max="4" width="14.44140625" style="37" customWidth="1"/>
    <col min="5" max="5" width="10.6640625" style="52" customWidth="1"/>
    <col min="6" max="6" width="15.44140625" style="63" bestFit="1" customWidth="1"/>
    <col min="7" max="7" width="12.88671875" style="63" bestFit="1" customWidth="1"/>
    <col min="8" max="8" width="13.44140625" style="41" hidden="1" customWidth="1"/>
    <col min="9" max="11" width="4.6640625" style="67" customWidth="1"/>
    <col min="12" max="12" width="9.109375" style="43"/>
    <col min="13" max="13" width="6.44140625" style="11" bestFit="1" customWidth="1"/>
    <col min="14" max="14" width="21.109375" style="44" bestFit="1" customWidth="1"/>
    <col min="15" max="16384" width="9.109375" style="37"/>
  </cols>
  <sheetData>
    <row r="1" spans="1:14" s="220" customFormat="1" ht="15.6" x14ac:dyDescent="0.25">
      <c r="A1" s="220" t="s">
        <v>26</v>
      </c>
      <c r="D1" s="221"/>
      <c r="E1" s="222"/>
      <c r="F1" s="222"/>
      <c r="G1" s="222"/>
      <c r="H1" s="223"/>
      <c r="I1" s="223"/>
      <c r="J1" s="2"/>
      <c r="K1" s="2"/>
      <c r="L1" s="212"/>
      <c r="M1" s="212"/>
      <c r="N1" s="212"/>
    </row>
    <row r="2" spans="1:14" s="220" customFormat="1" ht="15.6" x14ac:dyDescent="0.25">
      <c r="A2" s="220" t="s">
        <v>52</v>
      </c>
      <c r="D2" s="221"/>
      <c r="E2" s="222"/>
      <c r="F2" s="222"/>
      <c r="G2" s="223"/>
      <c r="H2" s="223"/>
      <c r="I2" s="2"/>
      <c r="J2" s="2"/>
      <c r="K2" s="2"/>
      <c r="L2" s="2"/>
      <c r="M2" s="2"/>
      <c r="N2" s="213"/>
    </row>
    <row r="3" spans="1:14" s="44" customFormat="1" ht="12" customHeight="1" x14ac:dyDescent="0.25">
      <c r="A3" s="37"/>
      <c r="B3" s="37"/>
      <c r="C3" s="37"/>
      <c r="D3" s="38"/>
      <c r="E3" s="39"/>
      <c r="F3" s="40"/>
      <c r="G3" s="40"/>
      <c r="H3" s="41"/>
      <c r="I3" s="65"/>
      <c r="J3" s="65"/>
      <c r="K3" s="65"/>
      <c r="L3" s="43"/>
      <c r="M3" s="11"/>
    </row>
    <row r="4" spans="1:14" s="45" customFormat="1" ht="16.2" thickBot="1" x14ac:dyDescent="0.3">
      <c r="C4" s="46" t="s">
        <v>41</v>
      </c>
      <c r="E4" s="47"/>
      <c r="F4" s="48"/>
      <c r="G4" s="48"/>
      <c r="H4" s="49"/>
      <c r="I4" s="66"/>
      <c r="J4" s="66"/>
      <c r="K4" s="66"/>
      <c r="L4" s="51"/>
      <c r="M4" s="6"/>
    </row>
    <row r="5" spans="1:14" s="44" customFormat="1" ht="18" customHeight="1" thickBot="1" x14ac:dyDescent="0.3">
      <c r="D5" s="4" t="s">
        <v>40</v>
      </c>
      <c r="E5" s="52"/>
      <c r="I5" s="300" t="s">
        <v>8</v>
      </c>
      <c r="J5" s="301"/>
      <c r="K5" s="302"/>
      <c r="L5" s="53"/>
      <c r="M5" s="54"/>
    </row>
    <row r="6" spans="1:14" s="61" customFormat="1" ht="18" customHeight="1" thickBot="1" x14ac:dyDescent="0.3">
      <c r="A6" s="117" t="s">
        <v>18</v>
      </c>
      <c r="B6" s="35" t="s">
        <v>0</v>
      </c>
      <c r="C6" s="55" t="s">
        <v>1</v>
      </c>
      <c r="D6" s="56" t="s">
        <v>2</v>
      </c>
      <c r="E6" s="57" t="s">
        <v>15</v>
      </c>
      <c r="F6" s="58" t="s">
        <v>4</v>
      </c>
      <c r="G6" s="23" t="s">
        <v>16</v>
      </c>
      <c r="H6" s="23" t="s">
        <v>17</v>
      </c>
      <c r="I6" s="276">
        <v>1</v>
      </c>
      <c r="J6" s="277">
        <v>2</v>
      </c>
      <c r="K6" s="278">
        <v>3</v>
      </c>
      <c r="L6" s="59" t="s">
        <v>5</v>
      </c>
      <c r="M6" s="24" t="s">
        <v>7</v>
      </c>
      <c r="N6" s="60" t="s">
        <v>3</v>
      </c>
    </row>
    <row r="7" spans="1:14" ht="18" customHeight="1" x14ac:dyDescent="0.25">
      <c r="A7" s="27">
        <v>1</v>
      </c>
      <c r="B7" s="93">
        <v>61</v>
      </c>
      <c r="C7" s="94" t="s">
        <v>83</v>
      </c>
      <c r="D7" s="95" t="s">
        <v>84</v>
      </c>
      <c r="E7" s="96" t="s">
        <v>85</v>
      </c>
      <c r="F7" s="97" t="s">
        <v>86</v>
      </c>
      <c r="G7" s="97" t="s">
        <v>87</v>
      </c>
      <c r="H7" s="97"/>
      <c r="I7" s="62" t="s">
        <v>101</v>
      </c>
      <c r="J7" s="62">
        <v>26.73</v>
      </c>
      <c r="K7" s="62">
        <v>21.98</v>
      </c>
      <c r="L7" s="290">
        <f t="shared" ref="L7:L12" si="0">MAX(I7:K7)</f>
        <v>26.73</v>
      </c>
      <c r="M7" s="291" t="str">
        <f t="shared" ref="M7:M12" si="1">IF(ISBLANK(L7),"",IF(L7&gt;=45,"I A",IF(L7&gt;=37,"II A",IF(L7&gt;=31,"III A",IF(L7&gt;=26,"I JA",IF(L7&gt;=22,"II JA",IF(L7&gt;=19,"III JA")))))))</f>
        <v>I JA</v>
      </c>
      <c r="N7" s="98" t="s">
        <v>88</v>
      </c>
    </row>
    <row r="8" spans="1:14" ht="18" customHeight="1" x14ac:dyDescent="0.25">
      <c r="A8" s="27">
        <v>2</v>
      </c>
      <c r="B8" s="93">
        <v>64</v>
      </c>
      <c r="C8" s="94" t="s">
        <v>89</v>
      </c>
      <c r="D8" s="95" t="s">
        <v>90</v>
      </c>
      <c r="E8" s="96" t="s">
        <v>91</v>
      </c>
      <c r="F8" s="97" t="s">
        <v>92</v>
      </c>
      <c r="G8" s="97" t="s">
        <v>87</v>
      </c>
      <c r="H8" s="97"/>
      <c r="I8" s="62">
        <v>20.89</v>
      </c>
      <c r="J8" s="62">
        <v>21.36</v>
      </c>
      <c r="K8" s="62">
        <v>22.58</v>
      </c>
      <c r="L8" s="290">
        <f t="shared" si="0"/>
        <v>22.58</v>
      </c>
      <c r="M8" s="291" t="str">
        <f t="shared" si="1"/>
        <v>II JA</v>
      </c>
      <c r="N8" s="98" t="s">
        <v>93</v>
      </c>
    </row>
    <row r="9" spans="1:14" ht="18" customHeight="1" x14ac:dyDescent="0.25">
      <c r="A9" s="27">
        <v>3</v>
      </c>
      <c r="B9" s="93">
        <v>25</v>
      </c>
      <c r="C9" s="94" t="s">
        <v>78</v>
      </c>
      <c r="D9" s="95" t="s">
        <v>79</v>
      </c>
      <c r="E9" s="96">
        <v>38094</v>
      </c>
      <c r="F9" s="97" t="s">
        <v>56</v>
      </c>
      <c r="G9" s="97" t="s">
        <v>57</v>
      </c>
      <c r="H9" s="97"/>
      <c r="I9" s="62">
        <v>18.86</v>
      </c>
      <c r="J9" s="62">
        <v>23.47</v>
      </c>
      <c r="K9" s="62">
        <v>22.79</v>
      </c>
      <c r="L9" s="290">
        <f t="shared" si="0"/>
        <v>23.47</v>
      </c>
      <c r="M9" s="291" t="str">
        <f t="shared" si="1"/>
        <v>II JA</v>
      </c>
      <c r="N9" s="98" t="s">
        <v>80</v>
      </c>
    </row>
    <row r="10" spans="1:14" ht="18" customHeight="1" x14ac:dyDescent="0.25">
      <c r="A10" s="27">
        <v>4</v>
      </c>
      <c r="B10" s="93">
        <v>48</v>
      </c>
      <c r="C10" s="94" t="s">
        <v>68</v>
      </c>
      <c r="D10" s="95" t="s">
        <v>69</v>
      </c>
      <c r="E10" s="96">
        <v>38758</v>
      </c>
      <c r="F10" s="97" t="s">
        <v>70</v>
      </c>
      <c r="G10" s="97" t="s">
        <v>94</v>
      </c>
      <c r="H10" s="97"/>
      <c r="I10" s="62">
        <v>18.03</v>
      </c>
      <c r="J10" s="62" t="s">
        <v>101</v>
      </c>
      <c r="K10" s="62" t="s">
        <v>101</v>
      </c>
      <c r="L10" s="290">
        <f t="shared" si="0"/>
        <v>18.03</v>
      </c>
      <c r="M10" s="248" t="b">
        <f t="shared" si="1"/>
        <v>0</v>
      </c>
      <c r="N10" s="98" t="s">
        <v>71</v>
      </c>
    </row>
    <row r="11" spans="1:14" ht="18" customHeight="1" x14ac:dyDescent="0.25">
      <c r="A11" s="27">
        <v>5</v>
      </c>
      <c r="B11" s="93">
        <v>47</v>
      </c>
      <c r="C11" s="94" t="s">
        <v>81</v>
      </c>
      <c r="D11" s="95" t="s">
        <v>82</v>
      </c>
      <c r="E11" s="96">
        <v>38588</v>
      </c>
      <c r="F11" s="97" t="s">
        <v>70</v>
      </c>
      <c r="G11" s="97" t="s">
        <v>94</v>
      </c>
      <c r="H11" s="97"/>
      <c r="I11" s="62">
        <v>19.78</v>
      </c>
      <c r="J11" s="62">
        <v>20.420000000000002</v>
      </c>
      <c r="K11" s="62">
        <v>21.21</v>
      </c>
      <c r="L11" s="290">
        <f t="shared" si="0"/>
        <v>21.21</v>
      </c>
      <c r="M11" s="291" t="str">
        <f t="shared" si="1"/>
        <v>III JA</v>
      </c>
      <c r="N11" s="98" t="s">
        <v>71</v>
      </c>
    </row>
    <row r="12" spans="1:14" ht="18" customHeight="1" x14ac:dyDescent="0.25">
      <c r="A12" s="27">
        <v>6</v>
      </c>
      <c r="B12" s="93">
        <v>11</v>
      </c>
      <c r="C12" s="94" t="s">
        <v>72</v>
      </c>
      <c r="D12" s="95" t="s">
        <v>73</v>
      </c>
      <c r="E12" s="96" t="s">
        <v>74</v>
      </c>
      <c r="F12" s="97" t="s">
        <v>75</v>
      </c>
      <c r="G12" s="97" t="s">
        <v>76</v>
      </c>
      <c r="H12" s="97"/>
      <c r="I12" s="62">
        <v>29.94</v>
      </c>
      <c r="J12" s="62">
        <v>28.14</v>
      </c>
      <c r="K12" s="62" t="s">
        <v>101</v>
      </c>
      <c r="L12" s="290">
        <f t="shared" si="0"/>
        <v>29.94</v>
      </c>
      <c r="M12" s="291" t="str">
        <f t="shared" si="1"/>
        <v>I JA</v>
      </c>
      <c r="N12" s="98" t="s">
        <v>77</v>
      </c>
    </row>
  </sheetData>
  <sheetProtection algorithmName="SHA-512" hashValue="Nc1WEi00GOYlnGu9yGfu6l1TZtooxQ+e9m63Np4TrFREM9+bEwPTQ5fUIDiUMB2be8bsYosDU5HZOJXqf77A8Q==" saltValue="ETYgZ8OCyuRNlgwa/TYAfg==" spinCount="100000" sheet="1" objects="1" scenarios="1"/>
  <sortState ref="A7:N12">
    <sortCondition descending="1" ref="L7:L12"/>
  </sortState>
  <mergeCells count="1">
    <mergeCell ref="I5:K5"/>
  </mergeCells>
  <printOptions horizontalCentered="1"/>
  <pageMargins left="0.31496062992125984" right="0.27559055118110237" top="0.78740157480314965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A5" sqref="A5"/>
    </sheetView>
  </sheetViews>
  <sheetFormatPr defaultColWidth="9.109375" defaultRowHeight="13.2" x14ac:dyDescent="0.25"/>
  <cols>
    <col min="1" max="1" width="5.6640625" style="37" customWidth="1"/>
    <col min="2" max="2" width="3.33203125" style="37" bestFit="1" customWidth="1"/>
    <col min="3" max="3" width="11.109375" style="37" customWidth="1"/>
    <col min="4" max="4" width="15.44140625" style="37" bestFit="1" customWidth="1"/>
    <col min="5" max="5" width="10.6640625" style="52" customWidth="1"/>
    <col min="6" max="6" width="15" style="63" customWidth="1"/>
    <col min="7" max="7" width="17.5546875" style="63" bestFit="1" customWidth="1"/>
    <col min="8" max="8" width="14.109375" style="63" hidden="1" customWidth="1"/>
    <col min="9" max="9" width="9.109375" style="74" customWidth="1"/>
    <col min="10" max="10" width="4.5546875" style="74" bestFit="1" customWidth="1"/>
    <col min="11" max="11" width="21.109375" style="44" bestFit="1" customWidth="1"/>
    <col min="12" max="16" width="24.33203125" style="37" bestFit="1" customWidth="1"/>
    <col min="17" max="17" width="23" style="37" bestFit="1" customWidth="1"/>
    <col min="18" max="16384" width="9.109375" style="37"/>
  </cols>
  <sheetData>
    <row r="1" spans="1:13" s="220" customFormat="1" ht="15.6" x14ac:dyDescent="0.25">
      <c r="A1" s="220" t="s">
        <v>26</v>
      </c>
      <c r="D1" s="221"/>
      <c r="E1" s="222"/>
      <c r="F1" s="222"/>
      <c r="G1" s="222"/>
      <c r="H1" s="223"/>
      <c r="I1" s="223"/>
      <c r="J1" s="2"/>
      <c r="K1" s="2"/>
      <c r="L1" s="212"/>
      <c r="M1" s="212"/>
    </row>
    <row r="2" spans="1:13" s="220" customFormat="1" ht="15.6" x14ac:dyDescent="0.25">
      <c r="A2" s="220" t="s">
        <v>52</v>
      </c>
      <c r="D2" s="221"/>
      <c r="E2" s="222"/>
      <c r="F2" s="222"/>
      <c r="G2" s="223"/>
      <c r="H2" s="223"/>
      <c r="I2" s="2"/>
      <c r="J2" s="2"/>
      <c r="K2" s="2"/>
      <c r="L2" s="2"/>
      <c r="M2" s="213"/>
    </row>
    <row r="3" spans="1:13" s="44" customFormat="1" ht="12" customHeight="1" x14ac:dyDescent="0.25">
      <c r="A3" s="37"/>
      <c r="B3" s="37"/>
      <c r="C3" s="37"/>
      <c r="D3" s="38"/>
      <c r="E3" s="39"/>
      <c r="F3" s="40"/>
      <c r="G3" s="40"/>
      <c r="H3" s="40"/>
      <c r="I3" s="68"/>
      <c r="J3" s="68"/>
      <c r="K3" s="69"/>
    </row>
    <row r="4" spans="1:13" s="45" customFormat="1" ht="15.6" x14ac:dyDescent="0.25">
      <c r="C4" s="4" t="s">
        <v>38</v>
      </c>
      <c r="D4" s="46"/>
      <c r="E4" s="70"/>
      <c r="F4" s="70"/>
      <c r="G4" s="70"/>
      <c r="H4" s="48"/>
      <c r="I4" s="71"/>
      <c r="J4" s="71"/>
    </row>
    <row r="5" spans="1:13" s="45" customFormat="1" ht="18" customHeight="1" thickBot="1" x14ac:dyDescent="0.3">
      <c r="C5" s="46"/>
      <c r="D5" s="4" t="s">
        <v>40</v>
      </c>
      <c r="E5" s="70"/>
      <c r="F5" s="70"/>
      <c r="G5" s="70"/>
      <c r="H5" s="48"/>
      <c r="I5" s="71"/>
      <c r="J5" s="71"/>
    </row>
    <row r="6" spans="1:13" s="61" customFormat="1" ht="18" customHeight="1" thickBot="1" x14ac:dyDescent="0.3">
      <c r="A6" s="117" t="s">
        <v>18</v>
      </c>
      <c r="B6" s="35" t="s">
        <v>0</v>
      </c>
      <c r="C6" s="55" t="s">
        <v>1</v>
      </c>
      <c r="D6" s="56" t="s">
        <v>2</v>
      </c>
      <c r="E6" s="57" t="s">
        <v>15</v>
      </c>
      <c r="F6" s="58" t="s">
        <v>4</v>
      </c>
      <c r="G6" s="23" t="s">
        <v>16</v>
      </c>
      <c r="H6" s="23" t="s">
        <v>17</v>
      </c>
      <c r="I6" s="57" t="s">
        <v>5</v>
      </c>
      <c r="J6" s="72" t="s">
        <v>7</v>
      </c>
      <c r="K6" s="60" t="s">
        <v>3</v>
      </c>
    </row>
    <row r="7" spans="1:13" s="7" customFormat="1" ht="18" customHeight="1" x14ac:dyDescent="0.25">
      <c r="A7" s="27">
        <v>1</v>
      </c>
      <c r="B7" s="93">
        <v>11</v>
      </c>
      <c r="C7" s="94" t="s">
        <v>72</v>
      </c>
      <c r="D7" s="95" t="s">
        <v>73</v>
      </c>
      <c r="E7" s="96" t="s">
        <v>74</v>
      </c>
      <c r="F7" s="97" t="s">
        <v>75</v>
      </c>
      <c r="G7" s="97" t="s">
        <v>76</v>
      </c>
      <c r="H7" s="97"/>
      <c r="I7" s="73">
        <v>1.8480324074074074E-3</v>
      </c>
      <c r="J7" s="99" t="str">
        <f t="shared" ref="J7:J12" si="0">IF(ISBLANK(I7),"",IF(I7&lt;=0.00153935185185185,"KSM",IF(I7&lt;=0.00164351851851852,"I A",IF(I7&lt;=0.00179398148148148,"II A",IF(I7&lt;=0.00200231481481481,"III A",IF(I7&lt;=0.00217592592592593,"I JA",IF(I7&lt;=0.00231481481481482,"II JA",IF(I7&lt;=0.00243055555555556,"III JA"))))))))</f>
        <v>III A</v>
      </c>
      <c r="K7" s="98" t="s">
        <v>77</v>
      </c>
    </row>
    <row r="8" spans="1:13" s="7" customFormat="1" ht="18" customHeight="1" x14ac:dyDescent="0.25">
      <c r="A8" s="27">
        <v>2</v>
      </c>
      <c r="B8" s="93">
        <v>64</v>
      </c>
      <c r="C8" s="94" t="s">
        <v>89</v>
      </c>
      <c r="D8" s="95" t="s">
        <v>90</v>
      </c>
      <c r="E8" s="96" t="s">
        <v>91</v>
      </c>
      <c r="F8" s="97" t="s">
        <v>92</v>
      </c>
      <c r="G8" s="97" t="s">
        <v>87</v>
      </c>
      <c r="H8" s="97"/>
      <c r="I8" s="73">
        <v>2.0583333333333335E-3</v>
      </c>
      <c r="J8" s="99" t="str">
        <f t="shared" si="0"/>
        <v>I JA</v>
      </c>
      <c r="K8" s="98" t="s">
        <v>93</v>
      </c>
      <c r="L8" s="37"/>
    </row>
    <row r="9" spans="1:13" s="7" customFormat="1" ht="18" customHeight="1" x14ac:dyDescent="0.25">
      <c r="A9" s="27">
        <v>3</v>
      </c>
      <c r="B9" s="93">
        <v>61</v>
      </c>
      <c r="C9" s="94" t="s">
        <v>83</v>
      </c>
      <c r="D9" s="95" t="s">
        <v>84</v>
      </c>
      <c r="E9" s="96" t="s">
        <v>85</v>
      </c>
      <c r="F9" s="97" t="s">
        <v>86</v>
      </c>
      <c r="G9" s="97" t="s">
        <v>87</v>
      </c>
      <c r="H9" s="97"/>
      <c r="I9" s="73">
        <v>1.8436342592592593E-3</v>
      </c>
      <c r="J9" s="99" t="str">
        <f t="shared" si="0"/>
        <v>III A</v>
      </c>
      <c r="K9" s="98" t="s">
        <v>88</v>
      </c>
      <c r="L9" s="37"/>
    </row>
    <row r="10" spans="1:13" s="7" customFormat="1" ht="18" customHeight="1" x14ac:dyDescent="0.25">
      <c r="A10" s="27">
        <v>4</v>
      </c>
      <c r="B10" s="93">
        <v>25</v>
      </c>
      <c r="C10" s="94" t="s">
        <v>78</v>
      </c>
      <c r="D10" s="95" t="s">
        <v>79</v>
      </c>
      <c r="E10" s="96">
        <v>38094</v>
      </c>
      <c r="F10" s="97" t="s">
        <v>56</v>
      </c>
      <c r="G10" s="97" t="s">
        <v>57</v>
      </c>
      <c r="H10" s="97"/>
      <c r="I10" s="73">
        <v>1.8519675925925926E-3</v>
      </c>
      <c r="J10" s="99" t="str">
        <f t="shared" si="0"/>
        <v>III A</v>
      </c>
      <c r="K10" s="98" t="s">
        <v>80</v>
      </c>
      <c r="L10" s="37"/>
    </row>
    <row r="11" spans="1:13" s="7" customFormat="1" ht="18" customHeight="1" x14ac:dyDescent="0.25">
      <c r="A11" s="27">
        <v>5</v>
      </c>
      <c r="B11" s="93">
        <v>48</v>
      </c>
      <c r="C11" s="94" t="s">
        <v>68</v>
      </c>
      <c r="D11" s="95" t="s">
        <v>69</v>
      </c>
      <c r="E11" s="96">
        <v>38758</v>
      </c>
      <c r="F11" s="97" t="s">
        <v>70</v>
      </c>
      <c r="G11" s="97" t="s">
        <v>94</v>
      </c>
      <c r="H11" s="97"/>
      <c r="I11" s="73">
        <v>2.1881944444444444E-3</v>
      </c>
      <c r="J11" s="99" t="str">
        <f t="shared" si="0"/>
        <v>II JA</v>
      </c>
      <c r="K11" s="98" t="s">
        <v>71</v>
      </c>
      <c r="L11" s="37"/>
    </row>
    <row r="12" spans="1:13" s="7" customFormat="1" ht="18" customHeight="1" x14ac:dyDescent="0.25">
      <c r="A12" s="27">
        <v>6</v>
      </c>
      <c r="B12" s="93">
        <v>47</v>
      </c>
      <c r="C12" s="94" t="s">
        <v>81</v>
      </c>
      <c r="D12" s="95" t="s">
        <v>82</v>
      </c>
      <c r="E12" s="96">
        <v>38588</v>
      </c>
      <c r="F12" s="97" t="s">
        <v>70</v>
      </c>
      <c r="G12" s="97" t="s">
        <v>94</v>
      </c>
      <c r="H12" s="97"/>
      <c r="I12" s="73">
        <v>2.0208333333333332E-3</v>
      </c>
      <c r="J12" s="99" t="str">
        <f t="shared" si="0"/>
        <v>I JA</v>
      </c>
      <c r="K12" s="98" t="s">
        <v>71</v>
      </c>
      <c r="L12" s="37"/>
    </row>
  </sheetData>
  <sheetProtection algorithmName="SHA-512" hashValue="/iWNtz6ZTti9zQ8+TkYU8v5qz5RuR7MF8TN29hKZECLr2CpOQE6mI0hW/2M3Qr0QiUDH7wU63s35+Nx0CN61eA==" saltValue="MFhOm0lLrggisFlmesnhyw==" spinCount="100000" sheet="1" objects="1" scenarios="1"/>
  <sortState ref="B7:K12">
    <sortCondition ref="B7:B12"/>
  </sortState>
  <printOptions horizontalCentered="1"/>
  <pageMargins left="0.39370078740157483" right="0.39370078740157483" top="0.78740157480314965" bottom="0.23622047244094491" header="0.15748031496062992" footer="0.1968503937007874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5"/>
  <sheetViews>
    <sheetView showZeros="0" workbookViewId="0">
      <selection activeCell="A5" sqref="A5"/>
    </sheetView>
  </sheetViews>
  <sheetFormatPr defaultColWidth="10.44140625" defaultRowHeight="13.2" x14ac:dyDescent="0.25"/>
  <cols>
    <col min="1" max="1" width="4.6640625" style="147" customWidth="1"/>
    <col min="2" max="2" width="4" style="147" bestFit="1" customWidth="1"/>
    <col min="3" max="3" width="7.88671875" style="92" customWidth="1"/>
    <col min="4" max="4" width="12.44140625" style="92" bestFit="1" customWidth="1"/>
    <col min="5" max="5" width="10.109375" style="92" customWidth="1"/>
    <col min="6" max="6" width="10.109375" style="63" bestFit="1" customWidth="1"/>
    <col min="7" max="7" width="11" style="63" bestFit="1" customWidth="1"/>
    <col min="8" max="8" width="7.109375" style="63" hidden="1" customWidth="1"/>
    <col min="9" max="9" width="5.88671875" style="63" bestFit="1" customWidth="1"/>
    <col min="10" max="10" width="5.109375" style="195" customWidth="1"/>
    <col min="11" max="11" width="5.44140625" style="92" bestFit="1" customWidth="1"/>
    <col min="12" max="12" width="5.5546875" style="92" bestFit="1" customWidth="1"/>
    <col min="13" max="13" width="5.6640625" style="92" bestFit="1" customWidth="1"/>
    <col min="14" max="14" width="7.33203125" style="92" bestFit="1" customWidth="1"/>
    <col min="15" max="15" width="6.33203125" style="92" bestFit="1" customWidth="1"/>
    <col min="16" max="16" width="6.44140625" style="92" bestFit="1" customWidth="1"/>
    <col min="17" max="17" width="7.33203125" style="92" bestFit="1" customWidth="1"/>
    <col min="18" max="18" width="7.109375" style="92" bestFit="1" customWidth="1"/>
    <col min="19" max="19" width="9" style="92" bestFit="1" customWidth="1"/>
    <col min="20" max="20" width="5.6640625" style="157" customWidth="1"/>
    <col min="21" max="21" width="9.88671875" style="92" bestFit="1" customWidth="1"/>
    <col min="22" max="257" width="10.44140625" style="92"/>
    <col min="258" max="258" width="4.6640625" style="92" customWidth="1"/>
    <col min="259" max="259" width="0" style="92" hidden="1" customWidth="1"/>
    <col min="260" max="260" width="8.6640625" style="92" customWidth="1"/>
    <col min="261" max="261" width="10.109375" style="92" bestFit="1" customWidth="1"/>
    <col min="262" max="262" width="10.109375" style="92" customWidth="1"/>
    <col min="263" max="263" width="13.109375" style="92" bestFit="1" customWidth="1"/>
    <col min="264" max="264" width="12.88671875" style="92" bestFit="1" customWidth="1"/>
    <col min="265" max="265" width="11.33203125" style="92" bestFit="1" customWidth="1"/>
    <col min="266" max="266" width="5.88671875" style="92" bestFit="1" customWidth="1"/>
    <col min="267" max="267" width="4.6640625" style="92" bestFit="1" customWidth="1"/>
    <col min="268" max="268" width="5.44140625" style="92" bestFit="1" customWidth="1"/>
    <col min="269" max="269" width="4.6640625" style="92" customWidth="1"/>
    <col min="270" max="270" width="5.88671875" style="92" customWidth="1"/>
    <col min="271" max="271" width="5.44140625" style="92" bestFit="1" customWidth="1"/>
    <col min="272" max="272" width="6.44140625" style="92" customWidth="1"/>
    <col min="273" max="273" width="5.6640625" style="92" bestFit="1" customWidth="1"/>
    <col min="274" max="274" width="5.6640625" style="92" customWidth="1"/>
    <col min="275" max="275" width="7.33203125" style="92" bestFit="1" customWidth="1"/>
    <col min="276" max="276" width="9" style="92" bestFit="1" customWidth="1"/>
    <col min="277" max="277" width="9.88671875" style="92" bestFit="1" customWidth="1"/>
    <col min="278" max="513" width="10.44140625" style="92"/>
    <col min="514" max="514" width="4.6640625" style="92" customWidth="1"/>
    <col min="515" max="515" width="0" style="92" hidden="1" customWidth="1"/>
    <col min="516" max="516" width="8.6640625" style="92" customWidth="1"/>
    <col min="517" max="517" width="10.109375" style="92" bestFit="1" customWidth="1"/>
    <col min="518" max="518" width="10.109375" style="92" customWidth="1"/>
    <col min="519" max="519" width="13.109375" style="92" bestFit="1" customWidth="1"/>
    <col min="520" max="520" width="12.88671875" style="92" bestFit="1" customWidth="1"/>
    <col min="521" max="521" width="11.33203125" style="92" bestFit="1" customWidth="1"/>
    <col min="522" max="522" width="5.88671875" style="92" bestFit="1" customWidth="1"/>
    <col min="523" max="523" width="4.6640625" style="92" bestFit="1" customWidth="1"/>
    <col min="524" max="524" width="5.44140625" style="92" bestFit="1" customWidth="1"/>
    <col min="525" max="525" width="4.6640625" style="92" customWidth="1"/>
    <col min="526" max="526" width="5.88671875" style="92" customWidth="1"/>
    <col min="527" max="527" width="5.44140625" style="92" bestFit="1" customWidth="1"/>
    <col min="528" max="528" width="6.44140625" style="92" customWidth="1"/>
    <col min="529" max="529" width="5.6640625" style="92" bestFit="1" customWidth="1"/>
    <col min="530" max="530" width="5.6640625" style="92" customWidth="1"/>
    <col min="531" max="531" width="7.33203125" style="92" bestFit="1" customWidth="1"/>
    <col min="532" max="532" width="9" style="92" bestFit="1" customWidth="1"/>
    <col min="533" max="533" width="9.88671875" style="92" bestFit="1" customWidth="1"/>
    <col min="534" max="769" width="10.44140625" style="92"/>
    <col min="770" max="770" width="4.6640625" style="92" customWidth="1"/>
    <col min="771" max="771" width="0" style="92" hidden="1" customWidth="1"/>
    <col min="772" max="772" width="8.6640625" style="92" customWidth="1"/>
    <col min="773" max="773" width="10.109375" style="92" bestFit="1" customWidth="1"/>
    <col min="774" max="774" width="10.109375" style="92" customWidth="1"/>
    <col min="775" max="775" width="13.109375" style="92" bestFit="1" customWidth="1"/>
    <col min="776" max="776" width="12.88671875" style="92" bestFit="1" customWidth="1"/>
    <col min="777" max="777" width="11.33203125" style="92" bestFit="1" customWidth="1"/>
    <col min="778" max="778" width="5.88671875" style="92" bestFit="1" customWidth="1"/>
    <col min="779" max="779" width="4.6640625" style="92" bestFit="1" customWidth="1"/>
    <col min="780" max="780" width="5.44140625" style="92" bestFit="1" customWidth="1"/>
    <col min="781" max="781" width="4.6640625" style="92" customWidth="1"/>
    <col min="782" max="782" width="5.88671875" style="92" customWidth="1"/>
    <col min="783" max="783" width="5.44140625" style="92" bestFit="1" customWidth="1"/>
    <col min="784" max="784" width="6.44140625" style="92" customWidth="1"/>
    <col min="785" max="785" width="5.6640625" style="92" bestFit="1" customWidth="1"/>
    <col min="786" max="786" width="5.6640625" style="92" customWidth="1"/>
    <col min="787" max="787" width="7.33203125" style="92" bestFit="1" customWidth="1"/>
    <col min="788" max="788" width="9" style="92" bestFit="1" customWidth="1"/>
    <col min="789" max="789" width="9.88671875" style="92" bestFit="1" customWidth="1"/>
    <col min="790" max="1025" width="10.44140625" style="92"/>
    <col min="1026" max="1026" width="4.6640625" style="92" customWidth="1"/>
    <col min="1027" max="1027" width="0" style="92" hidden="1" customWidth="1"/>
    <col min="1028" max="1028" width="8.6640625" style="92" customWidth="1"/>
    <col min="1029" max="1029" width="10.109375" style="92" bestFit="1" customWidth="1"/>
    <col min="1030" max="1030" width="10.109375" style="92" customWidth="1"/>
    <col min="1031" max="1031" width="13.109375" style="92" bestFit="1" customWidth="1"/>
    <col min="1032" max="1032" width="12.88671875" style="92" bestFit="1" customWidth="1"/>
    <col min="1033" max="1033" width="11.33203125" style="92" bestFit="1" customWidth="1"/>
    <col min="1034" max="1034" width="5.88671875" style="92" bestFit="1" customWidth="1"/>
    <col min="1035" max="1035" width="4.6640625" style="92" bestFit="1" customWidth="1"/>
    <col min="1036" max="1036" width="5.44140625" style="92" bestFit="1" customWidth="1"/>
    <col min="1037" max="1037" width="4.6640625" style="92" customWidth="1"/>
    <col min="1038" max="1038" width="5.88671875" style="92" customWidth="1"/>
    <col min="1039" max="1039" width="5.44140625" style="92" bestFit="1" customWidth="1"/>
    <col min="1040" max="1040" width="6.44140625" style="92" customWidth="1"/>
    <col min="1041" max="1041" width="5.6640625" style="92" bestFit="1" customWidth="1"/>
    <col min="1042" max="1042" width="5.6640625" style="92" customWidth="1"/>
    <col min="1043" max="1043" width="7.33203125" style="92" bestFit="1" customWidth="1"/>
    <col min="1044" max="1044" width="9" style="92" bestFit="1" customWidth="1"/>
    <col min="1045" max="1045" width="9.88671875" style="92" bestFit="1" customWidth="1"/>
    <col min="1046" max="1281" width="10.44140625" style="92"/>
    <col min="1282" max="1282" width="4.6640625" style="92" customWidth="1"/>
    <col min="1283" max="1283" width="0" style="92" hidden="1" customWidth="1"/>
    <col min="1284" max="1284" width="8.6640625" style="92" customWidth="1"/>
    <col min="1285" max="1285" width="10.109375" style="92" bestFit="1" customWidth="1"/>
    <col min="1286" max="1286" width="10.109375" style="92" customWidth="1"/>
    <col min="1287" max="1287" width="13.109375" style="92" bestFit="1" customWidth="1"/>
    <col min="1288" max="1288" width="12.88671875" style="92" bestFit="1" customWidth="1"/>
    <col min="1289" max="1289" width="11.33203125" style="92" bestFit="1" customWidth="1"/>
    <col min="1290" max="1290" width="5.88671875" style="92" bestFit="1" customWidth="1"/>
    <col min="1291" max="1291" width="4.6640625" style="92" bestFit="1" customWidth="1"/>
    <col min="1292" max="1292" width="5.44140625" style="92" bestFit="1" customWidth="1"/>
    <col min="1293" max="1293" width="4.6640625" style="92" customWidth="1"/>
    <col min="1294" max="1294" width="5.88671875" style="92" customWidth="1"/>
    <col min="1295" max="1295" width="5.44140625" style="92" bestFit="1" customWidth="1"/>
    <col min="1296" max="1296" width="6.44140625" style="92" customWidth="1"/>
    <col min="1297" max="1297" width="5.6640625" style="92" bestFit="1" customWidth="1"/>
    <col min="1298" max="1298" width="5.6640625" style="92" customWidth="1"/>
    <col min="1299" max="1299" width="7.33203125" style="92" bestFit="1" customWidth="1"/>
    <col min="1300" max="1300" width="9" style="92" bestFit="1" customWidth="1"/>
    <col min="1301" max="1301" width="9.88671875" style="92" bestFit="1" customWidth="1"/>
    <col min="1302" max="1537" width="10.44140625" style="92"/>
    <col min="1538" max="1538" width="4.6640625" style="92" customWidth="1"/>
    <col min="1539" max="1539" width="0" style="92" hidden="1" customWidth="1"/>
    <col min="1540" max="1540" width="8.6640625" style="92" customWidth="1"/>
    <col min="1541" max="1541" width="10.109375" style="92" bestFit="1" customWidth="1"/>
    <col min="1542" max="1542" width="10.109375" style="92" customWidth="1"/>
    <col min="1543" max="1543" width="13.109375" style="92" bestFit="1" customWidth="1"/>
    <col min="1544" max="1544" width="12.88671875" style="92" bestFit="1" customWidth="1"/>
    <col min="1545" max="1545" width="11.33203125" style="92" bestFit="1" customWidth="1"/>
    <col min="1546" max="1546" width="5.88671875" style="92" bestFit="1" customWidth="1"/>
    <col min="1547" max="1547" width="4.6640625" style="92" bestFit="1" customWidth="1"/>
    <col min="1548" max="1548" width="5.44140625" style="92" bestFit="1" customWidth="1"/>
    <col min="1549" max="1549" width="4.6640625" style="92" customWidth="1"/>
    <col min="1550" max="1550" width="5.88671875" style="92" customWidth="1"/>
    <col min="1551" max="1551" width="5.44140625" style="92" bestFit="1" customWidth="1"/>
    <col min="1552" max="1552" width="6.44140625" style="92" customWidth="1"/>
    <col min="1553" max="1553" width="5.6640625" style="92" bestFit="1" customWidth="1"/>
    <col min="1554" max="1554" width="5.6640625" style="92" customWidth="1"/>
    <col min="1555" max="1555" width="7.33203125" style="92" bestFit="1" customWidth="1"/>
    <col min="1556" max="1556" width="9" style="92" bestFit="1" customWidth="1"/>
    <col min="1557" max="1557" width="9.88671875" style="92" bestFit="1" customWidth="1"/>
    <col min="1558" max="1793" width="10.44140625" style="92"/>
    <col min="1794" max="1794" width="4.6640625" style="92" customWidth="1"/>
    <col min="1795" max="1795" width="0" style="92" hidden="1" customWidth="1"/>
    <col min="1796" max="1796" width="8.6640625" style="92" customWidth="1"/>
    <col min="1797" max="1797" width="10.109375" style="92" bestFit="1" customWidth="1"/>
    <col min="1798" max="1798" width="10.109375" style="92" customWidth="1"/>
    <col min="1799" max="1799" width="13.109375" style="92" bestFit="1" customWidth="1"/>
    <col min="1800" max="1800" width="12.88671875" style="92" bestFit="1" customWidth="1"/>
    <col min="1801" max="1801" width="11.33203125" style="92" bestFit="1" customWidth="1"/>
    <col min="1802" max="1802" width="5.88671875" style="92" bestFit="1" customWidth="1"/>
    <col min="1803" max="1803" width="4.6640625" style="92" bestFit="1" customWidth="1"/>
    <col min="1804" max="1804" width="5.44140625" style="92" bestFit="1" customWidth="1"/>
    <col min="1805" max="1805" width="4.6640625" style="92" customWidth="1"/>
    <col min="1806" max="1806" width="5.88671875" style="92" customWidth="1"/>
    <col min="1807" max="1807" width="5.44140625" style="92" bestFit="1" customWidth="1"/>
    <col min="1808" max="1808" width="6.44140625" style="92" customWidth="1"/>
    <col min="1809" max="1809" width="5.6640625" style="92" bestFit="1" customWidth="1"/>
    <col min="1810" max="1810" width="5.6640625" style="92" customWidth="1"/>
    <col min="1811" max="1811" width="7.33203125" style="92" bestFit="1" customWidth="1"/>
    <col min="1812" max="1812" width="9" style="92" bestFit="1" customWidth="1"/>
    <col min="1813" max="1813" width="9.88671875" style="92" bestFit="1" customWidth="1"/>
    <col min="1814" max="2049" width="10.44140625" style="92"/>
    <col min="2050" max="2050" width="4.6640625" style="92" customWidth="1"/>
    <col min="2051" max="2051" width="0" style="92" hidden="1" customWidth="1"/>
    <col min="2052" max="2052" width="8.6640625" style="92" customWidth="1"/>
    <col min="2053" max="2053" width="10.109375" style="92" bestFit="1" customWidth="1"/>
    <col min="2054" max="2054" width="10.109375" style="92" customWidth="1"/>
    <col min="2055" max="2055" width="13.109375" style="92" bestFit="1" customWidth="1"/>
    <col min="2056" max="2056" width="12.88671875" style="92" bestFit="1" customWidth="1"/>
    <col min="2057" max="2057" width="11.33203125" style="92" bestFit="1" customWidth="1"/>
    <col min="2058" max="2058" width="5.88671875" style="92" bestFit="1" customWidth="1"/>
    <col min="2059" max="2059" width="4.6640625" style="92" bestFit="1" customWidth="1"/>
    <col min="2060" max="2060" width="5.44140625" style="92" bestFit="1" customWidth="1"/>
    <col min="2061" max="2061" width="4.6640625" style="92" customWidth="1"/>
    <col min="2062" max="2062" width="5.88671875" style="92" customWidth="1"/>
    <col min="2063" max="2063" width="5.44140625" style="92" bestFit="1" customWidth="1"/>
    <col min="2064" max="2064" width="6.44140625" style="92" customWidth="1"/>
    <col min="2065" max="2065" width="5.6640625" style="92" bestFit="1" customWidth="1"/>
    <col min="2066" max="2066" width="5.6640625" style="92" customWidth="1"/>
    <col min="2067" max="2067" width="7.33203125" style="92" bestFit="1" customWidth="1"/>
    <col min="2068" max="2068" width="9" style="92" bestFit="1" customWidth="1"/>
    <col min="2069" max="2069" width="9.88671875" style="92" bestFit="1" customWidth="1"/>
    <col min="2070" max="2305" width="10.44140625" style="92"/>
    <col min="2306" max="2306" width="4.6640625" style="92" customWidth="1"/>
    <col min="2307" max="2307" width="0" style="92" hidden="1" customWidth="1"/>
    <col min="2308" max="2308" width="8.6640625" style="92" customWidth="1"/>
    <col min="2309" max="2309" width="10.109375" style="92" bestFit="1" customWidth="1"/>
    <col min="2310" max="2310" width="10.109375" style="92" customWidth="1"/>
    <col min="2311" max="2311" width="13.109375" style="92" bestFit="1" customWidth="1"/>
    <col min="2312" max="2312" width="12.88671875" style="92" bestFit="1" customWidth="1"/>
    <col min="2313" max="2313" width="11.33203125" style="92" bestFit="1" customWidth="1"/>
    <col min="2314" max="2314" width="5.88671875" style="92" bestFit="1" customWidth="1"/>
    <col min="2315" max="2315" width="4.6640625" style="92" bestFit="1" customWidth="1"/>
    <col min="2316" max="2316" width="5.44140625" style="92" bestFit="1" customWidth="1"/>
    <col min="2317" max="2317" width="4.6640625" style="92" customWidth="1"/>
    <col min="2318" max="2318" width="5.88671875" style="92" customWidth="1"/>
    <col min="2319" max="2319" width="5.44140625" style="92" bestFit="1" customWidth="1"/>
    <col min="2320" max="2320" width="6.44140625" style="92" customWidth="1"/>
    <col min="2321" max="2321" width="5.6640625" style="92" bestFit="1" customWidth="1"/>
    <col min="2322" max="2322" width="5.6640625" style="92" customWidth="1"/>
    <col min="2323" max="2323" width="7.33203125" style="92" bestFit="1" customWidth="1"/>
    <col min="2324" max="2324" width="9" style="92" bestFit="1" customWidth="1"/>
    <col min="2325" max="2325" width="9.88671875" style="92" bestFit="1" customWidth="1"/>
    <col min="2326" max="2561" width="10.44140625" style="92"/>
    <col min="2562" max="2562" width="4.6640625" style="92" customWidth="1"/>
    <col min="2563" max="2563" width="0" style="92" hidden="1" customWidth="1"/>
    <col min="2564" max="2564" width="8.6640625" style="92" customWidth="1"/>
    <col min="2565" max="2565" width="10.109375" style="92" bestFit="1" customWidth="1"/>
    <col min="2566" max="2566" width="10.109375" style="92" customWidth="1"/>
    <col min="2567" max="2567" width="13.109375" style="92" bestFit="1" customWidth="1"/>
    <col min="2568" max="2568" width="12.88671875" style="92" bestFit="1" customWidth="1"/>
    <col min="2569" max="2569" width="11.33203125" style="92" bestFit="1" customWidth="1"/>
    <col min="2570" max="2570" width="5.88671875" style="92" bestFit="1" customWidth="1"/>
    <col min="2571" max="2571" width="4.6640625" style="92" bestFit="1" customWidth="1"/>
    <col min="2572" max="2572" width="5.44140625" style="92" bestFit="1" customWidth="1"/>
    <col min="2573" max="2573" width="4.6640625" style="92" customWidth="1"/>
    <col min="2574" max="2574" width="5.88671875" style="92" customWidth="1"/>
    <col min="2575" max="2575" width="5.44140625" style="92" bestFit="1" customWidth="1"/>
    <col min="2576" max="2576" width="6.44140625" style="92" customWidth="1"/>
    <col min="2577" max="2577" width="5.6640625" style="92" bestFit="1" customWidth="1"/>
    <col min="2578" max="2578" width="5.6640625" style="92" customWidth="1"/>
    <col min="2579" max="2579" width="7.33203125" style="92" bestFit="1" customWidth="1"/>
    <col min="2580" max="2580" width="9" style="92" bestFit="1" customWidth="1"/>
    <col min="2581" max="2581" width="9.88671875" style="92" bestFit="1" customWidth="1"/>
    <col min="2582" max="2817" width="10.44140625" style="92"/>
    <col min="2818" max="2818" width="4.6640625" style="92" customWidth="1"/>
    <col min="2819" max="2819" width="0" style="92" hidden="1" customWidth="1"/>
    <col min="2820" max="2820" width="8.6640625" style="92" customWidth="1"/>
    <col min="2821" max="2821" width="10.109375" style="92" bestFit="1" customWidth="1"/>
    <col min="2822" max="2822" width="10.109375" style="92" customWidth="1"/>
    <col min="2823" max="2823" width="13.109375" style="92" bestFit="1" customWidth="1"/>
    <col min="2824" max="2824" width="12.88671875" style="92" bestFit="1" customWidth="1"/>
    <col min="2825" max="2825" width="11.33203125" style="92" bestFit="1" customWidth="1"/>
    <col min="2826" max="2826" width="5.88671875" style="92" bestFit="1" customWidth="1"/>
    <col min="2827" max="2827" width="4.6640625" style="92" bestFit="1" customWidth="1"/>
    <col min="2828" max="2828" width="5.44140625" style="92" bestFit="1" customWidth="1"/>
    <col min="2829" max="2829" width="4.6640625" style="92" customWidth="1"/>
    <col min="2830" max="2830" width="5.88671875" style="92" customWidth="1"/>
    <col min="2831" max="2831" width="5.44140625" style="92" bestFit="1" customWidth="1"/>
    <col min="2832" max="2832" width="6.44140625" style="92" customWidth="1"/>
    <col min="2833" max="2833" width="5.6640625" style="92" bestFit="1" customWidth="1"/>
    <col min="2834" max="2834" width="5.6640625" style="92" customWidth="1"/>
    <col min="2835" max="2835" width="7.33203125" style="92" bestFit="1" customWidth="1"/>
    <col min="2836" max="2836" width="9" style="92" bestFit="1" customWidth="1"/>
    <col min="2837" max="2837" width="9.88671875" style="92" bestFit="1" customWidth="1"/>
    <col min="2838" max="3073" width="10.44140625" style="92"/>
    <col min="3074" max="3074" width="4.6640625" style="92" customWidth="1"/>
    <col min="3075" max="3075" width="0" style="92" hidden="1" customWidth="1"/>
    <col min="3076" max="3076" width="8.6640625" style="92" customWidth="1"/>
    <col min="3077" max="3077" width="10.109375" style="92" bestFit="1" customWidth="1"/>
    <col min="3078" max="3078" width="10.109375" style="92" customWidth="1"/>
    <col min="3079" max="3079" width="13.109375" style="92" bestFit="1" customWidth="1"/>
    <col min="3080" max="3080" width="12.88671875" style="92" bestFit="1" customWidth="1"/>
    <col min="3081" max="3081" width="11.33203125" style="92" bestFit="1" customWidth="1"/>
    <col min="3082" max="3082" width="5.88671875" style="92" bestFit="1" customWidth="1"/>
    <col min="3083" max="3083" width="4.6640625" style="92" bestFit="1" customWidth="1"/>
    <col min="3084" max="3084" width="5.44140625" style="92" bestFit="1" customWidth="1"/>
    <col min="3085" max="3085" width="4.6640625" style="92" customWidth="1"/>
    <col min="3086" max="3086" width="5.88671875" style="92" customWidth="1"/>
    <col min="3087" max="3087" width="5.44140625" style="92" bestFit="1" customWidth="1"/>
    <col min="3088" max="3088" width="6.44140625" style="92" customWidth="1"/>
    <col min="3089" max="3089" width="5.6640625" style="92" bestFit="1" customWidth="1"/>
    <col min="3090" max="3090" width="5.6640625" style="92" customWidth="1"/>
    <col min="3091" max="3091" width="7.33203125" style="92" bestFit="1" customWidth="1"/>
    <col min="3092" max="3092" width="9" style="92" bestFit="1" customWidth="1"/>
    <col min="3093" max="3093" width="9.88671875" style="92" bestFit="1" customWidth="1"/>
    <col min="3094" max="3329" width="10.44140625" style="92"/>
    <col min="3330" max="3330" width="4.6640625" style="92" customWidth="1"/>
    <col min="3331" max="3331" width="0" style="92" hidden="1" customWidth="1"/>
    <col min="3332" max="3332" width="8.6640625" style="92" customWidth="1"/>
    <col min="3333" max="3333" width="10.109375" style="92" bestFit="1" customWidth="1"/>
    <col min="3334" max="3334" width="10.109375" style="92" customWidth="1"/>
    <col min="3335" max="3335" width="13.109375" style="92" bestFit="1" customWidth="1"/>
    <col min="3336" max="3336" width="12.88671875" style="92" bestFit="1" customWidth="1"/>
    <col min="3337" max="3337" width="11.33203125" style="92" bestFit="1" customWidth="1"/>
    <col min="3338" max="3338" width="5.88671875" style="92" bestFit="1" customWidth="1"/>
    <col min="3339" max="3339" width="4.6640625" style="92" bestFit="1" customWidth="1"/>
    <col min="3340" max="3340" width="5.44140625" style="92" bestFit="1" customWidth="1"/>
    <col min="3341" max="3341" width="4.6640625" style="92" customWidth="1"/>
    <col min="3342" max="3342" width="5.88671875" style="92" customWidth="1"/>
    <col min="3343" max="3343" width="5.44140625" style="92" bestFit="1" customWidth="1"/>
    <col min="3344" max="3344" width="6.44140625" style="92" customWidth="1"/>
    <col min="3345" max="3345" width="5.6640625" style="92" bestFit="1" customWidth="1"/>
    <col min="3346" max="3346" width="5.6640625" style="92" customWidth="1"/>
    <col min="3347" max="3347" width="7.33203125" style="92" bestFit="1" customWidth="1"/>
    <col min="3348" max="3348" width="9" style="92" bestFit="1" customWidth="1"/>
    <col min="3349" max="3349" width="9.88671875" style="92" bestFit="1" customWidth="1"/>
    <col min="3350" max="3585" width="10.44140625" style="92"/>
    <col min="3586" max="3586" width="4.6640625" style="92" customWidth="1"/>
    <col min="3587" max="3587" width="0" style="92" hidden="1" customWidth="1"/>
    <col min="3588" max="3588" width="8.6640625" style="92" customWidth="1"/>
    <col min="3589" max="3589" width="10.109375" style="92" bestFit="1" customWidth="1"/>
    <col min="3590" max="3590" width="10.109375" style="92" customWidth="1"/>
    <col min="3591" max="3591" width="13.109375" style="92" bestFit="1" customWidth="1"/>
    <col min="3592" max="3592" width="12.88671875" style="92" bestFit="1" customWidth="1"/>
    <col min="3593" max="3593" width="11.33203125" style="92" bestFit="1" customWidth="1"/>
    <col min="3594" max="3594" width="5.88671875" style="92" bestFit="1" customWidth="1"/>
    <col min="3595" max="3595" width="4.6640625" style="92" bestFit="1" customWidth="1"/>
    <col min="3596" max="3596" width="5.44140625" style="92" bestFit="1" customWidth="1"/>
    <col min="3597" max="3597" width="4.6640625" style="92" customWidth="1"/>
    <col min="3598" max="3598" width="5.88671875" style="92" customWidth="1"/>
    <col min="3599" max="3599" width="5.44140625" style="92" bestFit="1" customWidth="1"/>
    <col min="3600" max="3600" width="6.44140625" style="92" customWidth="1"/>
    <col min="3601" max="3601" width="5.6640625" style="92" bestFit="1" customWidth="1"/>
    <col min="3602" max="3602" width="5.6640625" style="92" customWidth="1"/>
    <col min="3603" max="3603" width="7.33203125" style="92" bestFit="1" customWidth="1"/>
    <col min="3604" max="3604" width="9" style="92" bestFit="1" customWidth="1"/>
    <col min="3605" max="3605" width="9.88671875" style="92" bestFit="1" customWidth="1"/>
    <col min="3606" max="3841" width="10.44140625" style="92"/>
    <col min="3842" max="3842" width="4.6640625" style="92" customWidth="1"/>
    <col min="3843" max="3843" width="0" style="92" hidden="1" customWidth="1"/>
    <col min="3844" max="3844" width="8.6640625" style="92" customWidth="1"/>
    <col min="3845" max="3845" width="10.109375" style="92" bestFit="1" customWidth="1"/>
    <col min="3846" max="3846" width="10.109375" style="92" customWidth="1"/>
    <col min="3847" max="3847" width="13.109375" style="92" bestFit="1" customWidth="1"/>
    <col min="3848" max="3848" width="12.88671875" style="92" bestFit="1" customWidth="1"/>
    <col min="3849" max="3849" width="11.33203125" style="92" bestFit="1" customWidth="1"/>
    <col min="3850" max="3850" width="5.88671875" style="92" bestFit="1" customWidth="1"/>
    <col min="3851" max="3851" width="4.6640625" style="92" bestFit="1" customWidth="1"/>
    <col min="3852" max="3852" width="5.44140625" style="92" bestFit="1" customWidth="1"/>
    <col min="3853" max="3853" width="4.6640625" style="92" customWidth="1"/>
    <col min="3854" max="3854" width="5.88671875" style="92" customWidth="1"/>
    <col min="3855" max="3855" width="5.44140625" style="92" bestFit="1" customWidth="1"/>
    <col min="3856" max="3856" width="6.44140625" style="92" customWidth="1"/>
    <col min="3857" max="3857" width="5.6640625" style="92" bestFit="1" customWidth="1"/>
    <col min="3858" max="3858" width="5.6640625" style="92" customWidth="1"/>
    <col min="3859" max="3859" width="7.33203125" style="92" bestFit="1" customWidth="1"/>
    <col min="3860" max="3860" width="9" style="92" bestFit="1" customWidth="1"/>
    <col min="3861" max="3861" width="9.88671875" style="92" bestFit="1" customWidth="1"/>
    <col min="3862" max="4097" width="10.44140625" style="92"/>
    <col min="4098" max="4098" width="4.6640625" style="92" customWidth="1"/>
    <col min="4099" max="4099" width="0" style="92" hidden="1" customWidth="1"/>
    <col min="4100" max="4100" width="8.6640625" style="92" customWidth="1"/>
    <col min="4101" max="4101" width="10.109375" style="92" bestFit="1" customWidth="1"/>
    <col min="4102" max="4102" width="10.109375" style="92" customWidth="1"/>
    <col min="4103" max="4103" width="13.109375" style="92" bestFit="1" customWidth="1"/>
    <col min="4104" max="4104" width="12.88671875" style="92" bestFit="1" customWidth="1"/>
    <col min="4105" max="4105" width="11.33203125" style="92" bestFit="1" customWidth="1"/>
    <col min="4106" max="4106" width="5.88671875" style="92" bestFit="1" customWidth="1"/>
    <col min="4107" max="4107" width="4.6640625" style="92" bestFit="1" customWidth="1"/>
    <col min="4108" max="4108" width="5.44140625" style="92" bestFit="1" customWidth="1"/>
    <col min="4109" max="4109" width="4.6640625" style="92" customWidth="1"/>
    <col min="4110" max="4110" width="5.88671875" style="92" customWidth="1"/>
    <col min="4111" max="4111" width="5.44140625" style="92" bestFit="1" customWidth="1"/>
    <col min="4112" max="4112" width="6.44140625" style="92" customWidth="1"/>
    <col min="4113" max="4113" width="5.6640625" style="92" bestFit="1" customWidth="1"/>
    <col min="4114" max="4114" width="5.6640625" style="92" customWidth="1"/>
    <col min="4115" max="4115" width="7.33203125" style="92" bestFit="1" customWidth="1"/>
    <col min="4116" max="4116" width="9" style="92" bestFit="1" customWidth="1"/>
    <col min="4117" max="4117" width="9.88671875" style="92" bestFit="1" customWidth="1"/>
    <col min="4118" max="4353" width="10.44140625" style="92"/>
    <col min="4354" max="4354" width="4.6640625" style="92" customWidth="1"/>
    <col min="4355" max="4355" width="0" style="92" hidden="1" customWidth="1"/>
    <col min="4356" max="4356" width="8.6640625" style="92" customWidth="1"/>
    <col min="4357" max="4357" width="10.109375" style="92" bestFit="1" customWidth="1"/>
    <col min="4358" max="4358" width="10.109375" style="92" customWidth="1"/>
    <col min="4359" max="4359" width="13.109375" style="92" bestFit="1" customWidth="1"/>
    <col min="4360" max="4360" width="12.88671875" style="92" bestFit="1" customWidth="1"/>
    <col min="4361" max="4361" width="11.33203125" style="92" bestFit="1" customWidth="1"/>
    <col min="4362" max="4362" width="5.88671875" style="92" bestFit="1" customWidth="1"/>
    <col min="4363" max="4363" width="4.6640625" style="92" bestFit="1" customWidth="1"/>
    <col min="4364" max="4364" width="5.44140625" style="92" bestFit="1" customWidth="1"/>
    <col min="4365" max="4365" width="4.6640625" style="92" customWidth="1"/>
    <col min="4366" max="4366" width="5.88671875" style="92" customWidth="1"/>
    <col min="4367" max="4367" width="5.44140625" style="92" bestFit="1" customWidth="1"/>
    <col min="4368" max="4368" width="6.44140625" style="92" customWidth="1"/>
    <col min="4369" max="4369" width="5.6640625" style="92" bestFit="1" customWidth="1"/>
    <col min="4370" max="4370" width="5.6640625" style="92" customWidth="1"/>
    <col min="4371" max="4371" width="7.33203125" style="92" bestFit="1" customWidth="1"/>
    <col min="4372" max="4372" width="9" style="92" bestFit="1" customWidth="1"/>
    <col min="4373" max="4373" width="9.88671875" style="92" bestFit="1" customWidth="1"/>
    <col min="4374" max="4609" width="10.44140625" style="92"/>
    <col min="4610" max="4610" width="4.6640625" style="92" customWidth="1"/>
    <col min="4611" max="4611" width="0" style="92" hidden="1" customWidth="1"/>
    <col min="4612" max="4612" width="8.6640625" style="92" customWidth="1"/>
    <col min="4613" max="4613" width="10.109375" style="92" bestFit="1" customWidth="1"/>
    <col min="4614" max="4614" width="10.109375" style="92" customWidth="1"/>
    <col min="4615" max="4615" width="13.109375" style="92" bestFit="1" customWidth="1"/>
    <col min="4616" max="4616" width="12.88671875" style="92" bestFit="1" customWidth="1"/>
    <col min="4617" max="4617" width="11.33203125" style="92" bestFit="1" customWidth="1"/>
    <col min="4618" max="4618" width="5.88671875" style="92" bestFit="1" customWidth="1"/>
    <col min="4619" max="4619" width="4.6640625" style="92" bestFit="1" customWidth="1"/>
    <col min="4620" max="4620" width="5.44140625" style="92" bestFit="1" customWidth="1"/>
    <col min="4621" max="4621" width="4.6640625" style="92" customWidth="1"/>
    <col min="4622" max="4622" width="5.88671875" style="92" customWidth="1"/>
    <col min="4623" max="4623" width="5.44140625" style="92" bestFit="1" customWidth="1"/>
    <col min="4624" max="4624" width="6.44140625" style="92" customWidth="1"/>
    <col min="4625" max="4625" width="5.6640625" style="92" bestFit="1" customWidth="1"/>
    <col min="4626" max="4626" width="5.6640625" style="92" customWidth="1"/>
    <col min="4627" max="4627" width="7.33203125" style="92" bestFit="1" customWidth="1"/>
    <col min="4628" max="4628" width="9" style="92" bestFit="1" customWidth="1"/>
    <col min="4629" max="4629" width="9.88671875" style="92" bestFit="1" customWidth="1"/>
    <col min="4630" max="4865" width="10.44140625" style="92"/>
    <col min="4866" max="4866" width="4.6640625" style="92" customWidth="1"/>
    <col min="4867" max="4867" width="0" style="92" hidden="1" customWidth="1"/>
    <col min="4868" max="4868" width="8.6640625" style="92" customWidth="1"/>
    <col min="4869" max="4869" width="10.109375" style="92" bestFit="1" customWidth="1"/>
    <col min="4870" max="4870" width="10.109375" style="92" customWidth="1"/>
    <col min="4871" max="4871" width="13.109375" style="92" bestFit="1" customWidth="1"/>
    <col min="4872" max="4872" width="12.88671875" style="92" bestFit="1" customWidth="1"/>
    <col min="4873" max="4873" width="11.33203125" style="92" bestFit="1" customWidth="1"/>
    <col min="4874" max="4874" width="5.88671875" style="92" bestFit="1" customWidth="1"/>
    <col min="4875" max="4875" width="4.6640625" style="92" bestFit="1" customWidth="1"/>
    <col min="4876" max="4876" width="5.44140625" style="92" bestFit="1" customWidth="1"/>
    <col min="4877" max="4877" width="4.6640625" style="92" customWidth="1"/>
    <col min="4878" max="4878" width="5.88671875" style="92" customWidth="1"/>
    <col min="4879" max="4879" width="5.44140625" style="92" bestFit="1" customWidth="1"/>
    <col min="4880" max="4880" width="6.44140625" style="92" customWidth="1"/>
    <col min="4881" max="4881" width="5.6640625" style="92" bestFit="1" customWidth="1"/>
    <col min="4882" max="4882" width="5.6640625" style="92" customWidth="1"/>
    <col min="4883" max="4883" width="7.33203125" style="92" bestFit="1" customWidth="1"/>
    <col min="4884" max="4884" width="9" style="92" bestFit="1" customWidth="1"/>
    <col min="4885" max="4885" width="9.88671875" style="92" bestFit="1" customWidth="1"/>
    <col min="4886" max="5121" width="10.44140625" style="92"/>
    <col min="5122" max="5122" width="4.6640625" style="92" customWidth="1"/>
    <col min="5123" max="5123" width="0" style="92" hidden="1" customWidth="1"/>
    <col min="5124" max="5124" width="8.6640625" style="92" customWidth="1"/>
    <col min="5125" max="5125" width="10.109375" style="92" bestFit="1" customWidth="1"/>
    <col min="5126" max="5126" width="10.109375" style="92" customWidth="1"/>
    <col min="5127" max="5127" width="13.109375" style="92" bestFit="1" customWidth="1"/>
    <col min="5128" max="5128" width="12.88671875" style="92" bestFit="1" customWidth="1"/>
    <col min="5129" max="5129" width="11.33203125" style="92" bestFit="1" customWidth="1"/>
    <col min="5130" max="5130" width="5.88671875" style="92" bestFit="1" customWidth="1"/>
    <col min="5131" max="5131" width="4.6640625" style="92" bestFit="1" customWidth="1"/>
    <col min="5132" max="5132" width="5.44140625" style="92" bestFit="1" customWidth="1"/>
    <col min="5133" max="5133" width="4.6640625" style="92" customWidth="1"/>
    <col min="5134" max="5134" width="5.88671875" style="92" customWidth="1"/>
    <col min="5135" max="5135" width="5.44140625" style="92" bestFit="1" customWidth="1"/>
    <col min="5136" max="5136" width="6.44140625" style="92" customWidth="1"/>
    <col min="5137" max="5137" width="5.6640625" style="92" bestFit="1" customWidth="1"/>
    <col min="5138" max="5138" width="5.6640625" style="92" customWidth="1"/>
    <col min="5139" max="5139" width="7.33203125" style="92" bestFit="1" customWidth="1"/>
    <col min="5140" max="5140" width="9" style="92" bestFit="1" customWidth="1"/>
    <col min="5141" max="5141" width="9.88671875" style="92" bestFit="1" customWidth="1"/>
    <col min="5142" max="5377" width="10.44140625" style="92"/>
    <col min="5378" max="5378" width="4.6640625" style="92" customWidth="1"/>
    <col min="5379" max="5379" width="0" style="92" hidden="1" customWidth="1"/>
    <col min="5380" max="5380" width="8.6640625" style="92" customWidth="1"/>
    <col min="5381" max="5381" width="10.109375" style="92" bestFit="1" customWidth="1"/>
    <col min="5382" max="5382" width="10.109375" style="92" customWidth="1"/>
    <col min="5383" max="5383" width="13.109375" style="92" bestFit="1" customWidth="1"/>
    <col min="5384" max="5384" width="12.88671875" style="92" bestFit="1" customWidth="1"/>
    <col min="5385" max="5385" width="11.33203125" style="92" bestFit="1" customWidth="1"/>
    <col min="5386" max="5386" width="5.88671875" style="92" bestFit="1" customWidth="1"/>
    <col min="5387" max="5387" width="4.6640625" style="92" bestFit="1" customWidth="1"/>
    <col min="5388" max="5388" width="5.44140625" style="92" bestFit="1" customWidth="1"/>
    <col min="5389" max="5389" width="4.6640625" style="92" customWidth="1"/>
    <col min="5390" max="5390" width="5.88671875" style="92" customWidth="1"/>
    <col min="5391" max="5391" width="5.44140625" style="92" bestFit="1" customWidth="1"/>
    <col min="5392" max="5392" width="6.44140625" style="92" customWidth="1"/>
    <col min="5393" max="5393" width="5.6640625" style="92" bestFit="1" customWidth="1"/>
    <col min="5394" max="5394" width="5.6640625" style="92" customWidth="1"/>
    <col min="5395" max="5395" width="7.33203125" style="92" bestFit="1" customWidth="1"/>
    <col min="5396" max="5396" width="9" style="92" bestFit="1" customWidth="1"/>
    <col min="5397" max="5397" width="9.88671875" style="92" bestFit="1" customWidth="1"/>
    <col min="5398" max="5633" width="10.44140625" style="92"/>
    <col min="5634" max="5634" width="4.6640625" style="92" customWidth="1"/>
    <col min="5635" max="5635" width="0" style="92" hidden="1" customWidth="1"/>
    <col min="5636" max="5636" width="8.6640625" style="92" customWidth="1"/>
    <col min="5637" max="5637" width="10.109375" style="92" bestFit="1" customWidth="1"/>
    <col min="5638" max="5638" width="10.109375" style="92" customWidth="1"/>
    <col min="5639" max="5639" width="13.109375" style="92" bestFit="1" customWidth="1"/>
    <col min="5640" max="5640" width="12.88671875" style="92" bestFit="1" customWidth="1"/>
    <col min="5641" max="5641" width="11.33203125" style="92" bestFit="1" customWidth="1"/>
    <col min="5642" max="5642" width="5.88671875" style="92" bestFit="1" customWidth="1"/>
    <col min="5643" max="5643" width="4.6640625" style="92" bestFit="1" customWidth="1"/>
    <col min="5644" max="5644" width="5.44140625" style="92" bestFit="1" customWidth="1"/>
    <col min="5645" max="5645" width="4.6640625" style="92" customWidth="1"/>
    <col min="5646" max="5646" width="5.88671875" style="92" customWidth="1"/>
    <col min="5647" max="5647" width="5.44140625" style="92" bestFit="1" customWidth="1"/>
    <col min="5648" max="5648" width="6.44140625" style="92" customWidth="1"/>
    <col min="5649" max="5649" width="5.6640625" style="92" bestFit="1" customWidth="1"/>
    <col min="5650" max="5650" width="5.6640625" style="92" customWidth="1"/>
    <col min="5651" max="5651" width="7.33203125" style="92" bestFit="1" customWidth="1"/>
    <col min="5652" max="5652" width="9" style="92" bestFit="1" customWidth="1"/>
    <col min="5653" max="5653" width="9.88671875" style="92" bestFit="1" customWidth="1"/>
    <col min="5654" max="5889" width="10.44140625" style="92"/>
    <col min="5890" max="5890" width="4.6640625" style="92" customWidth="1"/>
    <col min="5891" max="5891" width="0" style="92" hidden="1" customWidth="1"/>
    <col min="5892" max="5892" width="8.6640625" style="92" customWidth="1"/>
    <col min="5893" max="5893" width="10.109375" style="92" bestFit="1" customWidth="1"/>
    <col min="5894" max="5894" width="10.109375" style="92" customWidth="1"/>
    <col min="5895" max="5895" width="13.109375" style="92" bestFit="1" customWidth="1"/>
    <col min="5896" max="5896" width="12.88671875" style="92" bestFit="1" customWidth="1"/>
    <col min="5897" max="5897" width="11.33203125" style="92" bestFit="1" customWidth="1"/>
    <col min="5898" max="5898" width="5.88671875" style="92" bestFit="1" customWidth="1"/>
    <col min="5899" max="5899" width="4.6640625" style="92" bestFit="1" customWidth="1"/>
    <col min="5900" max="5900" width="5.44140625" style="92" bestFit="1" customWidth="1"/>
    <col min="5901" max="5901" width="4.6640625" style="92" customWidth="1"/>
    <col min="5902" max="5902" width="5.88671875" style="92" customWidth="1"/>
    <col min="5903" max="5903" width="5.44140625" style="92" bestFit="1" customWidth="1"/>
    <col min="5904" max="5904" width="6.44140625" style="92" customWidth="1"/>
    <col min="5905" max="5905" width="5.6640625" style="92" bestFit="1" customWidth="1"/>
    <col min="5906" max="5906" width="5.6640625" style="92" customWidth="1"/>
    <col min="5907" max="5907" width="7.33203125" style="92" bestFit="1" customWidth="1"/>
    <col min="5908" max="5908" width="9" style="92" bestFit="1" customWidth="1"/>
    <col min="5909" max="5909" width="9.88671875" style="92" bestFit="1" customWidth="1"/>
    <col min="5910" max="6145" width="10.44140625" style="92"/>
    <col min="6146" max="6146" width="4.6640625" style="92" customWidth="1"/>
    <col min="6147" max="6147" width="0" style="92" hidden="1" customWidth="1"/>
    <col min="6148" max="6148" width="8.6640625" style="92" customWidth="1"/>
    <col min="6149" max="6149" width="10.109375" style="92" bestFit="1" customWidth="1"/>
    <col min="6150" max="6150" width="10.109375" style="92" customWidth="1"/>
    <col min="6151" max="6151" width="13.109375" style="92" bestFit="1" customWidth="1"/>
    <col min="6152" max="6152" width="12.88671875" style="92" bestFit="1" customWidth="1"/>
    <col min="6153" max="6153" width="11.33203125" style="92" bestFit="1" customWidth="1"/>
    <col min="6154" max="6154" width="5.88671875" style="92" bestFit="1" customWidth="1"/>
    <col min="6155" max="6155" width="4.6640625" style="92" bestFit="1" customWidth="1"/>
    <col min="6156" max="6156" width="5.44140625" style="92" bestFit="1" customWidth="1"/>
    <col min="6157" max="6157" width="4.6640625" style="92" customWidth="1"/>
    <col min="6158" max="6158" width="5.88671875" style="92" customWidth="1"/>
    <col min="6159" max="6159" width="5.44140625" style="92" bestFit="1" customWidth="1"/>
    <col min="6160" max="6160" width="6.44140625" style="92" customWidth="1"/>
    <col min="6161" max="6161" width="5.6640625" style="92" bestFit="1" customWidth="1"/>
    <col min="6162" max="6162" width="5.6640625" style="92" customWidth="1"/>
    <col min="6163" max="6163" width="7.33203125" style="92" bestFit="1" customWidth="1"/>
    <col min="6164" max="6164" width="9" style="92" bestFit="1" customWidth="1"/>
    <col min="6165" max="6165" width="9.88671875" style="92" bestFit="1" customWidth="1"/>
    <col min="6166" max="6401" width="10.44140625" style="92"/>
    <col min="6402" max="6402" width="4.6640625" style="92" customWidth="1"/>
    <col min="6403" max="6403" width="0" style="92" hidden="1" customWidth="1"/>
    <col min="6404" max="6404" width="8.6640625" style="92" customWidth="1"/>
    <col min="6405" max="6405" width="10.109375" style="92" bestFit="1" customWidth="1"/>
    <col min="6406" max="6406" width="10.109375" style="92" customWidth="1"/>
    <col min="6407" max="6407" width="13.109375" style="92" bestFit="1" customWidth="1"/>
    <col min="6408" max="6408" width="12.88671875" style="92" bestFit="1" customWidth="1"/>
    <col min="6409" max="6409" width="11.33203125" style="92" bestFit="1" customWidth="1"/>
    <col min="6410" max="6410" width="5.88671875" style="92" bestFit="1" customWidth="1"/>
    <col min="6411" max="6411" width="4.6640625" style="92" bestFit="1" customWidth="1"/>
    <col min="6412" max="6412" width="5.44140625" style="92" bestFit="1" customWidth="1"/>
    <col min="6413" max="6413" width="4.6640625" style="92" customWidth="1"/>
    <col min="6414" max="6414" width="5.88671875" style="92" customWidth="1"/>
    <col min="6415" max="6415" width="5.44140625" style="92" bestFit="1" customWidth="1"/>
    <col min="6416" max="6416" width="6.44140625" style="92" customWidth="1"/>
    <col min="6417" max="6417" width="5.6640625" style="92" bestFit="1" customWidth="1"/>
    <col min="6418" max="6418" width="5.6640625" style="92" customWidth="1"/>
    <col min="6419" max="6419" width="7.33203125" style="92" bestFit="1" customWidth="1"/>
    <col min="6420" max="6420" width="9" style="92" bestFit="1" customWidth="1"/>
    <col min="6421" max="6421" width="9.88671875" style="92" bestFit="1" customWidth="1"/>
    <col min="6422" max="6657" width="10.44140625" style="92"/>
    <col min="6658" max="6658" width="4.6640625" style="92" customWidth="1"/>
    <col min="6659" max="6659" width="0" style="92" hidden="1" customWidth="1"/>
    <col min="6660" max="6660" width="8.6640625" style="92" customWidth="1"/>
    <col min="6661" max="6661" width="10.109375" style="92" bestFit="1" customWidth="1"/>
    <col min="6662" max="6662" width="10.109375" style="92" customWidth="1"/>
    <col min="6663" max="6663" width="13.109375" style="92" bestFit="1" customWidth="1"/>
    <col min="6664" max="6664" width="12.88671875" style="92" bestFit="1" customWidth="1"/>
    <col min="6665" max="6665" width="11.33203125" style="92" bestFit="1" customWidth="1"/>
    <col min="6666" max="6666" width="5.88671875" style="92" bestFit="1" customWidth="1"/>
    <col min="6667" max="6667" width="4.6640625" style="92" bestFit="1" customWidth="1"/>
    <col min="6668" max="6668" width="5.44140625" style="92" bestFit="1" customWidth="1"/>
    <col min="6669" max="6669" width="4.6640625" style="92" customWidth="1"/>
    <col min="6670" max="6670" width="5.88671875" style="92" customWidth="1"/>
    <col min="6671" max="6671" width="5.44140625" style="92" bestFit="1" customWidth="1"/>
    <col min="6672" max="6672" width="6.44140625" style="92" customWidth="1"/>
    <col min="6673" max="6673" width="5.6640625" style="92" bestFit="1" customWidth="1"/>
    <col min="6674" max="6674" width="5.6640625" style="92" customWidth="1"/>
    <col min="6675" max="6675" width="7.33203125" style="92" bestFit="1" customWidth="1"/>
    <col min="6676" max="6676" width="9" style="92" bestFit="1" customWidth="1"/>
    <col min="6677" max="6677" width="9.88671875" style="92" bestFit="1" customWidth="1"/>
    <col min="6678" max="6913" width="10.44140625" style="92"/>
    <col min="6914" max="6914" width="4.6640625" style="92" customWidth="1"/>
    <col min="6915" max="6915" width="0" style="92" hidden="1" customWidth="1"/>
    <col min="6916" max="6916" width="8.6640625" style="92" customWidth="1"/>
    <col min="6917" max="6917" width="10.109375" style="92" bestFit="1" customWidth="1"/>
    <col min="6918" max="6918" width="10.109375" style="92" customWidth="1"/>
    <col min="6919" max="6919" width="13.109375" style="92" bestFit="1" customWidth="1"/>
    <col min="6920" max="6920" width="12.88671875" style="92" bestFit="1" customWidth="1"/>
    <col min="6921" max="6921" width="11.33203125" style="92" bestFit="1" customWidth="1"/>
    <col min="6922" max="6922" width="5.88671875" style="92" bestFit="1" customWidth="1"/>
    <col min="6923" max="6923" width="4.6640625" style="92" bestFit="1" customWidth="1"/>
    <col min="6924" max="6924" width="5.44140625" style="92" bestFit="1" customWidth="1"/>
    <col min="6925" max="6925" width="4.6640625" style="92" customWidth="1"/>
    <col min="6926" max="6926" width="5.88671875" style="92" customWidth="1"/>
    <col min="6927" max="6927" width="5.44140625" style="92" bestFit="1" customWidth="1"/>
    <col min="6928" max="6928" width="6.44140625" style="92" customWidth="1"/>
    <col min="6929" max="6929" width="5.6640625" style="92" bestFit="1" customWidth="1"/>
    <col min="6930" max="6930" width="5.6640625" style="92" customWidth="1"/>
    <col min="6931" max="6931" width="7.33203125" style="92" bestFit="1" customWidth="1"/>
    <col min="6932" max="6932" width="9" style="92" bestFit="1" customWidth="1"/>
    <col min="6933" max="6933" width="9.88671875" style="92" bestFit="1" customWidth="1"/>
    <col min="6934" max="7169" width="10.44140625" style="92"/>
    <col min="7170" max="7170" width="4.6640625" style="92" customWidth="1"/>
    <col min="7171" max="7171" width="0" style="92" hidden="1" customWidth="1"/>
    <col min="7172" max="7172" width="8.6640625" style="92" customWidth="1"/>
    <col min="7173" max="7173" width="10.109375" style="92" bestFit="1" customWidth="1"/>
    <col min="7174" max="7174" width="10.109375" style="92" customWidth="1"/>
    <col min="7175" max="7175" width="13.109375" style="92" bestFit="1" customWidth="1"/>
    <col min="7176" max="7176" width="12.88671875" style="92" bestFit="1" customWidth="1"/>
    <col min="7177" max="7177" width="11.33203125" style="92" bestFit="1" customWidth="1"/>
    <col min="7178" max="7178" width="5.88671875" style="92" bestFit="1" customWidth="1"/>
    <col min="7179" max="7179" width="4.6640625" style="92" bestFit="1" customWidth="1"/>
    <col min="7180" max="7180" width="5.44140625" style="92" bestFit="1" customWidth="1"/>
    <col min="7181" max="7181" width="4.6640625" style="92" customWidth="1"/>
    <col min="7182" max="7182" width="5.88671875" style="92" customWidth="1"/>
    <col min="7183" max="7183" width="5.44140625" style="92" bestFit="1" customWidth="1"/>
    <col min="7184" max="7184" width="6.44140625" style="92" customWidth="1"/>
    <col min="7185" max="7185" width="5.6640625" style="92" bestFit="1" customWidth="1"/>
    <col min="7186" max="7186" width="5.6640625" style="92" customWidth="1"/>
    <col min="7187" max="7187" width="7.33203125" style="92" bestFit="1" customWidth="1"/>
    <col min="7188" max="7188" width="9" style="92" bestFit="1" customWidth="1"/>
    <col min="7189" max="7189" width="9.88671875" style="92" bestFit="1" customWidth="1"/>
    <col min="7190" max="7425" width="10.44140625" style="92"/>
    <col min="7426" max="7426" width="4.6640625" style="92" customWidth="1"/>
    <col min="7427" max="7427" width="0" style="92" hidden="1" customWidth="1"/>
    <col min="7428" max="7428" width="8.6640625" style="92" customWidth="1"/>
    <col min="7429" max="7429" width="10.109375" style="92" bestFit="1" customWidth="1"/>
    <col min="7430" max="7430" width="10.109375" style="92" customWidth="1"/>
    <col min="7431" max="7431" width="13.109375" style="92" bestFit="1" customWidth="1"/>
    <col min="7432" max="7432" width="12.88671875" style="92" bestFit="1" customWidth="1"/>
    <col min="7433" max="7433" width="11.33203125" style="92" bestFit="1" customWidth="1"/>
    <col min="7434" max="7434" width="5.88671875" style="92" bestFit="1" customWidth="1"/>
    <col min="7435" max="7435" width="4.6640625" style="92" bestFit="1" customWidth="1"/>
    <col min="7436" max="7436" width="5.44140625" style="92" bestFit="1" customWidth="1"/>
    <col min="7437" max="7437" width="4.6640625" style="92" customWidth="1"/>
    <col min="7438" max="7438" width="5.88671875" style="92" customWidth="1"/>
    <col min="7439" max="7439" width="5.44140625" style="92" bestFit="1" customWidth="1"/>
    <col min="7440" max="7440" width="6.44140625" style="92" customWidth="1"/>
    <col min="7441" max="7441" width="5.6640625" style="92" bestFit="1" customWidth="1"/>
    <col min="7442" max="7442" width="5.6640625" style="92" customWidth="1"/>
    <col min="7443" max="7443" width="7.33203125" style="92" bestFit="1" customWidth="1"/>
    <col min="7444" max="7444" width="9" style="92" bestFit="1" customWidth="1"/>
    <col min="7445" max="7445" width="9.88671875" style="92" bestFit="1" customWidth="1"/>
    <col min="7446" max="7681" width="10.44140625" style="92"/>
    <col min="7682" max="7682" width="4.6640625" style="92" customWidth="1"/>
    <col min="7683" max="7683" width="0" style="92" hidden="1" customWidth="1"/>
    <col min="7684" max="7684" width="8.6640625" style="92" customWidth="1"/>
    <col min="7685" max="7685" width="10.109375" style="92" bestFit="1" customWidth="1"/>
    <col min="7686" max="7686" width="10.109375" style="92" customWidth="1"/>
    <col min="7687" max="7687" width="13.109375" style="92" bestFit="1" customWidth="1"/>
    <col min="7688" max="7688" width="12.88671875" style="92" bestFit="1" customWidth="1"/>
    <col min="7689" max="7689" width="11.33203125" style="92" bestFit="1" customWidth="1"/>
    <col min="7690" max="7690" width="5.88671875" style="92" bestFit="1" customWidth="1"/>
    <col min="7691" max="7691" width="4.6640625" style="92" bestFit="1" customWidth="1"/>
    <col min="7692" max="7692" width="5.44140625" style="92" bestFit="1" customWidth="1"/>
    <col min="7693" max="7693" width="4.6640625" style="92" customWidth="1"/>
    <col min="7694" max="7694" width="5.88671875" style="92" customWidth="1"/>
    <col min="7695" max="7695" width="5.44140625" style="92" bestFit="1" customWidth="1"/>
    <col min="7696" max="7696" width="6.44140625" style="92" customWidth="1"/>
    <col min="7697" max="7697" width="5.6640625" style="92" bestFit="1" customWidth="1"/>
    <col min="7698" max="7698" width="5.6640625" style="92" customWidth="1"/>
    <col min="7699" max="7699" width="7.33203125" style="92" bestFit="1" customWidth="1"/>
    <col min="7700" max="7700" width="9" style="92" bestFit="1" customWidth="1"/>
    <col min="7701" max="7701" width="9.88671875" style="92" bestFit="1" customWidth="1"/>
    <col min="7702" max="7937" width="10.44140625" style="92"/>
    <col min="7938" max="7938" width="4.6640625" style="92" customWidth="1"/>
    <col min="7939" max="7939" width="0" style="92" hidden="1" customWidth="1"/>
    <col min="7940" max="7940" width="8.6640625" style="92" customWidth="1"/>
    <col min="7941" max="7941" width="10.109375" style="92" bestFit="1" customWidth="1"/>
    <col min="7942" max="7942" width="10.109375" style="92" customWidth="1"/>
    <col min="7943" max="7943" width="13.109375" style="92" bestFit="1" customWidth="1"/>
    <col min="7944" max="7944" width="12.88671875" style="92" bestFit="1" customWidth="1"/>
    <col min="7945" max="7945" width="11.33203125" style="92" bestFit="1" customWidth="1"/>
    <col min="7946" max="7946" width="5.88671875" style="92" bestFit="1" customWidth="1"/>
    <col min="7947" max="7947" width="4.6640625" style="92" bestFit="1" customWidth="1"/>
    <col min="7948" max="7948" width="5.44140625" style="92" bestFit="1" customWidth="1"/>
    <col min="7949" max="7949" width="4.6640625" style="92" customWidth="1"/>
    <col min="7950" max="7950" width="5.88671875" style="92" customWidth="1"/>
    <col min="7951" max="7951" width="5.44140625" style="92" bestFit="1" customWidth="1"/>
    <col min="7952" max="7952" width="6.44140625" style="92" customWidth="1"/>
    <col min="7953" max="7953" width="5.6640625" style="92" bestFit="1" customWidth="1"/>
    <col min="7954" max="7954" width="5.6640625" style="92" customWidth="1"/>
    <col min="7955" max="7955" width="7.33203125" style="92" bestFit="1" customWidth="1"/>
    <col min="7956" max="7956" width="9" style="92" bestFit="1" customWidth="1"/>
    <col min="7957" max="7957" width="9.88671875" style="92" bestFit="1" customWidth="1"/>
    <col min="7958" max="8193" width="10.44140625" style="92"/>
    <col min="8194" max="8194" width="4.6640625" style="92" customWidth="1"/>
    <col min="8195" max="8195" width="0" style="92" hidden="1" customWidth="1"/>
    <col min="8196" max="8196" width="8.6640625" style="92" customWidth="1"/>
    <col min="8197" max="8197" width="10.109375" style="92" bestFit="1" customWidth="1"/>
    <col min="8198" max="8198" width="10.109375" style="92" customWidth="1"/>
    <col min="8199" max="8199" width="13.109375" style="92" bestFit="1" customWidth="1"/>
    <col min="8200" max="8200" width="12.88671875" style="92" bestFit="1" customWidth="1"/>
    <col min="8201" max="8201" width="11.33203125" style="92" bestFit="1" customWidth="1"/>
    <col min="8202" max="8202" width="5.88671875" style="92" bestFit="1" customWidth="1"/>
    <col min="8203" max="8203" width="4.6640625" style="92" bestFit="1" customWidth="1"/>
    <col min="8204" max="8204" width="5.44140625" style="92" bestFit="1" customWidth="1"/>
    <col min="8205" max="8205" width="4.6640625" style="92" customWidth="1"/>
    <col min="8206" max="8206" width="5.88671875" style="92" customWidth="1"/>
    <col min="8207" max="8207" width="5.44140625" style="92" bestFit="1" customWidth="1"/>
    <col min="8208" max="8208" width="6.44140625" style="92" customWidth="1"/>
    <col min="8209" max="8209" width="5.6640625" style="92" bestFit="1" customWidth="1"/>
    <col min="8210" max="8210" width="5.6640625" style="92" customWidth="1"/>
    <col min="8211" max="8211" width="7.33203125" style="92" bestFit="1" customWidth="1"/>
    <col min="8212" max="8212" width="9" style="92" bestFit="1" customWidth="1"/>
    <col min="8213" max="8213" width="9.88671875" style="92" bestFit="1" customWidth="1"/>
    <col min="8214" max="8449" width="10.44140625" style="92"/>
    <col min="8450" max="8450" width="4.6640625" style="92" customWidth="1"/>
    <col min="8451" max="8451" width="0" style="92" hidden="1" customWidth="1"/>
    <col min="8452" max="8452" width="8.6640625" style="92" customWidth="1"/>
    <col min="8453" max="8453" width="10.109375" style="92" bestFit="1" customWidth="1"/>
    <col min="8454" max="8454" width="10.109375" style="92" customWidth="1"/>
    <col min="8455" max="8455" width="13.109375" style="92" bestFit="1" customWidth="1"/>
    <col min="8456" max="8456" width="12.88671875" style="92" bestFit="1" customWidth="1"/>
    <col min="8457" max="8457" width="11.33203125" style="92" bestFit="1" customWidth="1"/>
    <col min="8458" max="8458" width="5.88671875" style="92" bestFit="1" customWidth="1"/>
    <col min="8459" max="8459" width="4.6640625" style="92" bestFit="1" customWidth="1"/>
    <col min="8460" max="8460" width="5.44140625" style="92" bestFit="1" customWidth="1"/>
    <col min="8461" max="8461" width="4.6640625" style="92" customWidth="1"/>
    <col min="8462" max="8462" width="5.88671875" style="92" customWidth="1"/>
    <col min="8463" max="8463" width="5.44140625" style="92" bestFit="1" customWidth="1"/>
    <col min="8464" max="8464" width="6.44140625" style="92" customWidth="1"/>
    <col min="8465" max="8465" width="5.6640625" style="92" bestFit="1" customWidth="1"/>
    <col min="8466" max="8466" width="5.6640625" style="92" customWidth="1"/>
    <col min="8467" max="8467" width="7.33203125" style="92" bestFit="1" customWidth="1"/>
    <col min="8468" max="8468" width="9" style="92" bestFit="1" customWidth="1"/>
    <col min="8469" max="8469" width="9.88671875" style="92" bestFit="1" customWidth="1"/>
    <col min="8470" max="8705" width="10.44140625" style="92"/>
    <col min="8706" max="8706" width="4.6640625" style="92" customWidth="1"/>
    <col min="8707" max="8707" width="0" style="92" hidden="1" customWidth="1"/>
    <col min="8708" max="8708" width="8.6640625" style="92" customWidth="1"/>
    <col min="8709" max="8709" width="10.109375" style="92" bestFit="1" customWidth="1"/>
    <col min="8710" max="8710" width="10.109375" style="92" customWidth="1"/>
    <col min="8711" max="8711" width="13.109375" style="92" bestFit="1" customWidth="1"/>
    <col min="8712" max="8712" width="12.88671875" style="92" bestFit="1" customWidth="1"/>
    <col min="8713" max="8713" width="11.33203125" style="92" bestFit="1" customWidth="1"/>
    <col min="8714" max="8714" width="5.88671875" style="92" bestFit="1" customWidth="1"/>
    <col min="8715" max="8715" width="4.6640625" style="92" bestFit="1" customWidth="1"/>
    <col min="8716" max="8716" width="5.44140625" style="92" bestFit="1" customWidth="1"/>
    <col min="8717" max="8717" width="4.6640625" style="92" customWidth="1"/>
    <col min="8718" max="8718" width="5.88671875" style="92" customWidth="1"/>
    <col min="8719" max="8719" width="5.44140625" style="92" bestFit="1" customWidth="1"/>
    <col min="8720" max="8720" width="6.44140625" style="92" customWidth="1"/>
    <col min="8721" max="8721" width="5.6640625" style="92" bestFit="1" customWidth="1"/>
    <col min="8722" max="8722" width="5.6640625" style="92" customWidth="1"/>
    <col min="8723" max="8723" width="7.33203125" style="92" bestFit="1" customWidth="1"/>
    <col min="8724" max="8724" width="9" style="92" bestFit="1" customWidth="1"/>
    <col min="8725" max="8725" width="9.88671875" style="92" bestFit="1" customWidth="1"/>
    <col min="8726" max="8961" width="10.44140625" style="92"/>
    <col min="8962" max="8962" width="4.6640625" style="92" customWidth="1"/>
    <col min="8963" max="8963" width="0" style="92" hidden="1" customWidth="1"/>
    <col min="8964" max="8964" width="8.6640625" style="92" customWidth="1"/>
    <col min="8965" max="8965" width="10.109375" style="92" bestFit="1" customWidth="1"/>
    <col min="8966" max="8966" width="10.109375" style="92" customWidth="1"/>
    <col min="8967" max="8967" width="13.109375" style="92" bestFit="1" customWidth="1"/>
    <col min="8968" max="8968" width="12.88671875" style="92" bestFit="1" customWidth="1"/>
    <col min="8969" max="8969" width="11.33203125" style="92" bestFit="1" customWidth="1"/>
    <col min="8970" max="8970" width="5.88671875" style="92" bestFit="1" customWidth="1"/>
    <col min="8971" max="8971" width="4.6640625" style="92" bestFit="1" customWidth="1"/>
    <col min="8972" max="8972" width="5.44140625" style="92" bestFit="1" customWidth="1"/>
    <col min="8973" max="8973" width="4.6640625" style="92" customWidth="1"/>
    <col min="8974" max="8974" width="5.88671875" style="92" customWidth="1"/>
    <col min="8975" max="8975" width="5.44140625" style="92" bestFit="1" customWidth="1"/>
    <col min="8976" max="8976" width="6.44140625" style="92" customWidth="1"/>
    <col min="8977" max="8977" width="5.6640625" style="92" bestFit="1" customWidth="1"/>
    <col min="8978" max="8978" width="5.6640625" style="92" customWidth="1"/>
    <col min="8979" max="8979" width="7.33203125" style="92" bestFit="1" customWidth="1"/>
    <col min="8980" max="8980" width="9" style="92" bestFit="1" customWidth="1"/>
    <col min="8981" max="8981" width="9.88671875" style="92" bestFit="1" customWidth="1"/>
    <col min="8982" max="9217" width="10.44140625" style="92"/>
    <col min="9218" max="9218" width="4.6640625" style="92" customWidth="1"/>
    <col min="9219" max="9219" width="0" style="92" hidden="1" customWidth="1"/>
    <col min="9220" max="9220" width="8.6640625" style="92" customWidth="1"/>
    <col min="9221" max="9221" width="10.109375" style="92" bestFit="1" customWidth="1"/>
    <col min="9222" max="9222" width="10.109375" style="92" customWidth="1"/>
    <col min="9223" max="9223" width="13.109375" style="92" bestFit="1" customWidth="1"/>
    <col min="9224" max="9224" width="12.88671875" style="92" bestFit="1" customWidth="1"/>
    <col min="9225" max="9225" width="11.33203125" style="92" bestFit="1" customWidth="1"/>
    <col min="9226" max="9226" width="5.88671875" style="92" bestFit="1" customWidth="1"/>
    <col min="9227" max="9227" width="4.6640625" style="92" bestFit="1" customWidth="1"/>
    <col min="9228" max="9228" width="5.44140625" style="92" bestFit="1" customWidth="1"/>
    <col min="9229" max="9229" width="4.6640625" style="92" customWidth="1"/>
    <col min="9230" max="9230" width="5.88671875" style="92" customWidth="1"/>
    <col min="9231" max="9231" width="5.44140625" style="92" bestFit="1" customWidth="1"/>
    <col min="9232" max="9232" width="6.44140625" style="92" customWidth="1"/>
    <col min="9233" max="9233" width="5.6640625" style="92" bestFit="1" customWidth="1"/>
    <col min="9234" max="9234" width="5.6640625" style="92" customWidth="1"/>
    <col min="9235" max="9235" width="7.33203125" style="92" bestFit="1" customWidth="1"/>
    <col min="9236" max="9236" width="9" style="92" bestFit="1" customWidth="1"/>
    <col min="9237" max="9237" width="9.88671875" style="92" bestFit="1" customWidth="1"/>
    <col min="9238" max="9473" width="10.44140625" style="92"/>
    <col min="9474" max="9474" width="4.6640625" style="92" customWidth="1"/>
    <col min="9475" max="9475" width="0" style="92" hidden="1" customWidth="1"/>
    <col min="9476" max="9476" width="8.6640625" style="92" customWidth="1"/>
    <col min="9477" max="9477" width="10.109375" style="92" bestFit="1" customWidth="1"/>
    <col min="9478" max="9478" width="10.109375" style="92" customWidth="1"/>
    <col min="9479" max="9479" width="13.109375" style="92" bestFit="1" customWidth="1"/>
    <col min="9480" max="9480" width="12.88671875" style="92" bestFit="1" customWidth="1"/>
    <col min="9481" max="9481" width="11.33203125" style="92" bestFit="1" customWidth="1"/>
    <col min="9482" max="9482" width="5.88671875" style="92" bestFit="1" customWidth="1"/>
    <col min="9483" max="9483" width="4.6640625" style="92" bestFit="1" customWidth="1"/>
    <col min="9484" max="9484" width="5.44140625" style="92" bestFit="1" customWidth="1"/>
    <col min="9485" max="9485" width="4.6640625" style="92" customWidth="1"/>
    <col min="9486" max="9486" width="5.88671875" style="92" customWidth="1"/>
    <col min="9487" max="9487" width="5.44140625" style="92" bestFit="1" customWidth="1"/>
    <col min="9488" max="9488" width="6.44140625" style="92" customWidth="1"/>
    <col min="9489" max="9489" width="5.6640625" style="92" bestFit="1" customWidth="1"/>
    <col min="9490" max="9490" width="5.6640625" style="92" customWidth="1"/>
    <col min="9491" max="9491" width="7.33203125" style="92" bestFit="1" customWidth="1"/>
    <col min="9492" max="9492" width="9" style="92" bestFit="1" customWidth="1"/>
    <col min="9493" max="9493" width="9.88671875" style="92" bestFit="1" customWidth="1"/>
    <col min="9494" max="9729" width="10.44140625" style="92"/>
    <col min="9730" max="9730" width="4.6640625" style="92" customWidth="1"/>
    <col min="9731" max="9731" width="0" style="92" hidden="1" customWidth="1"/>
    <col min="9732" max="9732" width="8.6640625" style="92" customWidth="1"/>
    <col min="9733" max="9733" width="10.109375" style="92" bestFit="1" customWidth="1"/>
    <col min="9734" max="9734" width="10.109375" style="92" customWidth="1"/>
    <col min="9735" max="9735" width="13.109375" style="92" bestFit="1" customWidth="1"/>
    <col min="9736" max="9736" width="12.88671875" style="92" bestFit="1" customWidth="1"/>
    <col min="9737" max="9737" width="11.33203125" style="92" bestFit="1" customWidth="1"/>
    <col min="9738" max="9738" width="5.88671875" style="92" bestFit="1" customWidth="1"/>
    <col min="9739" max="9739" width="4.6640625" style="92" bestFit="1" customWidth="1"/>
    <col min="9740" max="9740" width="5.44140625" style="92" bestFit="1" customWidth="1"/>
    <col min="9741" max="9741" width="4.6640625" style="92" customWidth="1"/>
    <col min="9742" max="9742" width="5.88671875" style="92" customWidth="1"/>
    <col min="9743" max="9743" width="5.44140625" style="92" bestFit="1" customWidth="1"/>
    <col min="9744" max="9744" width="6.44140625" style="92" customWidth="1"/>
    <col min="9745" max="9745" width="5.6640625" style="92" bestFit="1" customWidth="1"/>
    <col min="9746" max="9746" width="5.6640625" style="92" customWidth="1"/>
    <col min="9747" max="9747" width="7.33203125" style="92" bestFit="1" customWidth="1"/>
    <col min="9748" max="9748" width="9" style="92" bestFit="1" customWidth="1"/>
    <col min="9749" max="9749" width="9.88671875" style="92" bestFit="1" customWidth="1"/>
    <col min="9750" max="9985" width="10.44140625" style="92"/>
    <col min="9986" max="9986" width="4.6640625" style="92" customWidth="1"/>
    <col min="9987" max="9987" width="0" style="92" hidden="1" customWidth="1"/>
    <col min="9988" max="9988" width="8.6640625" style="92" customWidth="1"/>
    <col min="9989" max="9989" width="10.109375" style="92" bestFit="1" customWidth="1"/>
    <col min="9990" max="9990" width="10.109375" style="92" customWidth="1"/>
    <col min="9991" max="9991" width="13.109375" style="92" bestFit="1" customWidth="1"/>
    <col min="9992" max="9992" width="12.88671875" style="92" bestFit="1" customWidth="1"/>
    <col min="9993" max="9993" width="11.33203125" style="92" bestFit="1" customWidth="1"/>
    <col min="9994" max="9994" width="5.88671875" style="92" bestFit="1" customWidth="1"/>
    <col min="9995" max="9995" width="4.6640625" style="92" bestFit="1" customWidth="1"/>
    <col min="9996" max="9996" width="5.44140625" style="92" bestFit="1" customWidth="1"/>
    <col min="9997" max="9997" width="4.6640625" style="92" customWidth="1"/>
    <col min="9998" max="9998" width="5.88671875" style="92" customWidth="1"/>
    <col min="9999" max="9999" width="5.44140625" style="92" bestFit="1" customWidth="1"/>
    <col min="10000" max="10000" width="6.44140625" style="92" customWidth="1"/>
    <col min="10001" max="10001" width="5.6640625" style="92" bestFit="1" customWidth="1"/>
    <col min="10002" max="10002" width="5.6640625" style="92" customWidth="1"/>
    <col min="10003" max="10003" width="7.33203125" style="92" bestFit="1" customWidth="1"/>
    <col min="10004" max="10004" width="9" style="92" bestFit="1" customWidth="1"/>
    <col min="10005" max="10005" width="9.88671875" style="92" bestFit="1" customWidth="1"/>
    <col min="10006" max="10241" width="10.44140625" style="92"/>
    <col min="10242" max="10242" width="4.6640625" style="92" customWidth="1"/>
    <col min="10243" max="10243" width="0" style="92" hidden="1" customWidth="1"/>
    <col min="10244" max="10244" width="8.6640625" style="92" customWidth="1"/>
    <col min="10245" max="10245" width="10.109375" style="92" bestFit="1" customWidth="1"/>
    <col min="10246" max="10246" width="10.109375" style="92" customWidth="1"/>
    <col min="10247" max="10247" width="13.109375" style="92" bestFit="1" customWidth="1"/>
    <col min="10248" max="10248" width="12.88671875" style="92" bestFit="1" customWidth="1"/>
    <col min="10249" max="10249" width="11.33203125" style="92" bestFit="1" customWidth="1"/>
    <col min="10250" max="10250" width="5.88671875" style="92" bestFit="1" customWidth="1"/>
    <col min="10251" max="10251" width="4.6640625" style="92" bestFit="1" customWidth="1"/>
    <col min="10252" max="10252" width="5.44140625" style="92" bestFit="1" customWidth="1"/>
    <col min="10253" max="10253" width="4.6640625" style="92" customWidth="1"/>
    <col min="10254" max="10254" width="5.88671875" style="92" customWidth="1"/>
    <col min="10255" max="10255" width="5.44140625" style="92" bestFit="1" customWidth="1"/>
    <col min="10256" max="10256" width="6.44140625" style="92" customWidth="1"/>
    <col min="10257" max="10257" width="5.6640625" style="92" bestFit="1" customWidth="1"/>
    <col min="10258" max="10258" width="5.6640625" style="92" customWidth="1"/>
    <col min="10259" max="10259" width="7.33203125" style="92" bestFit="1" customWidth="1"/>
    <col min="10260" max="10260" width="9" style="92" bestFit="1" customWidth="1"/>
    <col min="10261" max="10261" width="9.88671875" style="92" bestFit="1" customWidth="1"/>
    <col min="10262" max="10497" width="10.44140625" style="92"/>
    <col min="10498" max="10498" width="4.6640625" style="92" customWidth="1"/>
    <col min="10499" max="10499" width="0" style="92" hidden="1" customWidth="1"/>
    <col min="10500" max="10500" width="8.6640625" style="92" customWidth="1"/>
    <col min="10501" max="10501" width="10.109375" style="92" bestFit="1" customWidth="1"/>
    <col min="10502" max="10502" width="10.109375" style="92" customWidth="1"/>
    <col min="10503" max="10503" width="13.109375" style="92" bestFit="1" customWidth="1"/>
    <col min="10504" max="10504" width="12.88671875" style="92" bestFit="1" customWidth="1"/>
    <col min="10505" max="10505" width="11.33203125" style="92" bestFit="1" customWidth="1"/>
    <col min="10506" max="10506" width="5.88671875" style="92" bestFit="1" customWidth="1"/>
    <col min="10507" max="10507" width="4.6640625" style="92" bestFit="1" customWidth="1"/>
    <col min="10508" max="10508" width="5.44140625" style="92" bestFit="1" customWidth="1"/>
    <col min="10509" max="10509" width="4.6640625" style="92" customWidth="1"/>
    <col min="10510" max="10510" width="5.88671875" style="92" customWidth="1"/>
    <col min="10511" max="10511" width="5.44140625" style="92" bestFit="1" customWidth="1"/>
    <col min="10512" max="10512" width="6.44140625" style="92" customWidth="1"/>
    <col min="10513" max="10513" width="5.6640625" style="92" bestFit="1" customWidth="1"/>
    <col min="10514" max="10514" width="5.6640625" style="92" customWidth="1"/>
    <col min="10515" max="10515" width="7.33203125" style="92" bestFit="1" customWidth="1"/>
    <col min="10516" max="10516" width="9" style="92" bestFit="1" customWidth="1"/>
    <col min="10517" max="10517" width="9.88671875" style="92" bestFit="1" customWidth="1"/>
    <col min="10518" max="10753" width="10.44140625" style="92"/>
    <col min="10754" max="10754" width="4.6640625" style="92" customWidth="1"/>
    <col min="10755" max="10755" width="0" style="92" hidden="1" customWidth="1"/>
    <col min="10756" max="10756" width="8.6640625" style="92" customWidth="1"/>
    <col min="10757" max="10757" width="10.109375" style="92" bestFit="1" customWidth="1"/>
    <col min="10758" max="10758" width="10.109375" style="92" customWidth="1"/>
    <col min="10759" max="10759" width="13.109375" style="92" bestFit="1" customWidth="1"/>
    <col min="10760" max="10760" width="12.88671875" style="92" bestFit="1" customWidth="1"/>
    <col min="10761" max="10761" width="11.33203125" style="92" bestFit="1" customWidth="1"/>
    <col min="10762" max="10762" width="5.88671875" style="92" bestFit="1" customWidth="1"/>
    <col min="10763" max="10763" width="4.6640625" style="92" bestFit="1" customWidth="1"/>
    <col min="10764" max="10764" width="5.44140625" style="92" bestFit="1" customWidth="1"/>
    <col min="10765" max="10765" width="4.6640625" style="92" customWidth="1"/>
    <col min="10766" max="10766" width="5.88671875" style="92" customWidth="1"/>
    <col min="10767" max="10767" width="5.44140625" style="92" bestFit="1" customWidth="1"/>
    <col min="10768" max="10768" width="6.44140625" style="92" customWidth="1"/>
    <col min="10769" max="10769" width="5.6640625" style="92" bestFit="1" customWidth="1"/>
    <col min="10770" max="10770" width="5.6640625" style="92" customWidth="1"/>
    <col min="10771" max="10771" width="7.33203125" style="92" bestFit="1" customWidth="1"/>
    <col min="10772" max="10772" width="9" style="92" bestFit="1" customWidth="1"/>
    <col min="10773" max="10773" width="9.88671875" style="92" bestFit="1" customWidth="1"/>
    <col min="10774" max="11009" width="10.44140625" style="92"/>
    <col min="11010" max="11010" width="4.6640625" style="92" customWidth="1"/>
    <col min="11011" max="11011" width="0" style="92" hidden="1" customWidth="1"/>
    <col min="11012" max="11012" width="8.6640625" style="92" customWidth="1"/>
    <col min="11013" max="11013" width="10.109375" style="92" bestFit="1" customWidth="1"/>
    <col min="11014" max="11014" width="10.109375" style="92" customWidth="1"/>
    <col min="11015" max="11015" width="13.109375" style="92" bestFit="1" customWidth="1"/>
    <col min="11016" max="11016" width="12.88671875" style="92" bestFit="1" customWidth="1"/>
    <col min="11017" max="11017" width="11.33203125" style="92" bestFit="1" customWidth="1"/>
    <col min="11018" max="11018" width="5.88671875" style="92" bestFit="1" customWidth="1"/>
    <col min="11019" max="11019" width="4.6640625" style="92" bestFit="1" customWidth="1"/>
    <col min="11020" max="11020" width="5.44140625" style="92" bestFit="1" customWidth="1"/>
    <col min="11021" max="11021" width="4.6640625" style="92" customWidth="1"/>
    <col min="11022" max="11022" width="5.88671875" style="92" customWidth="1"/>
    <col min="11023" max="11023" width="5.44140625" style="92" bestFit="1" customWidth="1"/>
    <col min="11024" max="11024" width="6.44140625" style="92" customWidth="1"/>
    <col min="11025" max="11025" width="5.6640625" style="92" bestFit="1" customWidth="1"/>
    <col min="11026" max="11026" width="5.6640625" style="92" customWidth="1"/>
    <col min="11027" max="11027" width="7.33203125" style="92" bestFit="1" customWidth="1"/>
    <col min="11028" max="11028" width="9" style="92" bestFit="1" customWidth="1"/>
    <col min="11029" max="11029" width="9.88671875" style="92" bestFit="1" customWidth="1"/>
    <col min="11030" max="11265" width="10.44140625" style="92"/>
    <col min="11266" max="11266" width="4.6640625" style="92" customWidth="1"/>
    <col min="11267" max="11267" width="0" style="92" hidden="1" customWidth="1"/>
    <col min="11268" max="11268" width="8.6640625" style="92" customWidth="1"/>
    <col min="11269" max="11269" width="10.109375" style="92" bestFit="1" customWidth="1"/>
    <col min="11270" max="11270" width="10.109375" style="92" customWidth="1"/>
    <col min="11271" max="11271" width="13.109375" style="92" bestFit="1" customWidth="1"/>
    <col min="11272" max="11272" width="12.88671875" style="92" bestFit="1" customWidth="1"/>
    <col min="11273" max="11273" width="11.33203125" style="92" bestFit="1" customWidth="1"/>
    <col min="11274" max="11274" width="5.88671875" style="92" bestFit="1" customWidth="1"/>
    <col min="11275" max="11275" width="4.6640625" style="92" bestFit="1" customWidth="1"/>
    <col min="11276" max="11276" width="5.44140625" style="92" bestFit="1" customWidth="1"/>
    <col min="11277" max="11277" width="4.6640625" style="92" customWidth="1"/>
    <col min="11278" max="11278" width="5.88671875" style="92" customWidth="1"/>
    <col min="11279" max="11279" width="5.44140625" style="92" bestFit="1" customWidth="1"/>
    <col min="11280" max="11280" width="6.44140625" style="92" customWidth="1"/>
    <col min="11281" max="11281" width="5.6640625" style="92" bestFit="1" customWidth="1"/>
    <col min="11282" max="11282" width="5.6640625" style="92" customWidth="1"/>
    <col min="11283" max="11283" width="7.33203125" style="92" bestFit="1" customWidth="1"/>
    <col min="11284" max="11284" width="9" style="92" bestFit="1" customWidth="1"/>
    <col min="11285" max="11285" width="9.88671875" style="92" bestFit="1" customWidth="1"/>
    <col min="11286" max="11521" width="10.44140625" style="92"/>
    <col min="11522" max="11522" width="4.6640625" style="92" customWidth="1"/>
    <col min="11523" max="11523" width="0" style="92" hidden="1" customWidth="1"/>
    <col min="11524" max="11524" width="8.6640625" style="92" customWidth="1"/>
    <col min="11525" max="11525" width="10.109375" style="92" bestFit="1" customWidth="1"/>
    <col min="11526" max="11526" width="10.109375" style="92" customWidth="1"/>
    <col min="11527" max="11527" width="13.109375" style="92" bestFit="1" customWidth="1"/>
    <col min="11528" max="11528" width="12.88671875" style="92" bestFit="1" customWidth="1"/>
    <col min="11529" max="11529" width="11.33203125" style="92" bestFit="1" customWidth="1"/>
    <col min="11530" max="11530" width="5.88671875" style="92" bestFit="1" customWidth="1"/>
    <col min="11531" max="11531" width="4.6640625" style="92" bestFit="1" customWidth="1"/>
    <col min="11532" max="11532" width="5.44140625" style="92" bestFit="1" customWidth="1"/>
    <col min="11533" max="11533" width="4.6640625" style="92" customWidth="1"/>
    <col min="11534" max="11534" width="5.88671875" style="92" customWidth="1"/>
    <col min="11535" max="11535" width="5.44140625" style="92" bestFit="1" customWidth="1"/>
    <col min="11536" max="11536" width="6.44140625" style="92" customWidth="1"/>
    <col min="11537" max="11537" width="5.6640625" style="92" bestFit="1" customWidth="1"/>
    <col min="11538" max="11538" width="5.6640625" style="92" customWidth="1"/>
    <col min="11539" max="11539" width="7.33203125" style="92" bestFit="1" customWidth="1"/>
    <col min="11540" max="11540" width="9" style="92" bestFit="1" customWidth="1"/>
    <col min="11541" max="11541" width="9.88671875" style="92" bestFit="1" customWidth="1"/>
    <col min="11542" max="11777" width="10.44140625" style="92"/>
    <col min="11778" max="11778" width="4.6640625" style="92" customWidth="1"/>
    <col min="11779" max="11779" width="0" style="92" hidden="1" customWidth="1"/>
    <col min="11780" max="11780" width="8.6640625" style="92" customWidth="1"/>
    <col min="11781" max="11781" width="10.109375" style="92" bestFit="1" customWidth="1"/>
    <col min="11782" max="11782" width="10.109375" style="92" customWidth="1"/>
    <col min="11783" max="11783" width="13.109375" style="92" bestFit="1" customWidth="1"/>
    <col min="11784" max="11784" width="12.88671875" style="92" bestFit="1" customWidth="1"/>
    <col min="11785" max="11785" width="11.33203125" style="92" bestFit="1" customWidth="1"/>
    <col min="11786" max="11786" width="5.88671875" style="92" bestFit="1" customWidth="1"/>
    <col min="11787" max="11787" width="4.6640625" style="92" bestFit="1" customWidth="1"/>
    <col min="11788" max="11788" width="5.44140625" style="92" bestFit="1" customWidth="1"/>
    <col min="11789" max="11789" width="4.6640625" style="92" customWidth="1"/>
    <col min="11790" max="11790" width="5.88671875" style="92" customWidth="1"/>
    <col min="11791" max="11791" width="5.44140625" style="92" bestFit="1" customWidth="1"/>
    <col min="11792" max="11792" width="6.44140625" style="92" customWidth="1"/>
    <col min="11793" max="11793" width="5.6640625" style="92" bestFit="1" customWidth="1"/>
    <col min="11794" max="11794" width="5.6640625" style="92" customWidth="1"/>
    <col min="11795" max="11795" width="7.33203125" style="92" bestFit="1" customWidth="1"/>
    <col min="11796" max="11796" width="9" style="92" bestFit="1" customWidth="1"/>
    <col min="11797" max="11797" width="9.88671875" style="92" bestFit="1" customWidth="1"/>
    <col min="11798" max="12033" width="10.44140625" style="92"/>
    <col min="12034" max="12034" width="4.6640625" style="92" customWidth="1"/>
    <col min="12035" max="12035" width="0" style="92" hidden="1" customWidth="1"/>
    <col min="12036" max="12036" width="8.6640625" style="92" customWidth="1"/>
    <col min="12037" max="12037" width="10.109375" style="92" bestFit="1" customWidth="1"/>
    <col min="12038" max="12038" width="10.109375" style="92" customWidth="1"/>
    <col min="12039" max="12039" width="13.109375" style="92" bestFit="1" customWidth="1"/>
    <col min="12040" max="12040" width="12.88671875" style="92" bestFit="1" customWidth="1"/>
    <col min="12041" max="12041" width="11.33203125" style="92" bestFit="1" customWidth="1"/>
    <col min="12042" max="12042" width="5.88671875" style="92" bestFit="1" customWidth="1"/>
    <col min="12043" max="12043" width="4.6640625" style="92" bestFit="1" customWidth="1"/>
    <col min="12044" max="12044" width="5.44140625" style="92" bestFit="1" customWidth="1"/>
    <col min="12045" max="12045" width="4.6640625" style="92" customWidth="1"/>
    <col min="12046" max="12046" width="5.88671875" style="92" customWidth="1"/>
    <col min="12047" max="12047" width="5.44140625" style="92" bestFit="1" customWidth="1"/>
    <col min="12048" max="12048" width="6.44140625" style="92" customWidth="1"/>
    <col min="12049" max="12049" width="5.6640625" style="92" bestFit="1" customWidth="1"/>
    <col min="12050" max="12050" width="5.6640625" style="92" customWidth="1"/>
    <col min="12051" max="12051" width="7.33203125" style="92" bestFit="1" customWidth="1"/>
    <col min="12052" max="12052" width="9" style="92" bestFit="1" customWidth="1"/>
    <col min="12053" max="12053" width="9.88671875" style="92" bestFit="1" customWidth="1"/>
    <col min="12054" max="12289" width="10.44140625" style="92"/>
    <col min="12290" max="12290" width="4.6640625" style="92" customWidth="1"/>
    <col min="12291" max="12291" width="0" style="92" hidden="1" customWidth="1"/>
    <col min="12292" max="12292" width="8.6640625" style="92" customWidth="1"/>
    <col min="12293" max="12293" width="10.109375" style="92" bestFit="1" customWidth="1"/>
    <col min="12294" max="12294" width="10.109375" style="92" customWidth="1"/>
    <col min="12295" max="12295" width="13.109375" style="92" bestFit="1" customWidth="1"/>
    <col min="12296" max="12296" width="12.88671875" style="92" bestFit="1" customWidth="1"/>
    <col min="12297" max="12297" width="11.33203125" style="92" bestFit="1" customWidth="1"/>
    <col min="12298" max="12298" width="5.88671875" style="92" bestFit="1" customWidth="1"/>
    <col min="12299" max="12299" width="4.6640625" style="92" bestFit="1" customWidth="1"/>
    <col min="12300" max="12300" width="5.44140625" style="92" bestFit="1" customWidth="1"/>
    <col min="12301" max="12301" width="4.6640625" style="92" customWidth="1"/>
    <col min="12302" max="12302" width="5.88671875" style="92" customWidth="1"/>
    <col min="12303" max="12303" width="5.44140625" style="92" bestFit="1" customWidth="1"/>
    <col min="12304" max="12304" width="6.44140625" style="92" customWidth="1"/>
    <col min="12305" max="12305" width="5.6640625" style="92" bestFit="1" customWidth="1"/>
    <col min="12306" max="12306" width="5.6640625" style="92" customWidth="1"/>
    <col min="12307" max="12307" width="7.33203125" style="92" bestFit="1" customWidth="1"/>
    <col min="12308" max="12308" width="9" style="92" bestFit="1" customWidth="1"/>
    <col min="12309" max="12309" width="9.88671875" style="92" bestFit="1" customWidth="1"/>
    <col min="12310" max="12545" width="10.44140625" style="92"/>
    <col min="12546" max="12546" width="4.6640625" style="92" customWidth="1"/>
    <col min="12547" max="12547" width="0" style="92" hidden="1" customWidth="1"/>
    <col min="12548" max="12548" width="8.6640625" style="92" customWidth="1"/>
    <col min="12549" max="12549" width="10.109375" style="92" bestFit="1" customWidth="1"/>
    <col min="12550" max="12550" width="10.109375" style="92" customWidth="1"/>
    <col min="12551" max="12551" width="13.109375" style="92" bestFit="1" customWidth="1"/>
    <col min="12552" max="12552" width="12.88671875" style="92" bestFit="1" customWidth="1"/>
    <col min="12553" max="12553" width="11.33203125" style="92" bestFit="1" customWidth="1"/>
    <col min="12554" max="12554" width="5.88671875" style="92" bestFit="1" customWidth="1"/>
    <col min="12555" max="12555" width="4.6640625" style="92" bestFit="1" customWidth="1"/>
    <col min="12556" max="12556" width="5.44140625" style="92" bestFit="1" customWidth="1"/>
    <col min="12557" max="12557" width="4.6640625" style="92" customWidth="1"/>
    <col min="12558" max="12558" width="5.88671875" style="92" customWidth="1"/>
    <col min="12559" max="12559" width="5.44140625" style="92" bestFit="1" customWidth="1"/>
    <col min="12560" max="12560" width="6.44140625" style="92" customWidth="1"/>
    <col min="12561" max="12561" width="5.6640625" style="92" bestFit="1" customWidth="1"/>
    <col min="12562" max="12562" width="5.6640625" style="92" customWidth="1"/>
    <col min="12563" max="12563" width="7.33203125" style="92" bestFit="1" customWidth="1"/>
    <col min="12564" max="12564" width="9" style="92" bestFit="1" customWidth="1"/>
    <col min="12565" max="12565" width="9.88671875" style="92" bestFit="1" customWidth="1"/>
    <col min="12566" max="12801" width="10.44140625" style="92"/>
    <col min="12802" max="12802" width="4.6640625" style="92" customWidth="1"/>
    <col min="12803" max="12803" width="0" style="92" hidden="1" customWidth="1"/>
    <col min="12804" max="12804" width="8.6640625" style="92" customWidth="1"/>
    <col min="12805" max="12805" width="10.109375" style="92" bestFit="1" customWidth="1"/>
    <col min="12806" max="12806" width="10.109375" style="92" customWidth="1"/>
    <col min="12807" max="12807" width="13.109375" style="92" bestFit="1" customWidth="1"/>
    <col min="12808" max="12808" width="12.88671875" style="92" bestFit="1" customWidth="1"/>
    <col min="12809" max="12809" width="11.33203125" style="92" bestFit="1" customWidth="1"/>
    <col min="12810" max="12810" width="5.88671875" style="92" bestFit="1" customWidth="1"/>
    <col min="12811" max="12811" width="4.6640625" style="92" bestFit="1" customWidth="1"/>
    <col min="12812" max="12812" width="5.44140625" style="92" bestFit="1" customWidth="1"/>
    <col min="12813" max="12813" width="4.6640625" style="92" customWidth="1"/>
    <col min="12814" max="12814" width="5.88671875" style="92" customWidth="1"/>
    <col min="12815" max="12815" width="5.44140625" style="92" bestFit="1" customWidth="1"/>
    <col min="12816" max="12816" width="6.44140625" style="92" customWidth="1"/>
    <col min="12817" max="12817" width="5.6640625" style="92" bestFit="1" customWidth="1"/>
    <col min="12818" max="12818" width="5.6640625" style="92" customWidth="1"/>
    <col min="12819" max="12819" width="7.33203125" style="92" bestFit="1" customWidth="1"/>
    <col min="12820" max="12820" width="9" style="92" bestFit="1" customWidth="1"/>
    <col min="12821" max="12821" width="9.88671875" style="92" bestFit="1" customWidth="1"/>
    <col min="12822" max="13057" width="10.44140625" style="92"/>
    <col min="13058" max="13058" width="4.6640625" style="92" customWidth="1"/>
    <col min="13059" max="13059" width="0" style="92" hidden="1" customWidth="1"/>
    <col min="13060" max="13060" width="8.6640625" style="92" customWidth="1"/>
    <col min="13061" max="13061" width="10.109375" style="92" bestFit="1" customWidth="1"/>
    <col min="13062" max="13062" width="10.109375" style="92" customWidth="1"/>
    <col min="13063" max="13063" width="13.109375" style="92" bestFit="1" customWidth="1"/>
    <col min="13064" max="13064" width="12.88671875" style="92" bestFit="1" customWidth="1"/>
    <col min="13065" max="13065" width="11.33203125" style="92" bestFit="1" customWidth="1"/>
    <col min="13066" max="13066" width="5.88671875" style="92" bestFit="1" customWidth="1"/>
    <col min="13067" max="13067" width="4.6640625" style="92" bestFit="1" customWidth="1"/>
    <col min="13068" max="13068" width="5.44140625" style="92" bestFit="1" customWidth="1"/>
    <col min="13069" max="13069" width="4.6640625" style="92" customWidth="1"/>
    <col min="13070" max="13070" width="5.88671875" style="92" customWidth="1"/>
    <col min="13071" max="13071" width="5.44140625" style="92" bestFit="1" customWidth="1"/>
    <col min="13072" max="13072" width="6.44140625" style="92" customWidth="1"/>
    <col min="13073" max="13073" width="5.6640625" style="92" bestFit="1" customWidth="1"/>
    <col min="13074" max="13074" width="5.6640625" style="92" customWidth="1"/>
    <col min="13075" max="13075" width="7.33203125" style="92" bestFit="1" customWidth="1"/>
    <col min="13076" max="13076" width="9" style="92" bestFit="1" customWidth="1"/>
    <col min="13077" max="13077" width="9.88671875" style="92" bestFit="1" customWidth="1"/>
    <col min="13078" max="13313" width="10.44140625" style="92"/>
    <col min="13314" max="13314" width="4.6640625" style="92" customWidth="1"/>
    <col min="13315" max="13315" width="0" style="92" hidden="1" customWidth="1"/>
    <col min="13316" max="13316" width="8.6640625" style="92" customWidth="1"/>
    <col min="13317" max="13317" width="10.109375" style="92" bestFit="1" customWidth="1"/>
    <col min="13318" max="13318" width="10.109375" style="92" customWidth="1"/>
    <col min="13319" max="13319" width="13.109375" style="92" bestFit="1" customWidth="1"/>
    <col min="13320" max="13320" width="12.88671875" style="92" bestFit="1" customWidth="1"/>
    <col min="13321" max="13321" width="11.33203125" style="92" bestFit="1" customWidth="1"/>
    <col min="13322" max="13322" width="5.88671875" style="92" bestFit="1" customWidth="1"/>
    <col min="13323" max="13323" width="4.6640625" style="92" bestFit="1" customWidth="1"/>
    <col min="13324" max="13324" width="5.44140625" style="92" bestFit="1" customWidth="1"/>
    <col min="13325" max="13325" width="4.6640625" style="92" customWidth="1"/>
    <col min="13326" max="13326" width="5.88671875" style="92" customWidth="1"/>
    <col min="13327" max="13327" width="5.44140625" style="92" bestFit="1" customWidth="1"/>
    <col min="13328" max="13328" width="6.44140625" style="92" customWidth="1"/>
    <col min="13329" max="13329" width="5.6640625" style="92" bestFit="1" customWidth="1"/>
    <col min="13330" max="13330" width="5.6640625" style="92" customWidth="1"/>
    <col min="13331" max="13331" width="7.33203125" style="92" bestFit="1" customWidth="1"/>
    <col min="13332" max="13332" width="9" style="92" bestFit="1" customWidth="1"/>
    <col min="13333" max="13333" width="9.88671875" style="92" bestFit="1" customWidth="1"/>
    <col min="13334" max="13569" width="10.44140625" style="92"/>
    <col min="13570" max="13570" width="4.6640625" style="92" customWidth="1"/>
    <col min="13571" max="13571" width="0" style="92" hidden="1" customWidth="1"/>
    <col min="13572" max="13572" width="8.6640625" style="92" customWidth="1"/>
    <col min="13573" max="13573" width="10.109375" style="92" bestFit="1" customWidth="1"/>
    <col min="13574" max="13574" width="10.109375" style="92" customWidth="1"/>
    <col min="13575" max="13575" width="13.109375" style="92" bestFit="1" customWidth="1"/>
    <col min="13576" max="13576" width="12.88671875" style="92" bestFit="1" customWidth="1"/>
    <col min="13577" max="13577" width="11.33203125" style="92" bestFit="1" customWidth="1"/>
    <col min="13578" max="13578" width="5.88671875" style="92" bestFit="1" customWidth="1"/>
    <col min="13579" max="13579" width="4.6640625" style="92" bestFit="1" customWidth="1"/>
    <col min="13580" max="13580" width="5.44140625" style="92" bestFit="1" customWidth="1"/>
    <col min="13581" max="13581" width="4.6640625" style="92" customWidth="1"/>
    <col min="13582" max="13582" width="5.88671875" style="92" customWidth="1"/>
    <col min="13583" max="13583" width="5.44140625" style="92" bestFit="1" customWidth="1"/>
    <col min="13584" max="13584" width="6.44140625" style="92" customWidth="1"/>
    <col min="13585" max="13585" width="5.6640625" style="92" bestFit="1" customWidth="1"/>
    <col min="13586" max="13586" width="5.6640625" style="92" customWidth="1"/>
    <col min="13587" max="13587" width="7.33203125" style="92" bestFit="1" customWidth="1"/>
    <col min="13588" max="13588" width="9" style="92" bestFit="1" customWidth="1"/>
    <col min="13589" max="13589" width="9.88671875" style="92" bestFit="1" customWidth="1"/>
    <col min="13590" max="13825" width="10.44140625" style="92"/>
    <col min="13826" max="13826" width="4.6640625" style="92" customWidth="1"/>
    <col min="13827" max="13827" width="0" style="92" hidden="1" customWidth="1"/>
    <col min="13828" max="13828" width="8.6640625" style="92" customWidth="1"/>
    <col min="13829" max="13829" width="10.109375" style="92" bestFit="1" customWidth="1"/>
    <col min="13830" max="13830" width="10.109375" style="92" customWidth="1"/>
    <col min="13831" max="13831" width="13.109375" style="92" bestFit="1" customWidth="1"/>
    <col min="13832" max="13832" width="12.88671875" style="92" bestFit="1" customWidth="1"/>
    <col min="13833" max="13833" width="11.33203125" style="92" bestFit="1" customWidth="1"/>
    <col min="13834" max="13834" width="5.88671875" style="92" bestFit="1" customWidth="1"/>
    <col min="13835" max="13835" width="4.6640625" style="92" bestFit="1" customWidth="1"/>
    <col min="13836" max="13836" width="5.44140625" style="92" bestFit="1" customWidth="1"/>
    <col min="13837" max="13837" width="4.6640625" style="92" customWidth="1"/>
    <col min="13838" max="13838" width="5.88671875" style="92" customWidth="1"/>
    <col min="13839" max="13839" width="5.44140625" style="92" bestFit="1" customWidth="1"/>
    <col min="13840" max="13840" width="6.44140625" style="92" customWidth="1"/>
    <col min="13841" max="13841" width="5.6640625" style="92" bestFit="1" customWidth="1"/>
    <col min="13842" max="13842" width="5.6640625" style="92" customWidth="1"/>
    <col min="13843" max="13843" width="7.33203125" style="92" bestFit="1" customWidth="1"/>
    <col min="13844" max="13844" width="9" style="92" bestFit="1" customWidth="1"/>
    <col min="13845" max="13845" width="9.88671875" style="92" bestFit="1" customWidth="1"/>
    <col min="13846" max="14081" width="10.44140625" style="92"/>
    <col min="14082" max="14082" width="4.6640625" style="92" customWidth="1"/>
    <col min="14083" max="14083" width="0" style="92" hidden="1" customWidth="1"/>
    <col min="14084" max="14084" width="8.6640625" style="92" customWidth="1"/>
    <col min="14085" max="14085" width="10.109375" style="92" bestFit="1" customWidth="1"/>
    <col min="14086" max="14086" width="10.109375" style="92" customWidth="1"/>
    <col min="14087" max="14087" width="13.109375" style="92" bestFit="1" customWidth="1"/>
    <col min="14088" max="14088" width="12.88671875" style="92" bestFit="1" customWidth="1"/>
    <col min="14089" max="14089" width="11.33203125" style="92" bestFit="1" customWidth="1"/>
    <col min="14090" max="14090" width="5.88671875" style="92" bestFit="1" customWidth="1"/>
    <col min="14091" max="14091" width="4.6640625" style="92" bestFit="1" customWidth="1"/>
    <col min="14092" max="14092" width="5.44140625" style="92" bestFit="1" customWidth="1"/>
    <col min="14093" max="14093" width="4.6640625" style="92" customWidth="1"/>
    <col min="14094" max="14094" width="5.88671875" style="92" customWidth="1"/>
    <col min="14095" max="14095" width="5.44140625" style="92" bestFit="1" customWidth="1"/>
    <col min="14096" max="14096" width="6.44140625" style="92" customWidth="1"/>
    <col min="14097" max="14097" width="5.6640625" style="92" bestFit="1" customWidth="1"/>
    <col min="14098" max="14098" width="5.6640625" style="92" customWidth="1"/>
    <col min="14099" max="14099" width="7.33203125" style="92" bestFit="1" customWidth="1"/>
    <col min="14100" max="14100" width="9" style="92" bestFit="1" customWidth="1"/>
    <col min="14101" max="14101" width="9.88671875" style="92" bestFit="1" customWidth="1"/>
    <col min="14102" max="14337" width="10.44140625" style="92"/>
    <col min="14338" max="14338" width="4.6640625" style="92" customWidth="1"/>
    <col min="14339" max="14339" width="0" style="92" hidden="1" customWidth="1"/>
    <col min="14340" max="14340" width="8.6640625" style="92" customWidth="1"/>
    <col min="14341" max="14341" width="10.109375" style="92" bestFit="1" customWidth="1"/>
    <col min="14342" max="14342" width="10.109375" style="92" customWidth="1"/>
    <col min="14343" max="14343" width="13.109375" style="92" bestFit="1" customWidth="1"/>
    <col min="14344" max="14344" width="12.88671875" style="92" bestFit="1" customWidth="1"/>
    <col min="14345" max="14345" width="11.33203125" style="92" bestFit="1" customWidth="1"/>
    <col min="14346" max="14346" width="5.88671875" style="92" bestFit="1" customWidth="1"/>
    <col min="14347" max="14347" width="4.6640625" style="92" bestFit="1" customWidth="1"/>
    <col min="14348" max="14348" width="5.44140625" style="92" bestFit="1" customWidth="1"/>
    <col min="14349" max="14349" width="4.6640625" style="92" customWidth="1"/>
    <col min="14350" max="14350" width="5.88671875" style="92" customWidth="1"/>
    <col min="14351" max="14351" width="5.44140625" style="92" bestFit="1" customWidth="1"/>
    <col min="14352" max="14352" width="6.44140625" style="92" customWidth="1"/>
    <col min="14353" max="14353" width="5.6640625" style="92" bestFit="1" customWidth="1"/>
    <col min="14354" max="14354" width="5.6640625" style="92" customWidth="1"/>
    <col min="14355" max="14355" width="7.33203125" style="92" bestFit="1" customWidth="1"/>
    <col min="14356" max="14356" width="9" style="92" bestFit="1" customWidth="1"/>
    <col min="14357" max="14357" width="9.88671875" style="92" bestFit="1" customWidth="1"/>
    <col min="14358" max="14593" width="10.44140625" style="92"/>
    <col min="14594" max="14594" width="4.6640625" style="92" customWidth="1"/>
    <col min="14595" max="14595" width="0" style="92" hidden="1" customWidth="1"/>
    <col min="14596" max="14596" width="8.6640625" style="92" customWidth="1"/>
    <col min="14597" max="14597" width="10.109375" style="92" bestFit="1" customWidth="1"/>
    <col min="14598" max="14598" width="10.109375" style="92" customWidth="1"/>
    <col min="14599" max="14599" width="13.109375" style="92" bestFit="1" customWidth="1"/>
    <col min="14600" max="14600" width="12.88671875" style="92" bestFit="1" customWidth="1"/>
    <col min="14601" max="14601" width="11.33203125" style="92" bestFit="1" customWidth="1"/>
    <col min="14602" max="14602" width="5.88671875" style="92" bestFit="1" customWidth="1"/>
    <col min="14603" max="14603" width="4.6640625" style="92" bestFit="1" customWidth="1"/>
    <col min="14604" max="14604" width="5.44140625" style="92" bestFit="1" customWidth="1"/>
    <col min="14605" max="14605" width="4.6640625" style="92" customWidth="1"/>
    <col min="14606" max="14606" width="5.88671875" style="92" customWidth="1"/>
    <col min="14607" max="14607" width="5.44140625" style="92" bestFit="1" customWidth="1"/>
    <col min="14608" max="14608" width="6.44140625" style="92" customWidth="1"/>
    <col min="14609" max="14609" width="5.6640625" style="92" bestFit="1" customWidth="1"/>
    <col min="14610" max="14610" width="5.6640625" style="92" customWidth="1"/>
    <col min="14611" max="14611" width="7.33203125" style="92" bestFit="1" customWidth="1"/>
    <col min="14612" max="14612" width="9" style="92" bestFit="1" customWidth="1"/>
    <col min="14613" max="14613" width="9.88671875" style="92" bestFit="1" customWidth="1"/>
    <col min="14614" max="14849" width="10.44140625" style="92"/>
    <col min="14850" max="14850" width="4.6640625" style="92" customWidth="1"/>
    <col min="14851" max="14851" width="0" style="92" hidden="1" customWidth="1"/>
    <col min="14852" max="14852" width="8.6640625" style="92" customWidth="1"/>
    <col min="14853" max="14853" width="10.109375" style="92" bestFit="1" customWidth="1"/>
    <col min="14854" max="14854" width="10.109375" style="92" customWidth="1"/>
    <col min="14855" max="14855" width="13.109375" style="92" bestFit="1" customWidth="1"/>
    <col min="14856" max="14856" width="12.88671875" style="92" bestFit="1" customWidth="1"/>
    <col min="14857" max="14857" width="11.33203125" style="92" bestFit="1" customWidth="1"/>
    <col min="14858" max="14858" width="5.88671875" style="92" bestFit="1" customWidth="1"/>
    <col min="14859" max="14859" width="4.6640625" style="92" bestFit="1" customWidth="1"/>
    <col min="14860" max="14860" width="5.44140625" style="92" bestFit="1" customWidth="1"/>
    <col min="14861" max="14861" width="4.6640625" style="92" customWidth="1"/>
    <col min="14862" max="14862" width="5.88671875" style="92" customWidth="1"/>
    <col min="14863" max="14863" width="5.44140625" style="92" bestFit="1" customWidth="1"/>
    <col min="14864" max="14864" width="6.44140625" style="92" customWidth="1"/>
    <col min="14865" max="14865" width="5.6640625" style="92" bestFit="1" customWidth="1"/>
    <col min="14866" max="14866" width="5.6640625" style="92" customWidth="1"/>
    <col min="14867" max="14867" width="7.33203125" style="92" bestFit="1" customWidth="1"/>
    <col min="14868" max="14868" width="9" style="92" bestFit="1" customWidth="1"/>
    <col min="14869" max="14869" width="9.88671875" style="92" bestFit="1" customWidth="1"/>
    <col min="14870" max="15105" width="10.44140625" style="92"/>
    <col min="15106" max="15106" width="4.6640625" style="92" customWidth="1"/>
    <col min="15107" max="15107" width="0" style="92" hidden="1" customWidth="1"/>
    <col min="15108" max="15108" width="8.6640625" style="92" customWidth="1"/>
    <col min="15109" max="15109" width="10.109375" style="92" bestFit="1" customWidth="1"/>
    <col min="15110" max="15110" width="10.109375" style="92" customWidth="1"/>
    <col min="15111" max="15111" width="13.109375" style="92" bestFit="1" customWidth="1"/>
    <col min="15112" max="15112" width="12.88671875" style="92" bestFit="1" customWidth="1"/>
    <col min="15113" max="15113" width="11.33203125" style="92" bestFit="1" customWidth="1"/>
    <col min="15114" max="15114" width="5.88671875" style="92" bestFit="1" customWidth="1"/>
    <col min="15115" max="15115" width="4.6640625" style="92" bestFit="1" customWidth="1"/>
    <col min="15116" max="15116" width="5.44140625" style="92" bestFit="1" customWidth="1"/>
    <col min="15117" max="15117" width="4.6640625" style="92" customWidth="1"/>
    <col min="15118" max="15118" width="5.88671875" style="92" customWidth="1"/>
    <col min="15119" max="15119" width="5.44140625" style="92" bestFit="1" customWidth="1"/>
    <col min="15120" max="15120" width="6.44140625" style="92" customWidth="1"/>
    <col min="15121" max="15121" width="5.6640625" style="92" bestFit="1" customWidth="1"/>
    <col min="15122" max="15122" width="5.6640625" style="92" customWidth="1"/>
    <col min="15123" max="15123" width="7.33203125" style="92" bestFit="1" customWidth="1"/>
    <col min="15124" max="15124" width="9" style="92" bestFit="1" customWidth="1"/>
    <col min="15125" max="15125" width="9.88671875" style="92" bestFit="1" customWidth="1"/>
    <col min="15126" max="15361" width="10.44140625" style="92"/>
    <col min="15362" max="15362" width="4.6640625" style="92" customWidth="1"/>
    <col min="15363" max="15363" width="0" style="92" hidden="1" customWidth="1"/>
    <col min="15364" max="15364" width="8.6640625" style="92" customWidth="1"/>
    <col min="15365" max="15365" width="10.109375" style="92" bestFit="1" customWidth="1"/>
    <col min="15366" max="15366" width="10.109375" style="92" customWidth="1"/>
    <col min="15367" max="15367" width="13.109375" style="92" bestFit="1" customWidth="1"/>
    <col min="15368" max="15368" width="12.88671875" style="92" bestFit="1" customWidth="1"/>
    <col min="15369" max="15369" width="11.33203125" style="92" bestFit="1" customWidth="1"/>
    <col min="15370" max="15370" width="5.88671875" style="92" bestFit="1" customWidth="1"/>
    <col min="15371" max="15371" width="4.6640625" style="92" bestFit="1" customWidth="1"/>
    <col min="15372" max="15372" width="5.44140625" style="92" bestFit="1" customWidth="1"/>
    <col min="15373" max="15373" width="4.6640625" style="92" customWidth="1"/>
    <col min="15374" max="15374" width="5.88671875" style="92" customWidth="1"/>
    <col min="15375" max="15375" width="5.44140625" style="92" bestFit="1" customWidth="1"/>
    <col min="15376" max="15376" width="6.44140625" style="92" customWidth="1"/>
    <col min="15377" max="15377" width="5.6640625" style="92" bestFit="1" customWidth="1"/>
    <col min="15378" max="15378" width="5.6640625" style="92" customWidth="1"/>
    <col min="15379" max="15379" width="7.33203125" style="92" bestFit="1" customWidth="1"/>
    <col min="15380" max="15380" width="9" style="92" bestFit="1" customWidth="1"/>
    <col min="15381" max="15381" width="9.88671875" style="92" bestFit="1" customWidth="1"/>
    <col min="15382" max="15617" width="10.44140625" style="92"/>
    <col min="15618" max="15618" width="4.6640625" style="92" customWidth="1"/>
    <col min="15619" max="15619" width="0" style="92" hidden="1" customWidth="1"/>
    <col min="15620" max="15620" width="8.6640625" style="92" customWidth="1"/>
    <col min="15621" max="15621" width="10.109375" style="92" bestFit="1" customWidth="1"/>
    <col min="15622" max="15622" width="10.109375" style="92" customWidth="1"/>
    <col min="15623" max="15623" width="13.109375" style="92" bestFit="1" customWidth="1"/>
    <col min="15624" max="15624" width="12.88671875" style="92" bestFit="1" customWidth="1"/>
    <col min="15625" max="15625" width="11.33203125" style="92" bestFit="1" customWidth="1"/>
    <col min="15626" max="15626" width="5.88671875" style="92" bestFit="1" customWidth="1"/>
    <col min="15627" max="15627" width="4.6640625" style="92" bestFit="1" customWidth="1"/>
    <col min="15628" max="15628" width="5.44140625" style="92" bestFit="1" customWidth="1"/>
    <col min="15629" max="15629" width="4.6640625" style="92" customWidth="1"/>
    <col min="15630" max="15630" width="5.88671875" style="92" customWidth="1"/>
    <col min="15631" max="15631" width="5.44140625" style="92" bestFit="1" customWidth="1"/>
    <col min="15632" max="15632" width="6.44140625" style="92" customWidth="1"/>
    <col min="15633" max="15633" width="5.6640625" style="92" bestFit="1" customWidth="1"/>
    <col min="15634" max="15634" width="5.6640625" style="92" customWidth="1"/>
    <col min="15635" max="15635" width="7.33203125" style="92" bestFit="1" customWidth="1"/>
    <col min="15636" max="15636" width="9" style="92" bestFit="1" customWidth="1"/>
    <col min="15637" max="15637" width="9.88671875" style="92" bestFit="1" customWidth="1"/>
    <col min="15638" max="15873" width="10.44140625" style="92"/>
    <col min="15874" max="15874" width="4.6640625" style="92" customWidth="1"/>
    <col min="15875" max="15875" width="0" style="92" hidden="1" customWidth="1"/>
    <col min="15876" max="15876" width="8.6640625" style="92" customWidth="1"/>
    <col min="15877" max="15877" width="10.109375" style="92" bestFit="1" customWidth="1"/>
    <col min="15878" max="15878" width="10.109375" style="92" customWidth="1"/>
    <col min="15879" max="15879" width="13.109375" style="92" bestFit="1" customWidth="1"/>
    <col min="15880" max="15880" width="12.88671875" style="92" bestFit="1" customWidth="1"/>
    <col min="15881" max="15881" width="11.33203125" style="92" bestFit="1" customWidth="1"/>
    <col min="15882" max="15882" width="5.88671875" style="92" bestFit="1" customWidth="1"/>
    <col min="15883" max="15883" width="4.6640625" style="92" bestFit="1" customWidth="1"/>
    <col min="15884" max="15884" width="5.44140625" style="92" bestFit="1" customWidth="1"/>
    <col min="15885" max="15885" width="4.6640625" style="92" customWidth="1"/>
    <col min="15886" max="15886" width="5.88671875" style="92" customWidth="1"/>
    <col min="15887" max="15887" width="5.44140625" style="92" bestFit="1" customWidth="1"/>
    <col min="15888" max="15888" width="6.44140625" style="92" customWidth="1"/>
    <col min="15889" max="15889" width="5.6640625" style="92" bestFit="1" customWidth="1"/>
    <col min="15890" max="15890" width="5.6640625" style="92" customWidth="1"/>
    <col min="15891" max="15891" width="7.33203125" style="92" bestFit="1" customWidth="1"/>
    <col min="15892" max="15892" width="9" style="92" bestFit="1" customWidth="1"/>
    <col min="15893" max="15893" width="9.88671875" style="92" bestFit="1" customWidth="1"/>
    <col min="15894" max="16129" width="10.44140625" style="92"/>
    <col min="16130" max="16130" width="4.6640625" style="92" customWidth="1"/>
    <col min="16131" max="16131" width="0" style="92" hidden="1" customWidth="1"/>
    <col min="16132" max="16132" width="8.6640625" style="92" customWidth="1"/>
    <col min="16133" max="16133" width="10.109375" style="92" bestFit="1" customWidth="1"/>
    <col min="16134" max="16134" width="10.109375" style="92" customWidth="1"/>
    <col min="16135" max="16135" width="13.109375" style="92" bestFit="1" customWidth="1"/>
    <col min="16136" max="16136" width="12.88671875" style="92" bestFit="1" customWidth="1"/>
    <col min="16137" max="16137" width="11.33203125" style="92" bestFit="1" customWidth="1"/>
    <col min="16138" max="16138" width="5.88671875" style="92" bestFit="1" customWidth="1"/>
    <col min="16139" max="16139" width="4.6640625" style="92" bestFit="1" customWidth="1"/>
    <col min="16140" max="16140" width="5.44140625" style="92" bestFit="1" customWidth="1"/>
    <col min="16141" max="16141" width="4.6640625" style="92" customWidth="1"/>
    <col min="16142" max="16142" width="5.88671875" style="92" customWidth="1"/>
    <col min="16143" max="16143" width="5.44140625" style="92" bestFit="1" customWidth="1"/>
    <col min="16144" max="16144" width="6.44140625" style="92" customWidth="1"/>
    <col min="16145" max="16145" width="5.6640625" style="92" bestFit="1" customWidth="1"/>
    <col min="16146" max="16146" width="5.6640625" style="92" customWidth="1"/>
    <col min="16147" max="16147" width="7.33203125" style="92" bestFit="1" customWidth="1"/>
    <col min="16148" max="16148" width="9" style="92" bestFit="1" customWidth="1"/>
    <col min="16149" max="16149" width="9.88671875" style="92" bestFit="1" customWidth="1"/>
    <col min="16150" max="16384" width="10.44140625" style="92"/>
  </cols>
  <sheetData>
    <row r="1" spans="1:21" s="220" customFormat="1" ht="15.6" x14ac:dyDescent="0.25">
      <c r="A1" s="220" t="s">
        <v>26</v>
      </c>
      <c r="D1" s="221"/>
      <c r="E1" s="222"/>
      <c r="F1" s="222"/>
      <c r="G1" s="222"/>
      <c r="H1" s="223"/>
      <c r="I1" s="223"/>
      <c r="J1" s="2"/>
      <c r="K1" s="2"/>
      <c r="L1" s="212"/>
      <c r="M1" s="212"/>
      <c r="N1" s="212"/>
    </row>
    <row r="2" spans="1:21" s="220" customFormat="1" ht="15.6" x14ac:dyDescent="0.25">
      <c r="A2" s="220" t="s">
        <v>46</v>
      </c>
      <c r="D2" s="221"/>
      <c r="E2" s="222"/>
      <c r="F2" s="222"/>
      <c r="G2" s="223"/>
      <c r="H2" s="223"/>
      <c r="I2" s="2"/>
      <c r="J2" s="2"/>
      <c r="K2" s="2"/>
      <c r="L2" s="2"/>
      <c r="M2" s="2"/>
      <c r="N2" s="213"/>
    </row>
    <row r="3" spans="1:21" ht="12.6" customHeight="1" x14ac:dyDescent="0.25">
      <c r="A3" s="92"/>
      <c r="B3" s="92"/>
      <c r="C3" s="144"/>
      <c r="E3" s="146">
        <v>1.1574074074074073E-5</v>
      </c>
      <c r="F3" s="40"/>
      <c r="G3" s="40"/>
      <c r="H3" s="40"/>
      <c r="I3" s="40"/>
      <c r="J3" s="92"/>
      <c r="T3" s="149"/>
    </row>
    <row r="4" spans="1:21" ht="15.6" x14ac:dyDescent="0.25">
      <c r="A4" s="1"/>
      <c r="B4" s="92"/>
      <c r="C4" s="145" t="s">
        <v>29</v>
      </c>
      <c r="E4" s="151"/>
      <c r="F4" s="152"/>
      <c r="G4" s="153"/>
      <c r="J4" s="92"/>
      <c r="T4" s="155"/>
    </row>
    <row r="5" spans="1:21" ht="13.8" thickBot="1" x14ac:dyDescent="0.3">
      <c r="F5" s="153"/>
      <c r="G5" s="153"/>
    </row>
    <row r="6" spans="1:21" ht="21" thickBot="1" x14ac:dyDescent="0.3">
      <c r="A6" s="159" t="s">
        <v>9</v>
      </c>
      <c r="B6" s="206" t="s">
        <v>0</v>
      </c>
      <c r="C6" s="160" t="s">
        <v>1</v>
      </c>
      <c r="D6" s="161" t="s">
        <v>2</v>
      </c>
      <c r="E6" s="162" t="s">
        <v>15</v>
      </c>
      <c r="F6" s="58" t="s">
        <v>4</v>
      </c>
      <c r="G6" s="262" t="s">
        <v>16</v>
      </c>
      <c r="H6" s="261" t="s">
        <v>17</v>
      </c>
      <c r="I6" s="163" t="s">
        <v>6</v>
      </c>
      <c r="J6" s="260"/>
      <c r="K6" s="259" t="s">
        <v>23</v>
      </c>
      <c r="L6" s="207" t="s">
        <v>11</v>
      </c>
      <c r="M6" s="208" t="s">
        <v>44</v>
      </c>
      <c r="N6" s="207" t="s">
        <v>24</v>
      </c>
      <c r="O6" s="209" t="s">
        <v>49</v>
      </c>
      <c r="P6" s="207" t="s">
        <v>12</v>
      </c>
      <c r="Q6" s="210" t="s">
        <v>45</v>
      </c>
      <c r="R6" s="211" t="s">
        <v>13</v>
      </c>
      <c r="S6" s="164" t="s">
        <v>5</v>
      </c>
      <c r="T6" s="239" t="s">
        <v>7</v>
      </c>
      <c r="U6" s="196" t="s">
        <v>3</v>
      </c>
    </row>
    <row r="7" spans="1:21" x14ac:dyDescent="0.25">
      <c r="A7" s="166">
        <f>A8</f>
        <v>1</v>
      </c>
      <c r="B7" s="282"/>
      <c r="C7" s="167"/>
      <c r="D7" s="168"/>
      <c r="E7" s="169"/>
      <c r="F7" s="197"/>
      <c r="G7" s="197"/>
      <c r="H7" s="170"/>
      <c r="I7" s="170"/>
      <c r="J7" s="198" t="s">
        <v>10</v>
      </c>
      <c r="K7" s="225">
        <v>12.14</v>
      </c>
      <c r="L7" s="225">
        <v>5.98</v>
      </c>
      <c r="M7" s="226">
        <v>14.44</v>
      </c>
      <c r="N7" s="225">
        <v>58.91</v>
      </c>
      <c r="O7" s="225">
        <v>16.52</v>
      </c>
      <c r="P7" s="225">
        <v>1.62</v>
      </c>
      <c r="Q7" s="225">
        <v>46.35</v>
      </c>
      <c r="R7" s="227">
        <v>2.3387731481481484E-3</v>
      </c>
      <c r="S7" s="172">
        <f>SUM(K9:R9)</f>
        <v>4566</v>
      </c>
      <c r="T7" s="293"/>
      <c r="U7" s="173"/>
    </row>
    <row r="8" spans="1:21" x14ac:dyDescent="0.25">
      <c r="A8" s="174">
        <v>1</v>
      </c>
      <c r="B8" s="283">
        <v>28</v>
      </c>
      <c r="C8" s="175" t="s">
        <v>62</v>
      </c>
      <c r="D8" s="176" t="s">
        <v>63</v>
      </c>
      <c r="E8" s="177" t="s">
        <v>64</v>
      </c>
      <c r="F8" s="199" t="s">
        <v>65</v>
      </c>
      <c r="G8" s="199" t="s">
        <v>66</v>
      </c>
      <c r="H8" s="178"/>
      <c r="I8" s="179">
        <v>36</v>
      </c>
      <c r="J8" s="200" t="s">
        <v>22</v>
      </c>
      <c r="K8" s="201" t="s">
        <v>95</v>
      </c>
      <c r="L8" s="201"/>
      <c r="M8" s="201"/>
      <c r="N8" s="201"/>
      <c r="O8" s="201" t="s">
        <v>96</v>
      </c>
      <c r="P8" s="201"/>
      <c r="Q8" s="201"/>
      <c r="R8" s="202"/>
      <c r="S8" s="183">
        <f>SUM(K9:R9)</f>
        <v>4566</v>
      </c>
      <c r="T8" s="294" t="str">
        <f>IF(ISBLANK(S8),"",IF(S8&gt;=5200,"KSM",IF(S8&gt;=4600,"I A",IF(S8&gt;=3900,"II A",IF(S8&gt;=3300,"III A",IF(S8&gt;=2800,"I JA",IF(S8&gt;=2400,"II JA",IF(S8&gt;=2000,"III JA"))))))))</f>
        <v>II A</v>
      </c>
      <c r="U8" s="184" t="s">
        <v>67</v>
      </c>
    </row>
    <row r="9" spans="1:21" ht="13.8" thickBot="1" x14ac:dyDescent="0.3">
      <c r="A9" s="185">
        <f>A8</f>
        <v>1</v>
      </c>
      <c r="B9" s="284"/>
      <c r="C9" s="186"/>
      <c r="D9" s="187"/>
      <c r="E9" s="188"/>
      <c r="F9" s="203"/>
      <c r="G9" s="203"/>
      <c r="H9" s="189"/>
      <c r="I9" s="189"/>
      <c r="J9" s="204" t="s">
        <v>6</v>
      </c>
      <c r="K9" s="191">
        <f xml:space="preserve"> IF(ISBLANK(K7),"",TRUNC(25.4347* (18-K7)^1.81))</f>
        <v>624</v>
      </c>
      <c r="L9" s="191">
        <f xml:space="preserve"> IF(ISBLANK(L7), "",TRUNC(0.14354* (L7*100-220)^1.4))</f>
        <v>582</v>
      </c>
      <c r="M9" s="191">
        <f xml:space="preserve"> IF(ISBLANK(M7), "",TRUNC(51.39* (M7-1.5)^1.05))</f>
        <v>755</v>
      </c>
      <c r="N9" s="191">
        <f xml:space="preserve"> IF(ISBLANK(N7), "",TRUNC(1.53775* (82-N7)^1.81))</f>
        <v>451</v>
      </c>
      <c r="O9" s="191">
        <f xml:space="preserve"> IF(ISBLANK(O7),"",TRUNC(5.74352* (28.5-O7)^1.92))</f>
        <v>675</v>
      </c>
      <c r="P9" s="191">
        <f xml:space="preserve"> IF(ISBLANK(P7), "",TRUNC(0.8465* (P7*100-75)^1.42))</f>
        <v>480</v>
      </c>
      <c r="Q9" s="191">
        <f xml:space="preserve"> IF(ISBLANK(Q7), "",TRUNC(10.14* (Q7-7)^1.08))</f>
        <v>535</v>
      </c>
      <c r="R9" s="192">
        <f>IF(ISBLANK(R7),"",INT(0.08713*(305.5-(R7/$E$3))^1.85))</f>
        <v>464</v>
      </c>
      <c r="S9" s="193">
        <f>SUM(K9:R9)</f>
        <v>4566</v>
      </c>
      <c r="T9" s="295"/>
      <c r="U9" s="205"/>
    </row>
    <row r="10" spans="1:21" x14ac:dyDescent="0.25">
      <c r="A10" s="166">
        <f t="shared" ref="A10" si="0">A11</f>
        <v>2</v>
      </c>
      <c r="B10" s="282"/>
      <c r="C10" s="167"/>
      <c r="D10" s="168"/>
      <c r="E10" s="169"/>
      <c r="F10" s="197"/>
      <c r="G10" s="197"/>
      <c r="H10" s="170"/>
      <c r="I10" s="170"/>
      <c r="J10" s="198" t="s">
        <v>10</v>
      </c>
      <c r="K10" s="225">
        <v>12.73</v>
      </c>
      <c r="L10" s="225">
        <v>5.45</v>
      </c>
      <c r="M10" s="226">
        <v>8.26</v>
      </c>
      <c r="N10" s="225">
        <v>60.18</v>
      </c>
      <c r="O10" s="225">
        <v>16.96</v>
      </c>
      <c r="P10" s="225">
        <v>1.65</v>
      </c>
      <c r="Q10" s="225">
        <v>25.24</v>
      </c>
      <c r="R10" s="227">
        <v>2.3902777777777781E-3</v>
      </c>
      <c r="S10" s="172">
        <f>SUM(K12:R12)</f>
        <v>3568</v>
      </c>
      <c r="T10" s="293"/>
      <c r="U10" s="173"/>
    </row>
    <row r="11" spans="1:21" x14ac:dyDescent="0.25">
      <c r="A11" s="174">
        <v>2</v>
      </c>
      <c r="B11" s="283">
        <v>9</v>
      </c>
      <c r="C11" s="175" t="s">
        <v>53</v>
      </c>
      <c r="D11" s="176" t="s">
        <v>54</v>
      </c>
      <c r="E11" s="177" t="s">
        <v>55</v>
      </c>
      <c r="F11" s="199" t="s">
        <v>56</v>
      </c>
      <c r="G11" s="199" t="s">
        <v>57</v>
      </c>
      <c r="H11" s="178"/>
      <c r="I11" s="179">
        <v>32</v>
      </c>
      <c r="J11" s="200" t="s">
        <v>22</v>
      </c>
      <c r="K11" s="201" t="s">
        <v>95</v>
      </c>
      <c r="L11" s="201"/>
      <c r="M11" s="201"/>
      <c r="N11" s="201"/>
      <c r="O11" s="201" t="s">
        <v>96</v>
      </c>
      <c r="P11" s="201"/>
      <c r="Q11" s="201"/>
      <c r="R11" s="202"/>
      <c r="S11" s="183">
        <f>SUM(K12:R12)</f>
        <v>3568</v>
      </c>
      <c r="T11" s="294" t="str">
        <f>IF(ISBLANK(S11),"",IF(S11&gt;=5200,"KSM",IF(S11&gt;=4600,"I A",IF(S11&gt;=3900,"II A",IF(S11&gt;=3300,"III A",IF(S11&gt;=2800,"I JA",IF(S11&gt;=2400,"II JA",IF(S11&gt;=2000,"III JA"))))))))</f>
        <v>III A</v>
      </c>
      <c r="U11" s="184" t="s">
        <v>58</v>
      </c>
    </row>
    <row r="12" spans="1:21" ht="13.8" thickBot="1" x14ac:dyDescent="0.3">
      <c r="A12" s="185">
        <f t="shared" ref="A12" si="1">A11</f>
        <v>2</v>
      </c>
      <c r="B12" s="284"/>
      <c r="C12" s="186"/>
      <c r="D12" s="187"/>
      <c r="E12" s="188"/>
      <c r="F12" s="203"/>
      <c r="G12" s="203"/>
      <c r="H12" s="189"/>
      <c r="I12" s="189"/>
      <c r="J12" s="204" t="s">
        <v>6</v>
      </c>
      <c r="K12" s="191">
        <f xml:space="preserve"> IF(ISBLANK(K10),"",TRUNC(25.4347* (18-K10)^1.81))</f>
        <v>515</v>
      </c>
      <c r="L12" s="191">
        <f xml:space="preserve"> IF(ISBLANK(L10), "",TRUNC(0.14354* (L10*100-220)^1.4))</f>
        <v>471</v>
      </c>
      <c r="M12" s="191">
        <f xml:space="preserve"> IF(ISBLANK(M10), "",TRUNC(51.39* (M10-1.5)^1.05))</f>
        <v>382</v>
      </c>
      <c r="N12" s="191">
        <f xml:space="preserve"> IF(ISBLANK(N10), "",TRUNC(1.53775* (82-N10)^1.81))</f>
        <v>407</v>
      </c>
      <c r="O12" s="191">
        <f xml:space="preserve"> IF(ISBLANK(O10),"",TRUNC(5.74352* (28.5-O10)^1.92))</f>
        <v>628</v>
      </c>
      <c r="P12" s="191">
        <f xml:space="preserve"> IF(ISBLANK(P10), "",TRUNC(0.8465* (P10*100-75)^1.42))</f>
        <v>504</v>
      </c>
      <c r="Q12" s="191">
        <f xml:space="preserve"> IF(ISBLANK(Q10), "",TRUNC(10.14* (Q10-7)^1.08))</f>
        <v>233</v>
      </c>
      <c r="R12" s="192">
        <f>IF(ISBLANK(R10),"",INT(0.08713*(305.5-(R10/$E$3))^1.85))</f>
        <v>428</v>
      </c>
      <c r="S12" s="193">
        <f>SUM(K12:R12)</f>
        <v>3568</v>
      </c>
      <c r="T12" s="295"/>
      <c r="U12" s="205"/>
    </row>
    <row r="13" spans="1:21" x14ac:dyDescent="0.25">
      <c r="A13" s="166">
        <f t="shared" ref="A13" si="2">A14</f>
        <v>3</v>
      </c>
      <c r="B13" s="282"/>
      <c r="C13" s="167"/>
      <c r="D13" s="168"/>
      <c r="E13" s="169"/>
      <c r="F13" s="197"/>
      <c r="G13" s="197"/>
      <c r="H13" s="170"/>
      <c r="I13" s="170"/>
      <c r="J13" s="198" t="s">
        <v>10</v>
      </c>
      <c r="K13" s="225">
        <v>14.14</v>
      </c>
      <c r="L13" s="225">
        <v>4.49</v>
      </c>
      <c r="M13" s="226">
        <v>8.76</v>
      </c>
      <c r="N13" s="225">
        <v>64.900000000000006</v>
      </c>
      <c r="O13" s="225">
        <v>19.309999999999999</v>
      </c>
      <c r="P13" s="225">
        <v>1.41</v>
      </c>
      <c r="Q13" s="225">
        <v>33.880000000000003</v>
      </c>
      <c r="R13" s="227">
        <v>2.355439814814815E-3</v>
      </c>
      <c r="S13" s="172">
        <f>SUM(K15:R15)</f>
        <v>2790</v>
      </c>
      <c r="T13" s="293"/>
      <c r="U13" s="173"/>
    </row>
    <row r="14" spans="1:21" x14ac:dyDescent="0.25">
      <c r="A14" s="174">
        <v>3</v>
      </c>
      <c r="B14" s="283">
        <v>10</v>
      </c>
      <c r="C14" s="175" t="s">
        <v>59</v>
      </c>
      <c r="D14" s="176" t="s">
        <v>60</v>
      </c>
      <c r="E14" s="177">
        <v>38400</v>
      </c>
      <c r="F14" s="199" t="s">
        <v>56</v>
      </c>
      <c r="G14" s="199" t="s">
        <v>57</v>
      </c>
      <c r="H14" s="178"/>
      <c r="I14" s="179">
        <v>28</v>
      </c>
      <c r="J14" s="200" t="s">
        <v>22</v>
      </c>
      <c r="K14" s="201" t="s">
        <v>95</v>
      </c>
      <c r="L14" s="201"/>
      <c r="M14" s="201"/>
      <c r="N14" s="201"/>
      <c r="O14" s="201" t="s">
        <v>96</v>
      </c>
      <c r="P14" s="201"/>
      <c r="Q14" s="201"/>
      <c r="R14" s="202"/>
      <c r="S14" s="183">
        <f>SUM(K15:R15)</f>
        <v>2790</v>
      </c>
      <c r="T14" s="294" t="str">
        <f>IF(ISBLANK(S14),"",IF(S14&gt;=5200,"KSM",IF(S14&gt;=4600,"I A",IF(S14&gt;=3900,"II A",IF(S14&gt;=3300,"III A",IF(S14&gt;=2800,"I JA",IF(S14&gt;=2400,"II JA",IF(S14&gt;=2000,"III JA"))))))))</f>
        <v>II JA</v>
      </c>
      <c r="U14" s="184" t="s">
        <v>61</v>
      </c>
    </row>
    <row r="15" spans="1:21" ht="13.8" thickBot="1" x14ac:dyDescent="0.3">
      <c r="A15" s="185">
        <f t="shared" ref="A15" si="3">A14</f>
        <v>3</v>
      </c>
      <c r="B15" s="284"/>
      <c r="C15" s="186"/>
      <c r="D15" s="187"/>
      <c r="E15" s="188"/>
      <c r="F15" s="203"/>
      <c r="G15" s="203"/>
      <c r="H15" s="189"/>
      <c r="I15" s="189"/>
      <c r="J15" s="204" t="s">
        <v>6</v>
      </c>
      <c r="K15" s="191">
        <f xml:space="preserve"> IF(ISBLANK(K13),"",TRUNC(25.4347* (18-K13)^1.81))</f>
        <v>293</v>
      </c>
      <c r="L15" s="191">
        <f xml:space="preserve"> IF(ISBLANK(L13), "",TRUNC(0.14354* (L13*100-220)^1.4))</f>
        <v>288</v>
      </c>
      <c r="M15" s="191">
        <f xml:space="preserve"> IF(ISBLANK(M13), "",TRUNC(51.39* (M13-1.5)^1.05))</f>
        <v>411</v>
      </c>
      <c r="N15" s="191">
        <f xml:space="preserve"> IF(ISBLANK(N13), "",TRUNC(1.53775* (82-N13)^1.81))</f>
        <v>262</v>
      </c>
      <c r="O15" s="191">
        <f xml:space="preserve"> IF(ISBLANK(O13),"",TRUNC(5.74352* (28.5-O13)^1.92))</f>
        <v>406</v>
      </c>
      <c r="P15" s="191">
        <f xml:space="preserve"> IF(ISBLANK(P13), "",TRUNC(0.8465* (P13*100-75)^1.42))</f>
        <v>324</v>
      </c>
      <c r="Q15" s="191">
        <f xml:space="preserve"> IF(ISBLANK(Q13), "",TRUNC(10.14* (Q13-7)^1.08))</f>
        <v>354</v>
      </c>
      <c r="R15" s="192">
        <f>IF(ISBLANK(R13),"",INT(0.08713*(305.5-(R13/$E$3))^1.85))</f>
        <v>452</v>
      </c>
      <c r="S15" s="193">
        <f>SUM(K15:R15)</f>
        <v>2790</v>
      </c>
      <c r="T15" s="295"/>
      <c r="U15" s="205"/>
    </row>
  </sheetData>
  <sheetProtection algorithmName="SHA-512" hashValue="GVhzS8nVfJZ216CB6SZ1hOoJxJQsA071I1T7nRwmm+AbxHCpJvb5vOA1Fx0WNOK/s6tLLY7kzVGWLr7YBuTMTA==" saltValue="W0J7sZHaXiUkPz/9/Ki/sg==" spinCount="100000" sheet="1" objects="1" scenarios="1"/>
  <sortState ref="A18:U20">
    <sortCondition ref="A18"/>
  </sortState>
  <printOptions horizontalCentered="1"/>
  <pageMargins left="0.15748031496062992" right="0.15748031496062992" top="0.78740157480314965" bottom="0.39370078740157483" header="0.19685039370078741" footer="0.39370078740157483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7-kove</vt:lpstr>
      <vt:lpstr>100bb M</vt:lpstr>
      <vt:lpstr>Aukštis M</vt:lpstr>
      <vt:lpstr>Rutulys M</vt:lpstr>
      <vt:lpstr>200 M</vt:lpstr>
      <vt:lpstr>Tolis M</vt:lpstr>
      <vt:lpstr>Ietis M</vt:lpstr>
      <vt:lpstr>800 M</vt:lpstr>
      <vt:lpstr>8-kove</vt:lpstr>
      <vt:lpstr>100 V</vt:lpstr>
      <vt:lpstr>Tolis V</vt:lpstr>
      <vt:lpstr>Rutulys V</vt:lpstr>
      <vt:lpstr>400 V</vt:lpstr>
      <vt:lpstr>110bb V</vt:lpstr>
      <vt:lpstr>Aukštis V</vt:lpstr>
      <vt:lpstr>Ietis V</vt:lpstr>
      <vt:lpstr>1000 V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Alfonsas</dc:creator>
  <cp:lastModifiedBy>Step</cp:lastModifiedBy>
  <cp:lastPrinted>2019-06-19T12:35:30Z</cp:lastPrinted>
  <dcterms:created xsi:type="dcterms:W3CDTF">2010-02-04T07:55:30Z</dcterms:created>
  <dcterms:modified xsi:type="dcterms:W3CDTF">2019-06-19T20:10:57Z</dcterms:modified>
</cp:coreProperties>
</file>