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es"/>
  <bookViews>
    <workbookView xWindow="0" yWindow="0" windowWidth="23040" windowHeight="9192" tabRatio="819" activeTab="12"/>
  </bookViews>
  <sheets>
    <sheet name="60m M" sheetId="1" r:id="rId1"/>
    <sheet name="60m M suv" sheetId="2" r:id="rId2"/>
    <sheet name="60m B" sheetId="3" r:id="rId3"/>
    <sheet name="60m B suv" sheetId="4" r:id="rId4"/>
    <sheet name="60bb M" sheetId="5" r:id="rId5"/>
    <sheet name="60bb B" sheetId="6" r:id="rId6"/>
    <sheet name="200m M" sheetId="7" r:id="rId7"/>
    <sheet name="200m M suv" sheetId="8" r:id="rId8"/>
    <sheet name="200m B" sheetId="9" r:id="rId9"/>
    <sheet name="200m B suv" sheetId="10" r:id="rId10"/>
    <sheet name="600m M" sheetId="11" r:id="rId11"/>
    <sheet name="600m B " sheetId="12" r:id="rId12"/>
    <sheet name="AukštisM" sheetId="13" r:id="rId13"/>
    <sheet name="Aukštis B" sheetId="14" r:id="rId14"/>
    <sheet name="TolisM" sheetId="15" r:id="rId15"/>
    <sheet name="Tolis B" sheetId="16" r:id="rId16"/>
    <sheet name="RutulysM" sheetId="17" r:id="rId17"/>
    <sheet name="Rutulys B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beg">'[1]nbox'!$C$70:$D$105</definedName>
    <definedName name="brez">'[2]beg_rez'!$I$5:$AN$77</definedName>
    <definedName name="dal">'[2]dal_r'!$D$3:$AX$76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kal">'[2]kalendorius'!$A$3:$M$51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'[3]startlist'!$Q$30:$S$1002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m">'[1]60m bb M'!$U$9:$AK$14</definedName>
    <definedName name="rzfssm" localSheetId="9">#REF!</definedName>
    <definedName name="rzfssm" localSheetId="7">#REF!</definedName>
    <definedName name="rzfssm" localSheetId="11">#REF!</definedName>
    <definedName name="rzfssm" localSheetId="3">#REF!</definedName>
    <definedName name="rzfssm" localSheetId="1">#REF!</definedName>
    <definedName name="rzfssm" localSheetId="13">#REF!</definedName>
    <definedName name="rzfssm" localSheetId="12">#REF!</definedName>
    <definedName name="rzfssm" localSheetId="17">#REF!</definedName>
    <definedName name="rzfssm" localSheetId="16">#REF!</definedName>
    <definedName name="rzfssm" localSheetId="15">#REF!</definedName>
    <definedName name="rzfssm" localSheetId="14">#REF!</definedName>
    <definedName name="rzfssm">#REF!</definedName>
    <definedName name="rzfsv" localSheetId="9">#REF!</definedName>
    <definedName name="rzfsv" localSheetId="7">#REF!</definedName>
    <definedName name="rzfsv" localSheetId="11">#REF!</definedName>
    <definedName name="rzfsv" localSheetId="3">#REF!</definedName>
    <definedName name="rzfsv" localSheetId="1">#REF!</definedName>
    <definedName name="rzfsv" localSheetId="13">#REF!</definedName>
    <definedName name="rzfsv" localSheetId="12">#REF!</definedName>
    <definedName name="rzfsv" localSheetId="17">#REF!</definedName>
    <definedName name="rzfsv" localSheetId="16">#REF!</definedName>
    <definedName name="rzfsv" localSheetId="15">#REF!</definedName>
    <definedName name="rzfsv" localSheetId="14">#REF!</definedName>
    <definedName name="rzfsv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2" localSheetId="9">#REF!</definedName>
    <definedName name="rzim2" localSheetId="7">#REF!</definedName>
    <definedName name="rzim2" localSheetId="11">#REF!</definedName>
    <definedName name="rzim2" localSheetId="3">#REF!</definedName>
    <definedName name="rzim2" localSheetId="1">#REF!</definedName>
    <definedName name="rzim2" localSheetId="13">#REF!</definedName>
    <definedName name="rzim2" localSheetId="17">#REF!</definedName>
    <definedName name="rzim2" localSheetId="16">#REF!</definedName>
    <definedName name="rzim2" localSheetId="15">#REF!</definedName>
    <definedName name="rzim2">#REF!</definedName>
    <definedName name="rzrutm">'[1]Rut M'!$A$7:$M$34</definedName>
    <definedName name="rzrutv">'[1]Rut V'!$A$7:$M$34</definedName>
    <definedName name="rzrutvj">'[1]Rut V(6kg)'!$A$7:$M$34</definedName>
    <definedName name="rzsdfam" localSheetId="9">#REF!</definedName>
    <definedName name="rzsdfam" localSheetId="7">#REF!</definedName>
    <definedName name="rzsdfam" localSheetId="11">#REF!</definedName>
    <definedName name="rzsdfam" localSheetId="3">#REF!</definedName>
    <definedName name="rzsdfam" localSheetId="1">#REF!</definedName>
    <definedName name="rzsdfam" localSheetId="13">#REF!</definedName>
    <definedName name="rzsdfam" localSheetId="12">#REF!</definedName>
    <definedName name="rzsdfam" localSheetId="17">#REF!</definedName>
    <definedName name="rzsdfam" localSheetId="16">#REF!</definedName>
    <definedName name="rzsdfam" localSheetId="15">#REF!</definedName>
    <definedName name="rzsdfam" localSheetId="14">#REF!</definedName>
    <definedName name="rzsdfam">#REF!</definedName>
    <definedName name="rzsfam">'[1]60m bb M'!$B$9:$S$89</definedName>
    <definedName name="rzsfav" localSheetId="9">#REF!</definedName>
    <definedName name="rzsfav" localSheetId="7">#REF!</definedName>
    <definedName name="rzsfav" localSheetId="11">#REF!</definedName>
    <definedName name="rzsfav" localSheetId="3">#REF!</definedName>
    <definedName name="rzsfav" localSheetId="1">#REF!</definedName>
    <definedName name="rzsfav" localSheetId="13">#REF!</definedName>
    <definedName name="rzsfav" localSheetId="12">#REF!</definedName>
    <definedName name="rzsfav" localSheetId="17">#REF!</definedName>
    <definedName name="rzsfav" localSheetId="16">#REF!</definedName>
    <definedName name="rzsfav" localSheetId="15">#REF!</definedName>
    <definedName name="rzsfav" localSheetId="14">#REF!</definedName>
    <definedName name="rzsfav">#REF!</definedName>
    <definedName name="rzsm">'[1]60m M'!$B$8:$R$89</definedName>
    <definedName name="rzssfam" localSheetId="9">#REF!</definedName>
    <definedName name="rzssfam" localSheetId="7">#REF!</definedName>
    <definedName name="rzssfam" localSheetId="11">#REF!</definedName>
    <definedName name="rzssfam" localSheetId="3">#REF!</definedName>
    <definedName name="rzssfam" localSheetId="1">#REF!</definedName>
    <definedName name="rzssfam" localSheetId="13">#REF!</definedName>
    <definedName name="rzssfam" localSheetId="12">#REF!</definedName>
    <definedName name="rzssfam" localSheetId="17">#REF!</definedName>
    <definedName name="rzssfam" localSheetId="16">#REF!</definedName>
    <definedName name="rzssfam" localSheetId="15">#REF!</definedName>
    <definedName name="rzssfam" localSheetId="14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9">#REF!</definedName>
    <definedName name="rzswfam" localSheetId="7">#REF!</definedName>
    <definedName name="rzswfam" localSheetId="11">#REF!</definedName>
    <definedName name="rzswfam" localSheetId="3">#REF!</definedName>
    <definedName name="rzswfam" localSheetId="1">#REF!</definedName>
    <definedName name="rzswfam" localSheetId="13">#REF!</definedName>
    <definedName name="rzswfam" localSheetId="12">#REF!</definedName>
    <definedName name="rzswfam" localSheetId="17">#REF!</definedName>
    <definedName name="rzswfam" localSheetId="16">#REF!</definedName>
    <definedName name="rzswfam" localSheetId="15">#REF!</definedName>
    <definedName name="rzswfam" localSheetId="14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 localSheetId="9">#REF!</definedName>
    <definedName name="Sektoriu_Tolis_V_List" localSheetId="7">#REF!</definedName>
    <definedName name="Sektoriu_Tolis_V_List" localSheetId="11">#REF!</definedName>
    <definedName name="Sektoriu_Tolis_V_List" localSheetId="3">#REF!</definedName>
    <definedName name="Sektoriu_Tolis_V_List" localSheetId="1">#REF!</definedName>
    <definedName name="Sektoriu_Tolis_V_List" localSheetId="13">#REF!</definedName>
    <definedName name="Sektoriu_Tolis_V_List" localSheetId="12">#REF!</definedName>
    <definedName name="Sektoriu_Tolis_V_List" localSheetId="17">#REF!</definedName>
    <definedName name="Sektoriu_Tolis_V_List" localSheetId="16">#REF!</definedName>
    <definedName name="Sektoriu_Tolis_V_List" localSheetId="15">#REF!</definedName>
    <definedName name="Sektoriu_Tolis_V_List" localSheetId="14">#REF!</definedName>
    <definedName name="Sektoriu_Tolis_V_List">#REF!</definedName>
    <definedName name="stm">'[1]Programa'!$H$6:$I$98</definedName>
    <definedName name="stn">'[5]pr_vald'!$H$6:$J$89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9">#REF!</definedName>
    <definedName name="tskk" localSheetId="7">#REF!</definedName>
    <definedName name="tskk" localSheetId="11">#REF!</definedName>
    <definedName name="tskk" localSheetId="3">#REF!</definedName>
    <definedName name="tskk" localSheetId="1">#REF!</definedName>
    <definedName name="tskk" localSheetId="13">#REF!</definedName>
    <definedName name="tskk" localSheetId="12">#REF!</definedName>
    <definedName name="tskk" localSheetId="17">#REF!</definedName>
    <definedName name="tskk" localSheetId="16">#REF!</definedName>
    <definedName name="tskk" localSheetId="15">#REF!</definedName>
    <definedName name="tskk" localSheetId="14">#REF!</definedName>
    <definedName name="tskk">#REF!</definedName>
    <definedName name="uzb">'[3]startlist'!$E$1:$H$28</definedName>
    <definedName name="vaišis" localSheetId="9">#REF!</definedName>
    <definedName name="vaišis" localSheetId="7">#REF!</definedName>
    <definedName name="vaišis" localSheetId="11">#REF!</definedName>
    <definedName name="vaišis" localSheetId="3">#REF!</definedName>
    <definedName name="vaišis" localSheetId="1">#REF!</definedName>
    <definedName name="vaišis" localSheetId="13">#REF!</definedName>
    <definedName name="vaišis" localSheetId="12">#REF!</definedName>
    <definedName name="vaišis" localSheetId="17">#REF!</definedName>
    <definedName name="vaišis" localSheetId="16">#REF!</definedName>
    <definedName name="vaišis" localSheetId="15">#REF!</definedName>
    <definedName name="vaišis" localSheetId="14">#REF!</definedName>
    <definedName name="vaišis">#REF!</definedName>
    <definedName name="vt4tk">'[2]st4tk'!$I$10:$S$81</definedName>
    <definedName name="vtbt">'[2]st4tk'!$K$10:$S$81</definedName>
    <definedName name="vttb">'[2]st6tk'!$K$10:$R$81</definedName>
    <definedName name="zlist">'[6]List'!$E$2:$L$515</definedName>
  </definedNames>
  <calcPr fullCalcOnLoad="1"/>
</workbook>
</file>

<file path=xl/sharedStrings.xml><?xml version="1.0" encoding="utf-8"?>
<sst xmlns="http://schemas.openxmlformats.org/spreadsheetml/2006/main" count="2094" uniqueCount="522">
  <si>
    <t>Vardas</t>
  </si>
  <si>
    <t>Pavardė</t>
  </si>
  <si>
    <t>Gim.data</t>
  </si>
  <si>
    <t>Komanda</t>
  </si>
  <si>
    <t>Treneris</t>
  </si>
  <si>
    <t>Augustė</t>
  </si>
  <si>
    <t>Raseiniai</t>
  </si>
  <si>
    <t>Gabija</t>
  </si>
  <si>
    <t>E.Petrokas</t>
  </si>
  <si>
    <t>Šilutė</t>
  </si>
  <si>
    <t>L. Leikuvienė</t>
  </si>
  <si>
    <t>Mantas</t>
  </si>
  <si>
    <t>Skuodas</t>
  </si>
  <si>
    <t>A. Donėla</t>
  </si>
  <si>
    <t>Dovydas</t>
  </si>
  <si>
    <t>Nojus</t>
  </si>
  <si>
    <t>Agnė</t>
  </si>
  <si>
    <t>Telšiai</t>
  </si>
  <si>
    <t>Aistė</t>
  </si>
  <si>
    <t>Klaipėda</t>
  </si>
  <si>
    <t>L.Bružas</t>
  </si>
  <si>
    <t>L.Milikauskatė</t>
  </si>
  <si>
    <t>O.Grybauskienė</t>
  </si>
  <si>
    <t>V.Baronienė</t>
  </si>
  <si>
    <t>Nedas</t>
  </si>
  <si>
    <t>A.Vilčinskienė, R.Adomaitienė</t>
  </si>
  <si>
    <t>Daniil</t>
  </si>
  <si>
    <t>M.Krakys</t>
  </si>
  <si>
    <t>Ieva</t>
  </si>
  <si>
    <t>Gargždai</t>
  </si>
  <si>
    <t>Greta</t>
  </si>
  <si>
    <t>Meda</t>
  </si>
  <si>
    <t>L.Gruzdienė</t>
  </si>
  <si>
    <t>Palanga</t>
  </si>
  <si>
    <t>Kamilė</t>
  </si>
  <si>
    <t>Klaipėda, Lengvosios atletikos maniežas</t>
  </si>
  <si>
    <t>Rez.</t>
  </si>
  <si>
    <t>Rez.f.</t>
  </si>
  <si>
    <t>Kv.l.</t>
  </si>
  <si>
    <t>1</t>
  </si>
  <si>
    <t>2</t>
  </si>
  <si>
    <t>3</t>
  </si>
  <si>
    <t>4</t>
  </si>
  <si>
    <t>5</t>
  </si>
  <si>
    <t>6</t>
  </si>
  <si>
    <t>7</t>
  </si>
  <si>
    <t>bėgimas</t>
  </si>
  <si>
    <t>Takas</t>
  </si>
  <si>
    <t>b.k.</t>
  </si>
  <si>
    <t>60m mergaitėms</t>
  </si>
  <si>
    <t>60m berniukams</t>
  </si>
  <si>
    <t>200m mergaitėms</t>
  </si>
  <si>
    <t>200m berniukams</t>
  </si>
  <si>
    <t>600 m mergaitėms</t>
  </si>
  <si>
    <t>600 m berniukams</t>
  </si>
  <si>
    <t>Jonauskaitė</t>
  </si>
  <si>
    <t>Keliauskaitė</t>
  </si>
  <si>
    <t>Dominyka</t>
  </si>
  <si>
    <t>Petrauskaitė</t>
  </si>
  <si>
    <t>E.Norvilas</t>
  </si>
  <si>
    <t>Šilalė</t>
  </si>
  <si>
    <t>R.Bendžius</t>
  </si>
  <si>
    <t>Mija</t>
  </si>
  <si>
    <t>Pielikytė</t>
  </si>
  <si>
    <t>Kerpytė</t>
  </si>
  <si>
    <t>2008-06-09</t>
  </si>
  <si>
    <t>Emilija</t>
  </si>
  <si>
    <t>Viltė</t>
  </si>
  <si>
    <t>Juškaitė</t>
  </si>
  <si>
    <t>Saulė</t>
  </si>
  <si>
    <t>M.Reinikovas</t>
  </si>
  <si>
    <t>Džiugas</t>
  </si>
  <si>
    <t>Karolis</t>
  </si>
  <si>
    <t>Lapinskas</t>
  </si>
  <si>
    <t>Ignas</t>
  </si>
  <si>
    <t>Gustas</t>
  </si>
  <si>
    <t>Gytis</t>
  </si>
  <si>
    <t>Deividas</t>
  </si>
  <si>
    <t>Bičkauskaitė</t>
  </si>
  <si>
    <t>Navickaitė</t>
  </si>
  <si>
    <t>Beata</t>
  </si>
  <si>
    <t>Gabrielius</t>
  </si>
  <si>
    <t>Mickus</t>
  </si>
  <si>
    <t>2007-02-06</t>
  </si>
  <si>
    <t>Gerda</t>
  </si>
  <si>
    <t xml:space="preserve">Urtė </t>
  </si>
  <si>
    <t>Jogailė</t>
  </si>
  <si>
    <t>Aušraitė</t>
  </si>
  <si>
    <t>Plečkaitis</t>
  </si>
  <si>
    <t>Kasparas</t>
  </si>
  <si>
    <t>Makaraitė</t>
  </si>
  <si>
    <t>Dmitrenko</t>
  </si>
  <si>
    <t>Mykolas</t>
  </si>
  <si>
    <t>Staponas</t>
  </si>
  <si>
    <t>Urtė</t>
  </si>
  <si>
    <t>Šelichov</t>
  </si>
  <si>
    <t>Ugnė</t>
  </si>
  <si>
    <t>Švėkšna</t>
  </si>
  <si>
    <t>A.Urmulevičius</t>
  </si>
  <si>
    <t>Stirbys</t>
  </si>
  <si>
    <t>L.Kaveckienė</t>
  </si>
  <si>
    <t>Sabonytė</t>
  </si>
  <si>
    <t>Aurelija</t>
  </si>
  <si>
    <t>Gailė</t>
  </si>
  <si>
    <t>Sofija</t>
  </si>
  <si>
    <t>Stankus</t>
  </si>
  <si>
    <t>Danielius</t>
  </si>
  <si>
    <t>Jurgaitis</t>
  </si>
  <si>
    <t>Smiltė</t>
  </si>
  <si>
    <t>Kelpšaitė</t>
  </si>
  <si>
    <t>Adomavičius</t>
  </si>
  <si>
    <t>Julija</t>
  </si>
  <si>
    <t>Artemij</t>
  </si>
  <si>
    <t>2010-05-03</t>
  </si>
  <si>
    <t>Airidas</t>
  </si>
  <si>
    <t>Zykas</t>
  </si>
  <si>
    <t>A.Petrokas</t>
  </si>
  <si>
    <t>Ervinas</t>
  </si>
  <si>
    <t>Šakinis</t>
  </si>
  <si>
    <t>Samuolytė</t>
  </si>
  <si>
    <t>Tija</t>
  </si>
  <si>
    <t>Stonkus</t>
  </si>
  <si>
    <t>Ieva Marija</t>
  </si>
  <si>
    <t>Raudytė</t>
  </si>
  <si>
    <t>Sebastianas</t>
  </si>
  <si>
    <t>Karklys</t>
  </si>
  <si>
    <t>Butkutė</t>
  </si>
  <si>
    <t>Varpiotaitė</t>
  </si>
  <si>
    <t>Laučytė</t>
  </si>
  <si>
    <t>Bagvilaitė</t>
  </si>
  <si>
    <t>Šverys</t>
  </si>
  <si>
    <t>Nogaitis</t>
  </si>
  <si>
    <t>Dainius</t>
  </si>
  <si>
    <t>Žukauskas</t>
  </si>
  <si>
    <t>Darintas</t>
  </si>
  <si>
    <t>Šimašius</t>
  </si>
  <si>
    <t>60m b.b. ( 11,75-0,762-7,50) berniukams</t>
  </si>
  <si>
    <t>60m b.b. (11,75-0,762-7,50)  mergaitėms</t>
  </si>
  <si>
    <t>2007-02-07</t>
  </si>
  <si>
    <t>Molotokas</t>
  </si>
  <si>
    <t>2007-03-07</t>
  </si>
  <si>
    <t>Matijošaitytė</t>
  </si>
  <si>
    <t>Macijauskaitė</t>
  </si>
  <si>
    <t>2008-02-06</t>
  </si>
  <si>
    <t>D.Grevienė</t>
  </si>
  <si>
    <t>2007-08-06</t>
  </si>
  <si>
    <t xml:space="preserve">Juras </t>
  </si>
  <si>
    <t>Macijauskas</t>
  </si>
  <si>
    <t>Arūnė</t>
  </si>
  <si>
    <t>Bendžiūtė</t>
  </si>
  <si>
    <t>2008-06-30</t>
  </si>
  <si>
    <t xml:space="preserve">Rimvydas </t>
  </si>
  <si>
    <t>2007-01-28</t>
  </si>
  <si>
    <t>Žmūrikas</t>
  </si>
  <si>
    <t>2007-04-10</t>
  </si>
  <si>
    <t>Emilijus</t>
  </si>
  <si>
    <t>Mindaugas</t>
  </si>
  <si>
    <t>Urmulevičius</t>
  </si>
  <si>
    <t>2010-04-29</t>
  </si>
  <si>
    <t>2007-08-21</t>
  </si>
  <si>
    <t>2010-01-01</t>
  </si>
  <si>
    <t>Naruševičiūtė</t>
  </si>
  <si>
    <t>2010-03-07</t>
  </si>
  <si>
    <t>2007-11-28</t>
  </si>
  <si>
    <t>2008-07-22</t>
  </si>
  <si>
    <t>2008-07-08</t>
  </si>
  <si>
    <t>S. Oželis</t>
  </si>
  <si>
    <t>Kristijonas</t>
  </si>
  <si>
    <t>Kristupas</t>
  </si>
  <si>
    <t>Meilė</t>
  </si>
  <si>
    <t>Evita</t>
  </si>
  <si>
    <t>Toma</t>
  </si>
  <si>
    <t>Karubaitė</t>
  </si>
  <si>
    <t>2007-08-14</t>
  </si>
  <si>
    <t>Julius</t>
  </si>
  <si>
    <t>Šerpetauskis</t>
  </si>
  <si>
    <t>2008-01-24</t>
  </si>
  <si>
    <t>2007-03-29</t>
  </si>
  <si>
    <t>2010-06-23</t>
  </si>
  <si>
    <t>Tonis</t>
  </si>
  <si>
    <t xml:space="preserve">Evelina </t>
  </si>
  <si>
    <t>Markvaldas</t>
  </si>
  <si>
    <t>Martynas</t>
  </si>
  <si>
    <t>Pavlova</t>
  </si>
  <si>
    <t>K.Kozlovienė</t>
  </si>
  <si>
    <t>Mėja</t>
  </si>
  <si>
    <t>Žebrytė</t>
  </si>
  <si>
    <t>Montrimaitė</t>
  </si>
  <si>
    <t>Dambauskaitė</t>
  </si>
  <si>
    <t>A.Šilauskas</t>
  </si>
  <si>
    <t>Paulius</t>
  </si>
  <si>
    <t>Kvietkauskas</t>
  </si>
  <si>
    <t>Šimas</t>
  </si>
  <si>
    <t>Norvaišaitė</t>
  </si>
  <si>
    <t xml:space="preserve">Gytis </t>
  </si>
  <si>
    <t>Būzius</t>
  </si>
  <si>
    <t>Gaellė</t>
  </si>
  <si>
    <t>Aliana</t>
  </si>
  <si>
    <t>Odebiyi</t>
  </si>
  <si>
    <t>2007-01-27</t>
  </si>
  <si>
    <t>Vaičekauskaitė</t>
  </si>
  <si>
    <t>Januškevičiūtė</t>
  </si>
  <si>
    <t>Milašiūtė</t>
  </si>
  <si>
    <t>V.Čiapienė</t>
  </si>
  <si>
    <t>Moisejenko</t>
  </si>
  <si>
    <t>2007-04-16</t>
  </si>
  <si>
    <t>2007-05-07</t>
  </si>
  <si>
    <t>Evija</t>
  </si>
  <si>
    <t>Zaboraitė</t>
  </si>
  <si>
    <t>2009-07-09</t>
  </si>
  <si>
    <t>2007-05-02</t>
  </si>
  <si>
    <t>2008-09-03</t>
  </si>
  <si>
    <t>Nikoleta</t>
  </si>
  <si>
    <t>Pantu</t>
  </si>
  <si>
    <t>V.Gruodytė</t>
  </si>
  <si>
    <t>2009-08-03</t>
  </si>
  <si>
    <t>Ernandas</t>
  </si>
  <si>
    <t>2010-01-26</t>
  </si>
  <si>
    <t>Vaišnoraitė</t>
  </si>
  <si>
    <t>Gunčiarovas</t>
  </si>
  <si>
    <t>2009-03-19</t>
  </si>
  <si>
    <t>Janavičiūtė</t>
  </si>
  <si>
    <t>Eva</t>
  </si>
  <si>
    <t>Vitkauskaitė</t>
  </si>
  <si>
    <t>2008-01-01</t>
  </si>
  <si>
    <t>2010-07-29</t>
  </si>
  <si>
    <t>Jankauskaitė</t>
  </si>
  <si>
    <t>2010-01-29</t>
  </si>
  <si>
    <t>2008-07-30</t>
  </si>
  <si>
    <t>A.Bajoras; D.Rauktys</t>
  </si>
  <si>
    <t>Antoščak</t>
  </si>
  <si>
    <t xml:space="preserve">Gertrūda </t>
  </si>
  <si>
    <t>Morta</t>
  </si>
  <si>
    <t>Gliaubartaitė</t>
  </si>
  <si>
    <t>D.Rauktys; A.Kontrimas</t>
  </si>
  <si>
    <t>Mackevičiūtė</t>
  </si>
  <si>
    <t>Jogaila</t>
  </si>
  <si>
    <t>Ruseckas</t>
  </si>
  <si>
    <t>Matulevičiūtė</t>
  </si>
  <si>
    <t>Stelingytė</t>
  </si>
  <si>
    <t>Dargevičius</t>
  </si>
  <si>
    <t>Jekaterina</t>
  </si>
  <si>
    <t>Michailovski</t>
  </si>
  <si>
    <t>Budrikas</t>
  </si>
  <si>
    <t>Vanagaitė</t>
  </si>
  <si>
    <t>Gabrielė</t>
  </si>
  <si>
    <t>Labanauskas</t>
  </si>
  <si>
    <t>"Žemaitijos taurė 2020" vaikų III etapas</t>
  </si>
  <si>
    <t>Šeškutė</t>
  </si>
  <si>
    <t>A.Bajoras; A.Komtrimas</t>
  </si>
  <si>
    <t>Ruikytė</t>
  </si>
  <si>
    <t>Milena</t>
  </si>
  <si>
    <t>Survilaitė</t>
  </si>
  <si>
    <t>Raidas</t>
  </si>
  <si>
    <t>Gruzdys</t>
  </si>
  <si>
    <t>Adrija</t>
  </si>
  <si>
    <t>Kaveckaitė</t>
  </si>
  <si>
    <t>Vita</t>
  </si>
  <si>
    <t>Petruchinaitė</t>
  </si>
  <si>
    <t xml:space="preserve">Šilutė </t>
  </si>
  <si>
    <t>L.Leikuvienė</t>
  </si>
  <si>
    <t>Enrikas</t>
  </si>
  <si>
    <t>Pašilis</t>
  </si>
  <si>
    <t>Srėbaliūtė</t>
  </si>
  <si>
    <t>Dovas</t>
  </si>
  <si>
    <t>Nomeika</t>
  </si>
  <si>
    <t>Arijus</t>
  </si>
  <si>
    <t>Sigitas</t>
  </si>
  <si>
    <t>Tajus</t>
  </si>
  <si>
    <t>Valantinas</t>
  </si>
  <si>
    <t>Lengvinaitė</t>
  </si>
  <si>
    <t>Augustas</t>
  </si>
  <si>
    <t>Andrijauskis</t>
  </si>
  <si>
    <t>Izabelė</t>
  </si>
  <si>
    <t>Rudokaitė</t>
  </si>
  <si>
    <t>Rusteckaitė</t>
  </si>
  <si>
    <t>Staškus</t>
  </si>
  <si>
    <t>Kotryna</t>
  </si>
  <si>
    <t>Paradnikaitė</t>
  </si>
  <si>
    <t>Nikola</t>
  </si>
  <si>
    <t>Johonsons</t>
  </si>
  <si>
    <t>Pročenko</t>
  </si>
  <si>
    <t>Macevičius</t>
  </si>
  <si>
    <t>Jorūdaitė</t>
  </si>
  <si>
    <t>Šimelis</t>
  </si>
  <si>
    <t>Eimantas</t>
  </si>
  <si>
    <t>Kačinas</t>
  </si>
  <si>
    <t>Ignė</t>
  </si>
  <si>
    <t>Galvanauskaitė</t>
  </si>
  <si>
    <t>Norvilas</t>
  </si>
  <si>
    <t>Germantas</t>
  </si>
  <si>
    <t>Olivia</t>
  </si>
  <si>
    <t>Stankevičius</t>
  </si>
  <si>
    <t>Lina</t>
  </si>
  <si>
    <t>Stankutė</t>
  </si>
  <si>
    <t>Elvina</t>
  </si>
  <si>
    <t>Pranauskaitė</t>
  </si>
  <si>
    <t>Stančiūtė</t>
  </si>
  <si>
    <t>Dichavičiūtė</t>
  </si>
  <si>
    <t>Sukauskaitė</t>
  </si>
  <si>
    <t>Vilius</t>
  </si>
  <si>
    <t>Šakys</t>
  </si>
  <si>
    <t>Kučinskis</t>
  </si>
  <si>
    <t>E.Bogužė</t>
  </si>
  <si>
    <t>Joana</t>
  </si>
  <si>
    <t>Griciūtė</t>
  </si>
  <si>
    <t>Dekteriovas</t>
  </si>
  <si>
    <t>Žižiūnas</t>
  </si>
  <si>
    <t>Skajus</t>
  </si>
  <si>
    <t>Kazimieras</t>
  </si>
  <si>
    <t>Žilys</t>
  </si>
  <si>
    <t>Gintilaitė</t>
  </si>
  <si>
    <t>Beniušytė</t>
  </si>
  <si>
    <t>Roberta</t>
  </si>
  <si>
    <t>Bliujūtė</t>
  </si>
  <si>
    <t>Nijus</t>
  </si>
  <si>
    <t>Fabijonavičius</t>
  </si>
  <si>
    <t>Karačionka</t>
  </si>
  <si>
    <t>Rusys</t>
  </si>
  <si>
    <t>Jakštas</t>
  </si>
  <si>
    <t>Adomas</t>
  </si>
  <si>
    <t>Petrošius</t>
  </si>
  <si>
    <t>Eividas</t>
  </si>
  <si>
    <t>a.Pleskys</t>
  </si>
  <si>
    <t xml:space="preserve">Būdvytis </t>
  </si>
  <si>
    <t>Tomas</t>
  </si>
  <si>
    <t>Auškalnis</t>
  </si>
  <si>
    <t>DNS</t>
  </si>
  <si>
    <t>Vieta</t>
  </si>
  <si>
    <t>Gedmontaitė</t>
  </si>
  <si>
    <t>Švenčionytė</t>
  </si>
  <si>
    <t>8.61</t>
  </si>
  <si>
    <t>8.91</t>
  </si>
  <si>
    <t>9.10</t>
  </si>
  <si>
    <t>9.15</t>
  </si>
  <si>
    <t>9.17</t>
  </si>
  <si>
    <t>9.25</t>
  </si>
  <si>
    <t>8.41</t>
  </si>
  <si>
    <t>8.72</t>
  </si>
  <si>
    <t>8.83</t>
  </si>
  <si>
    <t>9.13</t>
  </si>
  <si>
    <t>9.22</t>
  </si>
  <si>
    <t>9.24</t>
  </si>
  <si>
    <t>Domeikaitė</t>
  </si>
  <si>
    <t>Matas</t>
  </si>
  <si>
    <t>Kriauza</t>
  </si>
  <si>
    <t>IIJA</t>
  </si>
  <si>
    <t>IJA</t>
  </si>
  <si>
    <t>IIIJA</t>
  </si>
  <si>
    <t>Sadauskaitė</t>
  </si>
  <si>
    <t>Miglė</t>
  </si>
  <si>
    <t>Stanišauskytė</t>
  </si>
  <si>
    <t>Darija</t>
  </si>
  <si>
    <t>Agintaitė</t>
  </si>
  <si>
    <t>Deimantė</t>
  </si>
  <si>
    <t>2007-12-31</t>
  </si>
  <si>
    <t>Jankutė</t>
  </si>
  <si>
    <t>Gustė</t>
  </si>
  <si>
    <t>x</t>
  </si>
  <si>
    <t>Martyna</t>
  </si>
  <si>
    <t>2007-06-18</t>
  </si>
  <si>
    <t>Sūdžiutė</t>
  </si>
  <si>
    <t>Juospaitytė</t>
  </si>
  <si>
    <t>Ema</t>
  </si>
  <si>
    <t>A.Pleskys</t>
  </si>
  <si>
    <t>Kvaukaitė</t>
  </si>
  <si>
    <t>Austė</t>
  </si>
  <si>
    <t>Nemčiauskaitė</t>
  </si>
  <si>
    <t>2007-02-01</t>
  </si>
  <si>
    <t>Kaubrytė</t>
  </si>
  <si>
    <t>Emutė</t>
  </si>
  <si>
    <t>Rezultatas</t>
  </si>
  <si>
    <t>Eilė</t>
  </si>
  <si>
    <t>Gimimo data</t>
  </si>
  <si>
    <t>Bandymai</t>
  </si>
  <si>
    <t>2 kg. Rutulio stūmimas mergaitėms</t>
  </si>
  <si>
    <t xml:space="preserve"> </t>
  </si>
  <si>
    <t>K.Murašovas</t>
  </si>
  <si>
    <t>Šleinius</t>
  </si>
  <si>
    <t>Oskaras</t>
  </si>
  <si>
    <t>Šapalas</t>
  </si>
  <si>
    <t>Evaldas</t>
  </si>
  <si>
    <t>2007-04-13</t>
  </si>
  <si>
    <t>Taurinskas</t>
  </si>
  <si>
    <t xml:space="preserve">Edvinas </t>
  </si>
  <si>
    <t>Pareigis</t>
  </si>
  <si>
    <t>Justas</t>
  </si>
  <si>
    <t>Šarka</t>
  </si>
  <si>
    <t>Edvardas</t>
  </si>
  <si>
    <t>Petravičius</t>
  </si>
  <si>
    <t>Grigorjevas</t>
  </si>
  <si>
    <t>Z.Rajunčius</t>
  </si>
  <si>
    <t>Varanius</t>
  </si>
  <si>
    <t>11.22</t>
  </si>
  <si>
    <t>Bladys</t>
  </si>
  <si>
    <t>Žygimantas</t>
  </si>
  <si>
    <t>3 kg. Rutulio stūmimas berniukams</t>
  </si>
  <si>
    <t>2007-11-08</t>
  </si>
  <si>
    <t>Liorencaitrė</t>
  </si>
  <si>
    <t xml:space="preserve">Erika </t>
  </si>
  <si>
    <t>-</t>
  </si>
  <si>
    <t>D.D.Senkai</t>
  </si>
  <si>
    <t>Valašinaitė</t>
  </si>
  <si>
    <t>Stonytė</t>
  </si>
  <si>
    <t>Lukrecija</t>
  </si>
  <si>
    <t>Virškutė</t>
  </si>
  <si>
    <t>Jokšaitė</t>
  </si>
  <si>
    <t>Mitkutė</t>
  </si>
  <si>
    <t>Amelija</t>
  </si>
  <si>
    <t>2009-01-20</t>
  </si>
  <si>
    <t>Vaitkutė</t>
  </si>
  <si>
    <t>Aniulytė</t>
  </si>
  <si>
    <t>Austėja</t>
  </si>
  <si>
    <t>Gerasimova</t>
  </si>
  <si>
    <t>Milana</t>
  </si>
  <si>
    <t>Januškaitė</t>
  </si>
  <si>
    <t>Karolina</t>
  </si>
  <si>
    <t>Daraškevičiūtė</t>
  </si>
  <si>
    <t>Ūla</t>
  </si>
  <si>
    <t>2008-06-11</t>
  </si>
  <si>
    <t>Patapovaitė</t>
  </si>
  <si>
    <t>Barkutė</t>
  </si>
  <si>
    <t xml:space="preserve">Liepa </t>
  </si>
  <si>
    <t>L.Milikauskaitė</t>
  </si>
  <si>
    <t>Viršilaitė</t>
  </si>
  <si>
    <t>2008-02-04</t>
  </si>
  <si>
    <t>Diringytė</t>
  </si>
  <si>
    <t>Merūnė</t>
  </si>
  <si>
    <t>Alanta</t>
  </si>
  <si>
    <t>2007-06-29</t>
  </si>
  <si>
    <t>Buziūtė</t>
  </si>
  <si>
    <t>Šuolis į tolį mergaitėms</t>
  </si>
  <si>
    <t>2007-04-11</t>
  </si>
  <si>
    <t>Būdvytis</t>
  </si>
  <si>
    <t>Linas</t>
  </si>
  <si>
    <t>2007-07-16</t>
  </si>
  <si>
    <t>Barkauskas</t>
  </si>
  <si>
    <t>Domas</t>
  </si>
  <si>
    <t>2007-06-28</t>
  </si>
  <si>
    <t>Budiukin</t>
  </si>
  <si>
    <t>Roman</t>
  </si>
  <si>
    <t>Girčys</t>
  </si>
  <si>
    <t>Naglis</t>
  </si>
  <si>
    <t>Norvaiša</t>
  </si>
  <si>
    <t>Vaitkus</t>
  </si>
  <si>
    <t>Vrašinskas</t>
  </si>
  <si>
    <t>Vinsentas</t>
  </si>
  <si>
    <t>Remeikis</t>
  </si>
  <si>
    <t>Kajus</t>
  </si>
  <si>
    <t>A.Kontrimas, D.Rauktys</t>
  </si>
  <si>
    <t>Motiejaitis</t>
  </si>
  <si>
    <t>Arnas</t>
  </si>
  <si>
    <t>Srėbalius</t>
  </si>
  <si>
    <t>Motijauskas</t>
  </si>
  <si>
    <t>Markas</t>
  </si>
  <si>
    <t>2008-02-29</t>
  </si>
  <si>
    <t>Mačiulaitis</t>
  </si>
  <si>
    <t>Rokas</t>
  </si>
  <si>
    <t>2008-03-08</t>
  </si>
  <si>
    <t>Leikus</t>
  </si>
  <si>
    <t>Regimantas</t>
  </si>
  <si>
    <t>2007-08-31</t>
  </si>
  <si>
    <t>Jarmalajevas</t>
  </si>
  <si>
    <t xml:space="preserve">Tajus </t>
  </si>
  <si>
    <t>Paulauskas</t>
  </si>
  <si>
    <t>Butkus</t>
  </si>
  <si>
    <t>Salvijus</t>
  </si>
  <si>
    <t>2007-07-26</t>
  </si>
  <si>
    <t>Narijauskas</t>
  </si>
  <si>
    <t>Aistis</t>
  </si>
  <si>
    <t>Šuolis į tolį berniukams</t>
  </si>
  <si>
    <t>1.35</t>
  </si>
  <si>
    <t>XXX</t>
  </si>
  <si>
    <t>O</t>
  </si>
  <si>
    <t>Vežbavičiūtė</t>
  </si>
  <si>
    <t>1.15</t>
  </si>
  <si>
    <t>2009-02-10</t>
  </si>
  <si>
    <t>Rupšytė</t>
  </si>
  <si>
    <t>Kesmina</t>
  </si>
  <si>
    <t>V.Lapinskas</t>
  </si>
  <si>
    <t>Kretinga</t>
  </si>
  <si>
    <t>Šimkutė</t>
  </si>
  <si>
    <t>1.20</t>
  </si>
  <si>
    <t>2007-09-07</t>
  </si>
  <si>
    <t>Paulauskaitė</t>
  </si>
  <si>
    <t>1.25</t>
  </si>
  <si>
    <t>XO</t>
  </si>
  <si>
    <t>Maziliauskaitė</t>
  </si>
  <si>
    <t>Anelė</t>
  </si>
  <si>
    <t>IIA</t>
  </si>
  <si>
    <t>1.50</t>
  </si>
  <si>
    <t>XX'-</t>
  </si>
  <si>
    <t>2007-09-12</t>
  </si>
  <si>
    <t>Samsonova</t>
  </si>
  <si>
    <t>Skaistė</t>
  </si>
  <si>
    <t>Kvl.l</t>
  </si>
  <si>
    <t>Rezult.</t>
  </si>
  <si>
    <t>1,55</t>
  </si>
  <si>
    <t>1,50</t>
  </si>
  <si>
    <t>1,45</t>
  </si>
  <si>
    <t>1,40</t>
  </si>
  <si>
    <t>1,35</t>
  </si>
  <si>
    <t>1,30</t>
  </si>
  <si>
    <t>1,25</t>
  </si>
  <si>
    <t>1,20</t>
  </si>
  <si>
    <t>1,15</t>
  </si>
  <si>
    <t>1,10</t>
  </si>
  <si>
    <t>1,05</t>
  </si>
  <si>
    <t>1,00</t>
  </si>
  <si>
    <t>0,95</t>
  </si>
  <si>
    <t>Šuolis į aukštį mergaitėms</t>
  </si>
  <si>
    <t>Rupeika</t>
  </si>
  <si>
    <t>A.Bajoras, D.Rauktys</t>
  </si>
  <si>
    <t>Jurgelevičius</t>
  </si>
  <si>
    <t>2007-01-03</t>
  </si>
  <si>
    <t>Jurčius</t>
  </si>
  <si>
    <t>Darius</t>
  </si>
  <si>
    <t>2008-03-02</t>
  </si>
  <si>
    <t>Viskontas</t>
  </si>
  <si>
    <t xml:space="preserve">Domantas </t>
  </si>
  <si>
    <t>1.40</t>
  </si>
  <si>
    <t>Šuolis į aukštį berniukams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</si>
</sst>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yyyy\-mm\-dd;@"/>
    <numFmt numFmtId="181" formatCode="yyyy\-mm\-dd"/>
    <numFmt numFmtId="182" formatCode="0.000"/>
    <numFmt numFmtId="183" formatCode="[$-427]yyyy\ &quot;m.&quot;\ mmmm\ d\ &quot;d.&quot;"/>
    <numFmt numFmtId="184" formatCode="yyyy/mm/dd;@"/>
    <numFmt numFmtId="185" formatCode="[$€-2]\ ###,000_);[Red]\([$€-2]\ ###,000\)"/>
    <numFmt numFmtId="186" formatCode="m:ss.00"/>
    <numFmt numFmtId="187" formatCode="[$-427]yyyy\ &quot;m&quot;\.\ mmmm\ d\ &quot;d&quot;\.\,\ dddd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2"/>
      <color indexed="8"/>
      <name val="Times New Roman"/>
      <family val="1"/>
    </font>
    <font>
      <b/>
      <sz val="9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2" borderId="7" applyNumberFormat="0" applyFont="0" applyAlignment="0" applyProtection="0"/>
    <xf numFmtId="0" fontId="66" fillId="27" borderId="8" applyNumberFormat="0" applyAlignment="0" applyProtection="0"/>
    <xf numFmtId="0" fontId="0" fillId="0" borderId="0">
      <alignment/>
      <protection/>
    </xf>
    <xf numFmtId="9" fontId="5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2" fillId="0" borderId="0" xfId="58" applyFont="1" applyAlignment="1">
      <alignment vertical="center"/>
      <protection/>
    </xf>
    <xf numFmtId="49" fontId="5" fillId="0" borderId="0" xfId="58" applyNumberFormat="1" applyFont="1" applyAlignment="1">
      <alignment horizontal="left" vertical="center"/>
      <protection/>
    </xf>
    <xf numFmtId="0" fontId="6" fillId="0" borderId="0" xfId="58" applyFont="1" applyAlignment="1">
      <alignment horizontal="left" vertical="center"/>
      <protection/>
    </xf>
    <xf numFmtId="49" fontId="2" fillId="0" borderId="0" xfId="58" applyNumberFormat="1" applyFont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186" fontId="3" fillId="0" borderId="10" xfId="58" applyNumberFormat="1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7" fillId="0" borderId="0" xfId="57" applyNumberFormat="1" applyFont="1" applyFill="1" applyBorder="1" applyAlignment="1" applyProtection="1">
      <alignment/>
      <protection/>
    </xf>
    <xf numFmtId="0" fontId="70" fillId="0" borderId="0" xfId="57" applyFont="1" applyFill="1" applyAlignment="1">
      <alignment horizontal="center"/>
      <protection/>
    </xf>
    <xf numFmtId="0" fontId="70" fillId="0" borderId="0" xfId="57" applyFont="1" applyFill="1">
      <alignment/>
      <protection/>
    </xf>
    <xf numFmtId="180" fontId="70" fillId="0" borderId="0" xfId="57" applyNumberFormat="1" applyFont="1" applyFill="1" applyAlignment="1">
      <alignment horizontal="center"/>
      <protection/>
    </xf>
    <xf numFmtId="0" fontId="9" fillId="0" borderId="0" xfId="57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7" fillId="0" borderId="0" xfId="57" applyNumberFormat="1" applyFont="1" applyFill="1" applyBorder="1" applyAlignment="1" applyProtection="1">
      <alignment horizontal="left"/>
      <protection/>
    </xf>
    <xf numFmtId="49" fontId="71" fillId="0" borderId="0" xfId="57" applyNumberFormat="1" applyFont="1" applyFill="1" applyAlignment="1">
      <alignment horizontal="right"/>
      <protection/>
    </xf>
    <xf numFmtId="0" fontId="71" fillId="0" borderId="0" xfId="57" applyFont="1" applyFill="1">
      <alignment/>
      <protection/>
    </xf>
    <xf numFmtId="49" fontId="10" fillId="0" borderId="0" xfId="66" applyNumberFormat="1" applyFont="1">
      <alignment/>
      <protection/>
    </xf>
    <xf numFmtId="49" fontId="11" fillId="0" borderId="0" xfId="66" applyNumberFormat="1" applyFont="1" applyAlignment="1">
      <alignment horizontal="left"/>
      <protection/>
    </xf>
    <xf numFmtId="49" fontId="12" fillId="0" borderId="0" xfId="66" applyNumberFormat="1" applyFont="1" applyAlignment="1">
      <alignment horizontal="right"/>
      <protection/>
    </xf>
    <xf numFmtId="49" fontId="10" fillId="0" borderId="0" xfId="66" applyNumberFormat="1" applyFont="1" applyFill="1">
      <alignment/>
      <protection/>
    </xf>
    <xf numFmtId="49" fontId="2" fillId="0" borderId="0" xfId="66" applyNumberFormat="1" applyFont="1">
      <alignment/>
      <protection/>
    </xf>
    <xf numFmtId="49" fontId="2" fillId="0" borderId="12" xfId="66" applyNumberFormat="1" applyFont="1" applyBorder="1" applyAlignment="1">
      <alignment horizontal="center"/>
      <protection/>
    </xf>
    <xf numFmtId="180" fontId="2" fillId="0" borderId="10" xfId="66" applyNumberFormat="1" applyFont="1" applyBorder="1" applyAlignment="1">
      <alignment horizontal="center"/>
      <protection/>
    </xf>
    <xf numFmtId="0" fontId="5" fillId="0" borderId="10" xfId="66" applyFont="1" applyBorder="1" applyAlignment="1">
      <alignment horizontal="left"/>
      <protection/>
    </xf>
    <xf numFmtId="2" fontId="2" fillId="0" borderId="10" xfId="66" applyNumberFormat="1" applyFont="1" applyBorder="1" applyAlignment="1">
      <alignment horizontal="center"/>
      <protection/>
    </xf>
    <xf numFmtId="49" fontId="2" fillId="0" borderId="10" xfId="66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49" fontId="2" fillId="33" borderId="10" xfId="66" applyNumberFormat="1" applyFont="1" applyFill="1" applyBorder="1" applyAlignment="1">
      <alignment horizontal="center"/>
      <protection/>
    </xf>
    <xf numFmtId="49" fontId="2" fillId="0" borderId="0" xfId="66" applyNumberFormat="1" applyFont="1" applyFill="1">
      <alignment/>
      <protection/>
    </xf>
    <xf numFmtId="49" fontId="2" fillId="34" borderId="0" xfId="66" applyNumberFormat="1" applyFont="1" applyFill="1" applyBorder="1" applyAlignment="1">
      <alignment horizontal="center"/>
      <protection/>
    </xf>
    <xf numFmtId="180" fontId="2" fillId="0" borderId="10" xfId="58" applyNumberFormat="1" applyFont="1" applyFill="1" applyBorder="1" applyAlignment="1">
      <alignment horizontal="center" vertical="center"/>
      <protection/>
    </xf>
    <xf numFmtId="0" fontId="5" fillId="0" borderId="10" xfId="58" applyFont="1" applyBorder="1" applyAlignment="1">
      <alignment horizontal="center" vertical="center"/>
      <protection/>
    </xf>
    <xf numFmtId="0" fontId="5" fillId="0" borderId="10" xfId="58" applyFont="1" applyBorder="1" applyAlignment="1">
      <alignment horizontal="left" vertical="center"/>
      <protection/>
    </xf>
    <xf numFmtId="1" fontId="4" fillId="0" borderId="13" xfId="64" applyNumberFormat="1" applyFont="1" applyBorder="1" applyAlignment="1">
      <alignment horizontal="center" vertical="center"/>
      <protection/>
    </xf>
    <xf numFmtId="180" fontId="2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Font="1" applyBorder="1" applyAlignment="1">
      <alignment horizontal="left" vertical="center" shrinkToFit="1"/>
      <protection/>
    </xf>
    <xf numFmtId="0" fontId="2" fillId="0" borderId="10" xfId="59" applyFont="1" applyBorder="1" applyAlignment="1">
      <alignment horizontal="center" vertical="center"/>
      <protection/>
    </xf>
    <xf numFmtId="0" fontId="5" fillId="0" borderId="10" xfId="59" applyFont="1" applyBorder="1" applyAlignment="1">
      <alignment horizontal="left" vertical="center" shrinkToFit="1"/>
      <protection/>
    </xf>
    <xf numFmtId="0" fontId="70" fillId="0" borderId="0" xfId="57" applyFont="1" applyFill="1" applyAlignment="1">
      <alignment horizontal="center"/>
      <protection/>
    </xf>
    <xf numFmtId="0" fontId="72" fillId="0" borderId="10" xfId="63" applyFont="1" applyBorder="1">
      <alignment/>
      <protection/>
    </xf>
    <xf numFmtId="0" fontId="70" fillId="0" borderId="0" xfId="57" applyFont="1" applyFill="1" applyAlignment="1">
      <alignment horizontal="center"/>
      <protection/>
    </xf>
    <xf numFmtId="186" fontId="3" fillId="0" borderId="11" xfId="58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/>
    </xf>
    <xf numFmtId="49" fontId="3" fillId="0" borderId="14" xfId="66" applyNumberFormat="1" applyFont="1" applyBorder="1" applyAlignment="1">
      <alignment horizontal="right"/>
      <protection/>
    </xf>
    <xf numFmtId="49" fontId="3" fillId="0" borderId="15" xfId="66" applyNumberFormat="1" applyFont="1" applyBorder="1" applyAlignment="1">
      <alignment horizontal="left"/>
      <protection/>
    </xf>
    <xf numFmtId="49" fontId="3" fillId="0" borderId="16" xfId="66" applyNumberFormat="1" applyFont="1" applyBorder="1" applyAlignment="1">
      <alignment horizontal="center"/>
      <protection/>
    </xf>
    <xf numFmtId="49" fontId="4" fillId="0" borderId="16" xfId="66" applyNumberFormat="1" applyFont="1" applyBorder="1" applyAlignment="1">
      <alignment horizontal="center"/>
      <protection/>
    </xf>
    <xf numFmtId="49" fontId="4" fillId="0" borderId="17" xfId="65" applyNumberFormat="1" applyFont="1" applyBorder="1" applyAlignment="1">
      <alignment horizontal="center"/>
      <protection/>
    </xf>
    <xf numFmtId="49" fontId="2" fillId="0" borderId="18" xfId="66" applyNumberFormat="1" applyFont="1" applyBorder="1" applyAlignment="1">
      <alignment horizontal="center"/>
      <protection/>
    </xf>
    <xf numFmtId="180" fontId="2" fillId="0" borderId="11" xfId="66" applyNumberFormat="1" applyFont="1" applyBorder="1" applyAlignment="1">
      <alignment horizontal="center"/>
      <protection/>
    </xf>
    <xf numFmtId="2" fontId="2" fillId="0" borderId="11" xfId="66" applyNumberFormat="1" applyFont="1" applyBorder="1" applyAlignment="1">
      <alignment horizontal="center"/>
      <protection/>
    </xf>
    <xf numFmtId="49" fontId="2" fillId="0" borderId="11" xfId="66" applyNumberFormat="1" applyFont="1" applyFill="1" applyBorder="1" applyAlignment="1">
      <alignment horizontal="center"/>
      <protection/>
    </xf>
    <xf numFmtId="49" fontId="3" fillId="0" borderId="13" xfId="66" applyNumberFormat="1" applyFont="1" applyBorder="1" applyAlignment="1">
      <alignment horizontal="center"/>
      <protection/>
    </xf>
    <xf numFmtId="49" fontId="4" fillId="0" borderId="16" xfId="66" applyNumberFormat="1" applyFont="1" applyFill="1" applyBorder="1" applyAlignment="1">
      <alignment horizontal="center"/>
      <protection/>
    </xf>
    <xf numFmtId="49" fontId="4" fillId="0" borderId="17" xfId="67" applyNumberFormat="1" applyFont="1" applyBorder="1" applyAlignment="1">
      <alignment horizontal="center"/>
      <protection/>
    </xf>
    <xf numFmtId="0" fontId="73" fillId="0" borderId="10" xfId="63" applyFont="1" applyBorder="1" applyAlignment="1">
      <alignment horizontal="center"/>
      <protection/>
    </xf>
    <xf numFmtId="0" fontId="73" fillId="0" borderId="0" xfId="57" applyFont="1" applyFill="1">
      <alignment/>
      <protection/>
    </xf>
    <xf numFmtId="180" fontId="73" fillId="0" borderId="0" xfId="57" applyNumberFormat="1" applyFont="1" applyFill="1" applyAlignment="1">
      <alignment horizontal="center"/>
      <protection/>
    </xf>
    <xf numFmtId="0" fontId="2" fillId="0" borderId="0" xfId="0" applyFont="1" applyAlignment="1">
      <alignment/>
    </xf>
    <xf numFmtId="180" fontId="73" fillId="0" borderId="10" xfId="63" applyNumberFormat="1" applyFont="1" applyBorder="1" applyAlignment="1">
      <alignment horizontal="center"/>
      <protection/>
    </xf>
    <xf numFmtId="0" fontId="15" fillId="0" borderId="0" xfId="57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49" fontId="2" fillId="0" borderId="0" xfId="66" applyNumberFormat="1" applyFont="1" applyAlignment="1">
      <alignment horizontal="center"/>
      <protection/>
    </xf>
    <xf numFmtId="0" fontId="74" fillId="0" borderId="10" xfId="56" applyFont="1" applyBorder="1">
      <alignment/>
      <protection/>
    </xf>
    <xf numFmtId="0" fontId="14" fillId="0" borderId="10" xfId="59" applyFont="1" applyBorder="1" applyAlignment="1">
      <alignment horizontal="left" vertical="center" shrinkToFit="1"/>
      <protection/>
    </xf>
    <xf numFmtId="0" fontId="14" fillId="0" borderId="10" xfId="59" applyFont="1" applyBorder="1" applyAlignment="1">
      <alignment horizontal="center" vertical="center"/>
      <protection/>
    </xf>
    <xf numFmtId="0" fontId="74" fillId="0" borderId="10" xfId="56" applyFont="1" applyBorder="1" applyAlignment="1">
      <alignment horizontal="center"/>
      <protection/>
    </xf>
    <xf numFmtId="49" fontId="75" fillId="0" borderId="0" xfId="57" applyNumberFormat="1" applyFont="1" applyFill="1" applyAlignment="1">
      <alignment horizontal="right"/>
      <protection/>
    </xf>
    <xf numFmtId="0" fontId="70" fillId="0" borderId="0" xfId="57" applyFont="1" applyFill="1" applyAlignment="1">
      <alignment horizontal="center"/>
      <protection/>
    </xf>
    <xf numFmtId="49" fontId="73" fillId="0" borderId="18" xfId="66" applyNumberFormat="1" applyFont="1" applyBorder="1" applyAlignment="1">
      <alignment horizontal="center"/>
      <protection/>
    </xf>
    <xf numFmtId="180" fontId="73" fillId="0" borderId="10" xfId="66" applyNumberFormat="1" applyFont="1" applyBorder="1" applyAlignment="1">
      <alignment horizontal="center"/>
      <protection/>
    </xf>
    <xf numFmtId="49" fontId="73" fillId="0" borderId="12" xfId="66" applyNumberFormat="1" applyFont="1" applyBorder="1" applyAlignment="1">
      <alignment horizontal="center"/>
      <protection/>
    </xf>
    <xf numFmtId="180" fontId="73" fillId="0" borderId="10" xfId="58" applyNumberFormat="1" applyFont="1" applyFill="1" applyBorder="1" applyAlignment="1">
      <alignment horizontal="center" vertical="center"/>
      <protection/>
    </xf>
    <xf numFmtId="0" fontId="70" fillId="0" borderId="0" xfId="57" applyFont="1" applyFill="1" applyAlignment="1">
      <alignment horizontal="center"/>
      <protection/>
    </xf>
    <xf numFmtId="0" fontId="70" fillId="0" borderId="0" xfId="57" applyFont="1" applyFill="1" applyAlignment="1">
      <alignment horizontal="center"/>
      <protection/>
    </xf>
    <xf numFmtId="0" fontId="15" fillId="0" borderId="0" xfId="57" applyNumberFormat="1" applyFont="1" applyFill="1" applyBorder="1" applyAlignment="1" applyProtection="1">
      <alignment horizontal="left"/>
      <protection/>
    </xf>
    <xf numFmtId="0" fontId="70" fillId="34" borderId="0" xfId="57" applyFont="1" applyFill="1">
      <alignment/>
      <protection/>
    </xf>
    <xf numFmtId="180" fontId="73" fillId="0" borderId="10" xfId="56" applyNumberFormat="1" applyFont="1" applyBorder="1" applyAlignment="1">
      <alignment horizontal="center"/>
      <protection/>
    </xf>
    <xf numFmtId="0" fontId="72" fillId="0" borderId="0" xfId="57" applyFont="1" applyFill="1">
      <alignment/>
      <protection/>
    </xf>
    <xf numFmtId="0" fontId="5" fillId="0" borderId="0" xfId="0" applyFont="1" applyAlignment="1">
      <alignment/>
    </xf>
    <xf numFmtId="0" fontId="76" fillId="0" borderId="0" xfId="57" applyFont="1" applyFill="1">
      <alignment/>
      <protection/>
    </xf>
    <xf numFmtId="49" fontId="16" fillId="0" borderId="0" xfId="66" applyNumberFormat="1" applyFont="1" applyAlignment="1">
      <alignment horizontal="right"/>
      <protection/>
    </xf>
    <xf numFmtId="49" fontId="5" fillId="0" borderId="0" xfId="66" applyNumberFormat="1" applyFont="1">
      <alignment/>
      <protection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58" applyFont="1" applyBorder="1" applyAlignment="1">
      <alignment horizontal="center" vertical="center"/>
      <protection/>
    </xf>
    <xf numFmtId="0" fontId="70" fillId="0" borderId="0" xfId="57" applyFont="1" applyFill="1" applyAlignment="1">
      <alignment horizontal="center"/>
      <protection/>
    </xf>
    <xf numFmtId="0" fontId="70" fillId="0" borderId="0" xfId="57" applyFont="1" applyFill="1" applyAlignment="1">
      <alignment horizontal="center"/>
      <protection/>
    </xf>
    <xf numFmtId="0" fontId="14" fillId="0" borderId="10" xfId="59" applyFont="1" applyBorder="1" applyAlignment="1">
      <alignment horizontal="center" vertical="center"/>
      <protection/>
    </xf>
    <xf numFmtId="2" fontId="3" fillId="0" borderId="10" xfId="66" applyNumberFormat="1" applyFont="1" applyBorder="1" applyAlignment="1">
      <alignment horizontal="center"/>
      <protection/>
    </xf>
    <xf numFmtId="2" fontId="3" fillId="0" borderId="11" xfId="66" applyNumberFormat="1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49" fontId="2" fillId="0" borderId="10" xfId="66" applyNumberFormat="1" applyFont="1" applyBorder="1" applyAlignment="1">
      <alignment horizontal="center"/>
      <protection/>
    </xf>
    <xf numFmtId="49" fontId="20" fillId="35" borderId="10" xfId="0" applyNumberFormat="1" applyFont="1" applyFill="1" applyBorder="1" applyAlignment="1">
      <alignment horizontal="left"/>
    </xf>
    <xf numFmtId="180" fontId="73" fillId="0" borderId="10" xfId="0" applyNumberFormat="1" applyFont="1" applyBorder="1" applyAlignment="1">
      <alignment horizontal="center"/>
    </xf>
    <xf numFmtId="180" fontId="73" fillId="34" borderId="10" xfId="66" applyNumberFormat="1" applyFont="1" applyFill="1" applyBorder="1" applyAlignment="1">
      <alignment horizontal="center"/>
      <protection/>
    </xf>
    <xf numFmtId="49" fontId="73" fillId="0" borderId="10" xfId="56" applyNumberFormat="1" applyFont="1" applyFill="1" applyBorder="1" applyAlignment="1">
      <alignment horizontal="center" vertical="center"/>
      <protection/>
    </xf>
    <xf numFmtId="0" fontId="70" fillId="0" borderId="0" xfId="57" applyFont="1" applyFill="1" applyAlignment="1">
      <alignment horizontal="center"/>
      <protection/>
    </xf>
    <xf numFmtId="0" fontId="70" fillId="0" borderId="0" xfId="57" applyFont="1" applyFill="1">
      <alignment/>
      <protection/>
    </xf>
    <xf numFmtId="49" fontId="71" fillId="0" borderId="0" xfId="57" applyNumberFormat="1" applyFont="1" applyFill="1" applyAlignment="1">
      <alignment horizontal="right"/>
      <protection/>
    </xf>
    <xf numFmtId="0" fontId="71" fillId="0" borderId="0" xfId="57" applyFont="1" applyFill="1">
      <alignment/>
      <protection/>
    </xf>
    <xf numFmtId="49" fontId="2" fillId="33" borderId="10" xfId="66" applyNumberFormat="1" applyFont="1" applyFill="1" applyBorder="1" applyAlignment="1">
      <alignment horizontal="center"/>
      <protection/>
    </xf>
    <xf numFmtId="0" fontId="72" fillId="0" borderId="10" xfId="63" applyFont="1" applyBorder="1">
      <alignment/>
      <protection/>
    </xf>
    <xf numFmtId="0" fontId="10" fillId="0" borderId="0" xfId="0" applyFont="1" applyAlignment="1">
      <alignment horizontal="right"/>
    </xf>
    <xf numFmtId="49" fontId="11" fillId="0" borderId="0" xfId="66" applyNumberFormat="1" applyFont="1" applyAlignment="1">
      <alignment horizontal="right"/>
      <protection/>
    </xf>
    <xf numFmtId="49" fontId="2" fillId="0" borderId="0" xfId="66" applyNumberFormat="1" applyFont="1" applyAlignment="1">
      <alignment horizontal="right"/>
      <protection/>
    </xf>
    <xf numFmtId="0" fontId="11" fillId="0" borderId="0" xfId="0" applyFont="1" applyAlignment="1">
      <alignment/>
    </xf>
    <xf numFmtId="49" fontId="11" fillId="0" borderId="0" xfId="66" applyNumberFormat="1" applyFont="1">
      <alignment/>
      <protection/>
    </xf>
    <xf numFmtId="49" fontId="3" fillId="0" borderId="0" xfId="66" applyNumberFormat="1" applyFont="1">
      <alignment/>
      <protection/>
    </xf>
    <xf numFmtId="0" fontId="73" fillId="0" borderId="10" xfId="63" applyFont="1" applyBorder="1" applyAlignment="1">
      <alignment horizontal="center"/>
      <protection/>
    </xf>
    <xf numFmtId="0" fontId="73" fillId="0" borderId="0" xfId="57" applyFont="1" applyFill="1">
      <alignment/>
      <protection/>
    </xf>
    <xf numFmtId="180" fontId="73" fillId="0" borderId="10" xfId="63" applyNumberFormat="1" applyFont="1" applyBorder="1" applyAlignment="1">
      <alignment horizontal="center"/>
      <protection/>
    </xf>
    <xf numFmtId="49" fontId="75" fillId="0" borderId="0" xfId="57" applyNumberFormat="1" applyFont="1" applyFill="1" applyAlignment="1">
      <alignment horizontal="right"/>
      <protection/>
    </xf>
    <xf numFmtId="180" fontId="73" fillId="0" borderId="10" xfId="66" applyNumberFormat="1" applyFont="1" applyBorder="1" applyAlignment="1">
      <alignment horizontal="center"/>
      <protection/>
    </xf>
    <xf numFmtId="0" fontId="76" fillId="0" borderId="0" xfId="57" applyFont="1" applyFill="1">
      <alignment/>
      <protection/>
    </xf>
    <xf numFmtId="0" fontId="13" fillId="0" borderId="0" xfId="0" applyFont="1" applyAlignment="1">
      <alignment/>
    </xf>
    <xf numFmtId="49" fontId="18" fillId="0" borderId="0" xfId="66" applyNumberFormat="1" applyFont="1" applyAlignment="1">
      <alignment horizontal="left"/>
      <protection/>
    </xf>
    <xf numFmtId="49" fontId="13" fillId="0" borderId="0" xfId="66" applyNumberFormat="1" applyFont="1">
      <alignment/>
      <protection/>
    </xf>
    <xf numFmtId="49" fontId="18" fillId="0" borderId="14" xfId="66" applyNumberFormat="1" applyFont="1" applyBorder="1" applyAlignment="1">
      <alignment horizontal="right"/>
      <protection/>
    </xf>
    <xf numFmtId="49" fontId="18" fillId="0" borderId="15" xfId="66" applyNumberFormat="1" applyFont="1" applyBorder="1" applyAlignment="1">
      <alignment horizontal="left"/>
      <protection/>
    </xf>
    <xf numFmtId="49" fontId="77" fillId="0" borderId="10" xfId="56" applyNumberFormat="1" applyFont="1" applyFill="1" applyBorder="1" applyAlignment="1">
      <alignment horizontal="center" vertical="center"/>
      <protection/>
    </xf>
    <xf numFmtId="0" fontId="21" fillId="0" borderId="0" xfId="57" applyNumberFormat="1" applyFont="1" applyFill="1" applyBorder="1" applyAlignment="1" applyProtection="1">
      <alignment horizontal="left"/>
      <protection/>
    </xf>
    <xf numFmtId="0" fontId="13" fillId="0" borderId="0" xfId="57" applyFont="1" applyFill="1">
      <alignment/>
      <protection/>
    </xf>
    <xf numFmtId="0" fontId="13" fillId="0" borderId="12" xfId="66" applyFont="1" applyBorder="1" applyAlignment="1">
      <alignment horizontal="right"/>
      <protection/>
    </xf>
    <xf numFmtId="0" fontId="18" fillId="0" borderId="19" xfId="66" applyFont="1" applyBorder="1" applyAlignment="1">
      <alignment horizontal="left"/>
      <protection/>
    </xf>
    <xf numFmtId="0" fontId="13" fillId="0" borderId="0" xfId="57" applyFont="1" applyFill="1" applyAlignment="1">
      <alignment horizontal="center"/>
      <protection/>
    </xf>
    <xf numFmtId="0" fontId="18" fillId="0" borderId="0" xfId="57" applyFont="1" applyFill="1">
      <alignment/>
      <protection/>
    </xf>
    <xf numFmtId="0" fontId="13" fillId="0" borderId="0" xfId="57" applyNumberFormat="1" applyFont="1" applyFill="1" applyBorder="1" applyAlignment="1" applyProtection="1">
      <alignment horizontal="left"/>
      <protection/>
    </xf>
    <xf numFmtId="0" fontId="22" fillId="0" borderId="0" xfId="0" applyFont="1" applyAlignment="1">
      <alignment/>
    </xf>
    <xf numFmtId="0" fontId="18" fillId="0" borderId="0" xfId="57" applyFont="1" applyFill="1" applyAlignment="1">
      <alignment horizontal="center"/>
      <protection/>
    </xf>
    <xf numFmtId="0" fontId="13" fillId="0" borderId="0" xfId="57" applyNumberFormat="1" applyFont="1" applyFill="1" applyBorder="1" applyAlignment="1" applyProtection="1">
      <alignment horizontal="right"/>
      <protection/>
    </xf>
    <xf numFmtId="0" fontId="13" fillId="34" borderId="12" xfId="66" applyFont="1" applyFill="1" applyBorder="1" applyAlignment="1">
      <alignment horizontal="right"/>
      <protection/>
    </xf>
    <xf numFmtId="0" fontId="18" fillId="34" borderId="19" xfId="66" applyFont="1" applyFill="1" applyBorder="1" applyAlignment="1">
      <alignment horizontal="left"/>
      <protection/>
    </xf>
    <xf numFmtId="180" fontId="13" fillId="0" borderId="0" xfId="57" applyNumberFormat="1" applyFont="1" applyFill="1" applyAlignment="1">
      <alignment horizontal="center"/>
      <protection/>
    </xf>
    <xf numFmtId="0" fontId="19" fillId="0" borderId="0" xfId="57" applyNumberFormat="1" applyFont="1" applyFill="1" applyBorder="1" applyAlignment="1" applyProtection="1">
      <alignment horizontal="left"/>
      <protection/>
    </xf>
    <xf numFmtId="49" fontId="18" fillId="0" borderId="0" xfId="57" applyNumberFormat="1" applyFont="1" applyFill="1" applyAlignment="1">
      <alignment horizontal="right"/>
      <protection/>
    </xf>
    <xf numFmtId="0" fontId="78" fillId="0" borderId="12" xfId="66" applyFont="1" applyBorder="1" applyAlignment="1">
      <alignment horizontal="right"/>
      <protection/>
    </xf>
    <xf numFmtId="0" fontId="79" fillId="0" borderId="19" xfId="66" applyFont="1" applyBorder="1" applyAlignment="1">
      <alignment horizontal="left"/>
      <protection/>
    </xf>
    <xf numFmtId="180" fontId="2" fillId="34" borderId="10" xfId="66" applyNumberFormat="1" applyFont="1" applyFill="1" applyBorder="1" applyAlignment="1">
      <alignment horizontal="center"/>
      <protection/>
    </xf>
    <xf numFmtId="0" fontId="5" fillId="34" borderId="10" xfId="66" applyFont="1" applyFill="1" applyBorder="1" applyAlignment="1">
      <alignment horizontal="left"/>
      <protection/>
    </xf>
    <xf numFmtId="0" fontId="13" fillId="34" borderId="12" xfId="63" applyFont="1" applyFill="1" applyBorder="1" applyAlignment="1">
      <alignment horizontal="right"/>
      <protection/>
    </xf>
    <xf numFmtId="49" fontId="18" fillId="34" borderId="19" xfId="63" applyNumberFormat="1" applyFont="1" applyFill="1" applyBorder="1" applyAlignment="1">
      <alignment/>
      <protection/>
    </xf>
    <xf numFmtId="180" fontId="73" fillId="34" borderId="10" xfId="63" applyNumberFormat="1" applyFont="1" applyFill="1" applyBorder="1" applyAlignment="1">
      <alignment horizontal="center"/>
      <protection/>
    </xf>
    <xf numFmtId="0" fontId="73" fillId="0" borderId="12" xfId="58" applyFont="1" applyBorder="1" applyAlignment="1">
      <alignment horizontal="right" vertical="center"/>
      <protection/>
    </xf>
    <xf numFmtId="0" fontId="75" fillId="0" borderId="19" xfId="58" applyFont="1" applyBorder="1" applyAlignment="1">
      <alignment horizontal="left" vertical="center"/>
      <protection/>
    </xf>
    <xf numFmtId="0" fontId="70" fillId="0" borderId="12" xfId="0" applyFont="1" applyBorder="1" applyAlignment="1">
      <alignment horizontal="right"/>
    </xf>
    <xf numFmtId="0" fontId="71" fillId="0" borderId="19" xfId="0" applyFont="1" applyBorder="1" applyAlignment="1">
      <alignment horizontal="left"/>
    </xf>
    <xf numFmtId="0" fontId="70" fillId="0" borderId="18" xfId="66" applyFont="1" applyBorder="1" applyAlignment="1">
      <alignment horizontal="right"/>
      <protection/>
    </xf>
    <xf numFmtId="0" fontId="71" fillId="0" borderId="20" xfId="66" applyFont="1" applyBorder="1" applyAlignment="1">
      <alignment horizontal="left"/>
      <protection/>
    </xf>
    <xf numFmtId="0" fontId="70" fillId="34" borderId="12" xfId="66" applyFont="1" applyFill="1" applyBorder="1" applyAlignment="1">
      <alignment horizontal="right"/>
      <protection/>
    </xf>
    <xf numFmtId="0" fontId="71" fillId="34" borderId="19" xfId="66" applyFont="1" applyFill="1" applyBorder="1" applyAlignment="1">
      <alignment horizontal="left"/>
      <protection/>
    </xf>
    <xf numFmtId="0" fontId="70" fillId="0" borderId="12" xfId="66" applyFont="1" applyBorder="1" applyAlignment="1">
      <alignment horizontal="right"/>
      <protection/>
    </xf>
    <xf numFmtId="0" fontId="71" fillId="0" borderId="19" xfId="66" applyFont="1" applyBorder="1" applyAlignment="1">
      <alignment horizontal="left"/>
      <protection/>
    </xf>
    <xf numFmtId="0" fontId="70" fillId="0" borderId="12" xfId="56" applyFont="1" applyBorder="1" applyAlignment="1">
      <alignment horizontal="right"/>
      <protection/>
    </xf>
    <xf numFmtId="49" fontId="71" fillId="0" borderId="19" xfId="56" applyNumberFormat="1" applyFont="1" applyBorder="1" applyAlignment="1">
      <alignment/>
      <protection/>
    </xf>
    <xf numFmtId="49" fontId="71" fillId="0" borderId="19" xfId="0" applyNumberFormat="1" applyFont="1" applyBorder="1" applyAlignment="1">
      <alignment/>
    </xf>
    <xf numFmtId="0" fontId="70" fillId="0" borderId="12" xfId="59" applyFont="1" applyBorder="1" applyAlignment="1">
      <alignment horizontal="right" vertical="center"/>
      <protection/>
    </xf>
    <xf numFmtId="0" fontId="71" fillId="0" borderId="19" xfId="59" applyFont="1" applyBorder="1" applyAlignment="1">
      <alignment horizontal="left" vertical="center"/>
      <protection/>
    </xf>
    <xf numFmtId="0" fontId="70" fillId="0" borderId="21" xfId="63" applyFont="1" applyBorder="1" applyAlignment="1">
      <alignment horizontal="right"/>
      <protection/>
    </xf>
    <xf numFmtId="49" fontId="71" fillId="0" borderId="19" xfId="63" applyNumberFormat="1" applyFont="1" applyBorder="1" applyAlignment="1">
      <alignment/>
      <protection/>
    </xf>
    <xf numFmtId="0" fontId="70" fillId="0" borderId="12" xfId="58" applyFont="1" applyBorder="1" applyAlignment="1">
      <alignment horizontal="right" vertical="center"/>
      <protection/>
    </xf>
    <xf numFmtId="0" fontId="71" fillId="0" borderId="19" xfId="58" applyFont="1" applyBorder="1" applyAlignment="1">
      <alignment horizontal="left" vertical="center"/>
      <protection/>
    </xf>
    <xf numFmtId="0" fontId="70" fillId="0" borderId="0" xfId="0" applyFont="1" applyBorder="1" applyAlignment="1">
      <alignment horizontal="right"/>
    </xf>
    <xf numFmtId="0" fontId="70" fillId="0" borderId="12" xfId="63" applyFont="1" applyBorder="1" applyAlignment="1">
      <alignment horizontal="right"/>
      <protection/>
    </xf>
    <xf numFmtId="0" fontId="70" fillId="34" borderId="12" xfId="0" applyFont="1" applyFill="1" applyBorder="1" applyAlignment="1">
      <alignment horizontal="right"/>
    </xf>
    <xf numFmtId="49" fontId="71" fillId="34" borderId="19" xfId="0" applyNumberFormat="1" applyFont="1" applyFill="1" applyBorder="1" applyAlignment="1">
      <alignment/>
    </xf>
    <xf numFmtId="0" fontId="70" fillId="34" borderId="12" xfId="63" applyFont="1" applyFill="1" applyBorder="1" applyAlignment="1">
      <alignment horizontal="right"/>
      <protection/>
    </xf>
    <xf numFmtId="49" fontId="71" fillId="34" borderId="19" xfId="63" applyNumberFormat="1" applyFont="1" applyFill="1" applyBorder="1" applyAlignment="1">
      <alignment/>
      <protection/>
    </xf>
    <xf numFmtId="0" fontId="70" fillId="34" borderId="18" xfId="66" applyFont="1" applyFill="1" applyBorder="1" applyAlignment="1">
      <alignment horizontal="right"/>
      <protection/>
    </xf>
    <xf numFmtId="0" fontId="71" fillId="34" borderId="20" xfId="66" applyFont="1" applyFill="1" applyBorder="1" applyAlignment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13" fillId="0" borderId="12" xfId="63" applyFont="1" applyBorder="1" applyAlignment="1">
      <alignment horizontal="right"/>
      <protection/>
    </xf>
    <xf numFmtId="49" fontId="18" fillId="0" borderId="19" xfId="63" applyNumberFormat="1" applyFont="1" applyBorder="1" applyAlignment="1">
      <alignment/>
      <protection/>
    </xf>
    <xf numFmtId="49" fontId="2" fillId="34" borderId="10" xfId="66" applyNumberFormat="1" applyFont="1" applyFill="1" applyBorder="1" applyAlignment="1">
      <alignment horizontal="center"/>
      <protection/>
    </xf>
    <xf numFmtId="0" fontId="2" fillId="0" borderId="18" xfId="66" applyNumberFormat="1" applyFont="1" applyBorder="1" applyAlignment="1">
      <alignment horizontal="center"/>
      <protection/>
    </xf>
    <xf numFmtId="0" fontId="2" fillId="0" borderId="12" xfId="66" applyNumberFormat="1" applyFont="1" applyBorder="1" applyAlignment="1">
      <alignment horizontal="center"/>
      <protection/>
    </xf>
    <xf numFmtId="0" fontId="73" fillId="0" borderId="18" xfId="66" applyNumberFormat="1" applyFont="1" applyBorder="1" applyAlignment="1">
      <alignment horizontal="center"/>
      <protection/>
    </xf>
    <xf numFmtId="0" fontId="73" fillId="0" borderId="12" xfId="66" applyNumberFormat="1" applyFont="1" applyBorder="1" applyAlignment="1">
      <alignment horizontal="center"/>
      <protection/>
    </xf>
    <xf numFmtId="180" fontId="73" fillId="34" borderId="11" xfId="63" applyNumberFormat="1" applyFont="1" applyFill="1" applyBorder="1" applyAlignment="1">
      <alignment horizontal="center"/>
      <protection/>
    </xf>
    <xf numFmtId="2" fontId="3" fillId="0" borderId="10" xfId="66" applyNumberFormat="1" applyFont="1" applyBorder="1" applyAlignment="1">
      <alignment horizontal="center"/>
      <protection/>
    </xf>
    <xf numFmtId="49" fontId="3" fillId="0" borderId="10" xfId="66" applyNumberFormat="1" applyFont="1" applyFill="1" applyBorder="1" applyAlignment="1">
      <alignment horizontal="center"/>
      <protection/>
    </xf>
    <xf numFmtId="49" fontId="3" fillId="0" borderId="11" xfId="66" applyNumberFormat="1" applyFont="1" applyFill="1" applyBorder="1" applyAlignment="1">
      <alignment horizontal="center"/>
      <protection/>
    </xf>
    <xf numFmtId="0" fontId="2" fillId="33" borderId="11" xfId="0" applyFont="1" applyFill="1" applyBorder="1" applyAlignment="1">
      <alignment horizontal="center"/>
    </xf>
    <xf numFmtId="2" fontId="3" fillId="0" borderId="11" xfId="66" applyNumberFormat="1" applyFont="1" applyBorder="1" applyAlignment="1">
      <alignment horizontal="center"/>
      <protection/>
    </xf>
    <xf numFmtId="0" fontId="2" fillId="0" borderId="10" xfId="66" applyNumberFormat="1" applyFont="1" applyBorder="1" applyAlignment="1">
      <alignment horizontal="center"/>
      <protection/>
    </xf>
    <xf numFmtId="0" fontId="2" fillId="0" borderId="0" xfId="59" applyFont="1" applyAlignment="1">
      <alignment vertical="center"/>
      <protection/>
    </xf>
    <xf numFmtId="49" fontId="3" fillId="0" borderId="0" xfId="59" applyNumberFormat="1" applyFont="1" applyAlignment="1">
      <alignment horizontal="center" vertical="center"/>
      <protection/>
    </xf>
    <xf numFmtId="2" fontId="3" fillId="0" borderId="0" xfId="59" applyNumberFormat="1" applyFont="1" applyAlignment="1">
      <alignment horizontal="center" vertical="center"/>
      <protection/>
    </xf>
    <xf numFmtId="2" fontId="2" fillId="0" borderId="0" xfId="59" applyNumberFormat="1" applyFont="1" applyAlignment="1">
      <alignment horizontal="center" vertical="center"/>
      <protection/>
    </xf>
    <xf numFmtId="0" fontId="5" fillId="0" borderId="0" xfId="59" applyFont="1" applyAlignment="1">
      <alignment vertical="center" shrinkToFit="1"/>
      <protection/>
    </xf>
    <xf numFmtId="0" fontId="6" fillId="0" borderId="0" xfId="59" applyFont="1" applyAlignment="1">
      <alignment horizontal="left" vertical="center"/>
      <protection/>
    </xf>
    <xf numFmtId="49" fontId="5" fillId="0" borderId="0" xfId="59" applyNumberFormat="1" applyFont="1" applyAlignment="1">
      <alignment horizontal="left" vertical="center"/>
      <protection/>
    </xf>
    <xf numFmtId="0" fontId="13" fillId="0" borderId="0" xfId="59" applyFont="1" applyAlignment="1">
      <alignment vertical="center"/>
      <protection/>
    </xf>
    <xf numFmtId="0" fontId="2" fillId="0" borderId="0" xfId="59" applyFont="1" applyBorder="1" applyAlignment="1">
      <alignment vertical="center"/>
      <protection/>
    </xf>
    <xf numFmtId="0" fontId="2" fillId="0" borderId="10" xfId="56" applyFont="1" applyBorder="1" applyAlignment="1">
      <alignment horizontal="center" vertical="center"/>
      <protection/>
    </xf>
    <xf numFmtId="2" fontId="73" fillId="35" borderId="10" xfId="59" applyNumberFormat="1" applyFont="1" applyFill="1" applyBorder="1" applyAlignment="1">
      <alignment horizontal="center" vertical="center"/>
      <protection/>
    </xf>
    <xf numFmtId="2" fontId="2" fillId="0" borderId="10" xfId="59" applyNumberFormat="1" applyFont="1" applyBorder="1" applyAlignment="1">
      <alignment horizontal="center" vertical="center"/>
      <protection/>
    </xf>
    <xf numFmtId="0" fontId="20" fillId="0" borderId="10" xfId="59" applyFont="1" applyBorder="1" applyAlignment="1">
      <alignment horizontal="left" vertical="center" shrinkToFit="1"/>
      <protection/>
    </xf>
    <xf numFmtId="0" fontId="20" fillId="0" borderId="10" xfId="59" applyFont="1" applyBorder="1" applyAlignment="1">
      <alignment horizontal="center" vertical="center"/>
      <protection/>
    </xf>
    <xf numFmtId="180" fontId="15" fillId="0" borderId="10" xfId="59" applyNumberFormat="1" applyFont="1" applyFill="1" applyBorder="1" applyAlignment="1">
      <alignment horizontal="center" vertical="center"/>
      <protection/>
    </xf>
    <xf numFmtId="0" fontId="71" fillId="0" borderId="21" xfId="59" applyFont="1" applyBorder="1" applyAlignment="1">
      <alignment horizontal="left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73" fillId="0" borderId="0" xfId="59" applyFont="1" applyAlignment="1">
      <alignment vertical="center"/>
      <protection/>
    </xf>
    <xf numFmtId="0" fontId="14" fillId="0" borderId="0" xfId="59" applyFont="1" applyAlignment="1">
      <alignment vertical="center"/>
      <protection/>
    </xf>
    <xf numFmtId="49" fontId="14" fillId="0" borderId="17" xfId="59" applyNumberFormat="1" applyFont="1" applyBorder="1" applyAlignment="1">
      <alignment horizontal="center" vertical="center"/>
      <protection/>
    </xf>
    <xf numFmtId="2" fontId="4" fillId="35" borderId="15" xfId="59" applyNumberFormat="1" applyFont="1" applyFill="1" applyBorder="1" applyAlignment="1">
      <alignment horizontal="center" vertical="center"/>
      <protection/>
    </xf>
    <xf numFmtId="1" fontId="14" fillId="0" borderId="17" xfId="59" applyNumberFormat="1" applyFont="1" applyBorder="1" applyAlignment="1">
      <alignment horizontal="center" vertical="center"/>
      <protection/>
    </xf>
    <xf numFmtId="1" fontId="14" fillId="0" borderId="16" xfId="59" applyNumberFormat="1" applyFont="1" applyBorder="1" applyAlignment="1">
      <alignment horizontal="center" vertical="center"/>
      <protection/>
    </xf>
    <xf numFmtId="1" fontId="14" fillId="0" borderId="13" xfId="59" applyNumberFormat="1" applyFont="1" applyBorder="1" applyAlignment="1">
      <alignment horizontal="center" vertical="center"/>
      <protection/>
    </xf>
    <xf numFmtId="0" fontId="14" fillId="0" borderId="17" xfId="59" applyFont="1" applyBorder="1" applyAlignment="1">
      <alignment horizontal="left" vertical="center" shrinkToFit="1"/>
      <protection/>
    </xf>
    <xf numFmtId="0" fontId="14" fillId="0" borderId="16" xfId="59" applyFont="1" applyBorder="1" applyAlignment="1">
      <alignment horizontal="center" vertical="center"/>
      <protection/>
    </xf>
    <xf numFmtId="49" fontId="14" fillId="0" borderId="16" xfId="59" applyNumberFormat="1" applyFont="1" applyBorder="1" applyAlignment="1">
      <alignment horizontal="center" vertical="center"/>
      <protection/>
    </xf>
    <xf numFmtId="0" fontId="14" fillId="0" borderId="15" xfId="59" applyFont="1" applyBorder="1" applyAlignment="1">
      <alignment horizontal="left" vertical="center"/>
      <protection/>
    </xf>
    <xf numFmtId="0" fontId="14" fillId="0" borderId="14" xfId="59" applyFont="1" applyBorder="1" applyAlignment="1">
      <alignment horizontal="right" vertical="center"/>
      <protection/>
    </xf>
    <xf numFmtId="0" fontId="5" fillId="0" borderId="0" xfId="59" applyFont="1" applyAlignment="1">
      <alignment vertical="center"/>
      <protection/>
    </xf>
    <xf numFmtId="49" fontId="4" fillId="0" borderId="0" xfId="59" applyNumberFormat="1" applyFont="1" applyAlignment="1">
      <alignment vertical="center"/>
      <protection/>
    </xf>
    <xf numFmtId="2" fontId="3" fillId="0" borderId="0" xfId="59" applyNumberFormat="1" applyFont="1" applyBorder="1" applyAlignment="1">
      <alignment horizontal="center" vertical="center"/>
      <protection/>
    </xf>
    <xf numFmtId="49" fontId="10" fillId="0" borderId="0" xfId="67" applyNumberFormat="1" applyFont="1">
      <alignment/>
      <protection/>
    </xf>
    <xf numFmtId="49" fontId="12" fillId="0" borderId="0" xfId="67" applyNumberFormat="1" applyFont="1" applyAlignment="1">
      <alignment horizontal="right"/>
      <protection/>
    </xf>
    <xf numFmtId="0" fontId="24" fillId="0" borderId="0" xfId="57" applyFont="1" applyFill="1">
      <alignment/>
      <protection/>
    </xf>
    <xf numFmtId="0" fontId="25" fillId="0" borderId="0" xfId="57" applyFont="1" applyFill="1">
      <alignment/>
      <protection/>
    </xf>
    <xf numFmtId="49" fontId="25" fillId="0" borderId="0" xfId="57" applyNumberFormat="1" applyFont="1" applyFill="1" applyAlignment="1">
      <alignment horizontal="right"/>
      <protection/>
    </xf>
    <xf numFmtId="0" fontId="13" fillId="0" borderId="0" xfId="57" applyFont="1" applyFill="1">
      <alignment/>
      <protection/>
    </xf>
    <xf numFmtId="0" fontId="24" fillId="0" borderId="0" xfId="57" applyFont="1" applyFill="1" applyAlignment="1">
      <alignment horizontal="center"/>
      <protection/>
    </xf>
    <xf numFmtId="0" fontId="10" fillId="0" borderId="0" xfId="56" applyFont="1">
      <alignment/>
      <protection/>
    </xf>
    <xf numFmtId="0" fontId="9" fillId="0" borderId="0" xfId="57" applyNumberFormat="1" applyFont="1" applyFill="1" applyBorder="1" applyAlignment="1" applyProtection="1">
      <alignment horizontal="left"/>
      <protection/>
    </xf>
    <xf numFmtId="0" fontId="13" fillId="0" borderId="0" xfId="57" applyFont="1" applyFill="1" applyAlignment="1">
      <alignment horizontal="center"/>
      <protection/>
    </xf>
    <xf numFmtId="180" fontId="24" fillId="0" borderId="0" xfId="57" applyNumberFormat="1" applyFont="1" applyFill="1" applyAlignment="1">
      <alignment horizontal="center"/>
      <protection/>
    </xf>
    <xf numFmtId="0" fontId="24" fillId="0" borderId="0" xfId="59" applyFont="1" applyAlignment="1">
      <alignment vertical="center"/>
      <protection/>
    </xf>
    <xf numFmtId="0" fontId="15" fillId="0" borderId="10" xfId="56" applyFont="1" applyBorder="1" applyAlignment="1">
      <alignment horizontal="center"/>
      <protection/>
    </xf>
    <xf numFmtId="2" fontId="75" fillId="35" borderId="10" xfId="59" applyNumberFormat="1" applyFont="1" applyFill="1" applyBorder="1" applyAlignment="1">
      <alignment horizontal="center" vertical="center"/>
      <protection/>
    </xf>
    <xf numFmtId="2" fontId="23" fillId="35" borderId="15" xfId="59" applyNumberFormat="1" applyFont="1" applyFill="1" applyBorder="1" applyAlignment="1">
      <alignment horizontal="center" vertical="center"/>
      <protection/>
    </xf>
    <xf numFmtId="0" fontId="8" fillId="0" borderId="15" xfId="59" applyFont="1" applyBorder="1" applyAlignment="1">
      <alignment horizontal="left" vertical="center"/>
      <protection/>
    </xf>
    <xf numFmtId="0" fontId="8" fillId="0" borderId="14" xfId="59" applyFont="1" applyBorder="1" applyAlignment="1">
      <alignment horizontal="right" vertical="center"/>
      <protection/>
    </xf>
    <xf numFmtId="49" fontId="26" fillId="0" borderId="0" xfId="67" applyNumberFormat="1" applyFont="1">
      <alignment/>
      <protection/>
    </xf>
    <xf numFmtId="0" fontId="26" fillId="0" borderId="0" xfId="56" applyFont="1">
      <alignment/>
      <protection/>
    </xf>
    <xf numFmtId="0" fontId="2" fillId="0" borderId="0" xfId="59" applyFont="1" applyAlignment="1">
      <alignment vertical="center"/>
      <protection/>
    </xf>
    <xf numFmtId="49" fontId="3" fillId="0" borderId="0" xfId="59" applyNumberFormat="1" applyFont="1" applyAlignment="1">
      <alignment horizontal="center" vertical="center"/>
      <protection/>
    </xf>
    <xf numFmtId="2" fontId="75" fillId="0" borderId="0" xfId="59" applyNumberFormat="1" applyFont="1" applyAlignment="1">
      <alignment horizontal="center" vertical="center"/>
      <protection/>
    </xf>
    <xf numFmtId="2" fontId="2" fillId="0" borderId="0" xfId="59" applyNumberFormat="1" applyFont="1" applyAlignment="1">
      <alignment horizontal="center" vertical="center"/>
      <protection/>
    </xf>
    <xf numFmtId="0" fontId="5" fillId="0" borderId="0" xfId="59" applyFont="1" applyAlignment="1">
      <alignment vertical="center" shrinkToFit="1"/>
      <protection/>
    </xf>
    <xf numFmtId="0" fontId="6" fillId="0" borderId="0" xfId="59" applyFont="1" applyAlignment="1">
      <alignment horizontal="left" vertical="center"/>
      <protection/>
    </xf>
    <xf numFmtId="49" fontId="2" fillId="0" borderId="0" xfId="59" applyNumberFormat="1" applyFont="1" applyAlignment="1">
      <alignment horizontal="left" vertical="center"/>
      <protection/>
    </xf>
    <xf numFmtId="0" fontId="13" fillId="0" borderId="0" xfId="59" applyFont="1" applyAlignment="1">
      <alignment vertical="center"/>
      <protection/>
    </xf>
    <xf numFmtId="0" fontId="13" fillId="0" borderId="0" xfId="59" applyFont="1" applyAlignment="1">
      <alignment horizontal="right" vertical="center"/>
      <protection/>
    </xf>
    <xf numFmtId="0" fontId="73" fillId="0" borderId="10" xfId="56" applyFont="1" applyBorder="1" applyAlignment="1">
      <alignment horizontal="center" vertical="center"/>
      <protection/>
    </xf>
    <xf numFmtId="2" fontId="75" fillId="35" borderId="10" xfId="59" applyNumberFormat="1" applyFont="1" applyFill="1" applyBorder="1" applyAlignment="1">
      <alignment horizontal="center" vertical="center"/>
      <protection/>
    </xf>
    <xf numFmtId="2" fontId="2" fillId="0" borderId="10" xfId="59" applyNumberFormat="1" applyFont="1" applyBorder="1" applyAlignment="1">
      <alignment horizontal="center" vertical="center"/>
      <protection/>
    </xf>
    <xf numFmtId="1" fontId="2" fillId="33" borderId="10" xfId="59" applyNumberFormat="1" applyFont="1" applyFill="1" applyBorder="1" applyAlignment="1">
      <alignment horizontal="center" vertical="center"/>
      <protection/>
    </xf>
    <xf numFmtId="1" fontId="2" fillId="0" borderId="10" xfId="59" applyNumberFormat="1" applyFont="1" applyBorder="1" applyAlignment="1">
      <alignment horizontal="center" vertical="center"/>
      <protection/>
    </xf>
    <xf numFmtId="49" fontId="71" fillId="34" borderId="19" xfId="56" applyNumberFormat="1" applyFont="1" applyFill="1" applyBorder="1" applyAlignment="1">
      <alignment/>
      <protection/>
    </xf>
    <xf numFmtId="0" fontId="70" fillId="34" borderId="12" xfId="56" applyFont="1" applyFill="1" applyBorder="1" applyAlignment="1">
      <alignment horizontal="right"/>
      <protection/>
    </xf>
    <xf numFmtId="0" fontId="2" fillId="0" borderId="11" xfId="59" applyFont="1" applyBorder="1" applyAlignment="1">
      <alignment horizontal="center" vertical="center"/>
      <protection/>
    </xf>
    <xf numFmtId="2" fontId="2" fillId="0" borderId="0" xfId="59" applyNumberFormat="1" applyFont="1" applyBorder="1" applyAlignment="1">
      <alignment horizontal="center" vertical="center"/>
      <protection/>
    </xf>
    <xf numFmtId="1" fontId="2" fillId="34" borderId="10" xfId="59" applyNumberFormat="1" applyFont="1" applyFill="1" applyBorder="1" applyAlignment="1">
      <alignment horizontal="center" vertical="center"/>
      <protection/>
    </xf>
    <xf numFmtId="0" fontId="14" fillId="0" borderId="0" xfId="59" applyFont="1" applyAlignment="1">
      <alignment vertical="center"/>
      <protection/>
    </xf>
    <xf numFmtId="49" fontId="14" fillId="0" borderId="17" xfId="59" applyNumberFormat="1" applyFont="1" applyBorder="1" applyAlignment="1">
      <alignment horizontal="center" vertical="center"/>
      <protection/>
    </xf>
    <xf numFmtId="2" fontId="76" fillId="35" borderId="15" xfId="59" applyNumberFormat="1" applyFont="1" applyFill="1" applyBorder="1" applyAlignment="1">
      <alignment horizontal="center" vertical="center"/>
      <protection/>
    </xf>
    <xf numFmtId="1" fontId="14" fillId="0" borderId="17" xfId="59" applyNumberFormat="1" applyFont="1" applyBorder="1" applyAlignment="1">
      <alignment horizontal="center" vertical="center"/>
      <protection/>
    </xf>
    <xf numFmtId="1" fontId="14" fillId="0" borderId="16" xfId="59" applyNumberFormat="1" applyFont="1" applyBorder="1" applyAlignment="1">
      <alignment horizontal="center" vertical="center"/>
      <protection/>
    </xf>
    <xf numFmtId="1" fontId="14" fillId="0" borderId="13" xfId="59" applyNumberFormat="1" applyFont="1" applyBorder="1" applyAlignment="1">
      <alignment horizontal="center" vertical="center"/>
      <protection/>
    </xf>
    <xf numFmtId="0" fontId="14" fillId="0" borderId="17" xfId="59" applyFont="1" applyBorder="1" applyAlignment="1">
      <alignment horizontal="left" vertical="center" shrinkToFit="1"/>
      <protection/>
    </xf>
    <xf numFmtId="0" fontId="14" fillId="0" borderId="16" xfId="59" applyFont="1" applyBorder="1" applyAlignment="1">
      <alignment horizontal="center" vertical="center"/>
      <protection/>
    </xf>
    <xf numFmtId="49" fontId="2" fillId="0" borderId="16" xfId="59" applyNumberFormat="1" applyFont="1" applyBorder="1" applyAlignment="1">
      <alignment horizontal="center" vertical="center"/>
      <protection/>
    </xf>
    <xf numFmtId="0" fontId="14" fillId="0" borderId="15" xfId="59" applyFont="1" applyBorder="1" applyAlignment="1">
      <alignment horizontal="left" vertical="center"/>
      <protection/>
    </xf>
    <xf numFmtId="0" fontId="14" fillId="0" borderId="14" xfId="59" applyFont="1" applyBorder="1" applyAlignment="1">
      <alignment horizontal="right" vertical="center"/>
      <protection/>
    </xf>
    <xf numFmtId="0" fontId="5" fillId="0" borderId="0" xfId="59" applyFont="1" applyAlignment="1">
      <alignment vertical="center"/>
      <protection/>
    </xf>
    <xf numFmtId="49" fontId="4" fillId="0" borderId="0" xfId="59" applyNumberFormat="1" applyFont="1" applyAlignment="1">
      <alignment vertical="center"/>
      <protection/>
    </xf>
    <xf numFmtId="2" fontId="75" fillId="0" borderId="0" xfId="59" applyNumberFormat="1" applyFont="1" applyBorder="1" applyAlignment="1">
      <alignment horizontal="center" vertical="center"/>
      <protection/>
    </xf>
    <xf numFmtId="49" fontId="10" fillId="0" borderId="0" xfId="67" applyNumberFormat="1" applyFont="1">
      <alignment/>
      <protection/>
    </xf>
    <xf numFmtId="49" fontId="80" fillId="0" borderId="0" xfId="67" applyNumberFormat="1" applyFont="1">
      <alignment/>
      <protection/>
    </xf>
    <xf numFmtId="49" fontId="12" fillId="0" borderId="0" xfId="67" applyNumberFormat="1" applyFont="1" applyAlignment="1">
      <alignment horizontal="right"/>
      <protection/>
    </xf>
    <xf numFmtId="49" fontId="2" fillId="0" borderId="0" xfId="67" applyNumberFormat="1" applyFont="1">
      <alignment/>
      <protection/>
    </xf>
    <xf numFmtId="49" fontId="10" fillId="0" borderId="0" xfId="67" applyNumberFormat="1" applyFont="1" applyAlignment="1">
      <alignment horizontal="right"/>
      <protection/>
    </xf>
    <xf numFmtId="0" fontId="13" fillId="0" borderId="0" xfId="57" applyFont="1" applyFill="1" applyAlignment="1">
      <alignment horizontal="left"/>
      <protection/>
    </xf>
    <xf numFmtId="0" fontId="10" fillId="0" borderId="0" xfId="56" applyFont="1">
      <alignment/>
      <protection/>
    </xf>
    <xf numFmtId="0" fontId="80" fillId="0" borderId="0" xfId="56" applyFont="1">
      <alignment/>
      <protection/>
    </xf>
    <xf numFmtId="0" fontId="2" fillId="0" borderId="0" xfId="56" applyFont="1">
      <alignment/>
      <protection/>
    </xf>
    <xf numFmtId="0" fontId="10" fillId="0" borderId="0" xfId="56" applyFont="1" applyAlignment="1">
      <alignment horizontal="right"/>
      <protection/>
    </xf>
    <xf numFmtId="2" fontId="3" fillId="0" borderId="0" xfId="59" applyNumberFormat="1" applyFont="1" applyAlignment="1">
      <alignment horizontal="center" vertical="center"/>
      <protection/>
    </xf>
    <xf numFmtId="49" fontId="5" fillId="0" borderId="0" xfId="59" applyNumberFormat="1" applyFont="1" applyAlignment="1">
      <alignment horizontal="left" vertical="center"/>
      <protection/>
    </xf>
    <xf numFmtId="0" fontId="18" fillId="0" borderId="0" xfId="59" applyFont="1" applyAlignment="1">
      <alignment vertical="center"/>
      <protection/>
    </xf>
    <xf numFmtId="2" fontId="75" fillId="34" borderId="10" xfId="59" applyNumberFormat="1" applyFont="1" applyFill="1" applyBorder="1" applyAlignment="1">
      <alignment horizontal="center" vertical="center"/>
      <protection/>
    </xf>
    <xf numFmtId="2" fontId="2" fillId="33" borderId="10" xfId="59" applyNumberFormat="1" applyFont="1" applyFill="1" applyBorder="1" applyAlignment="1">
      <alignment horizontal="center" vertical="center"/>
      <protection/>
    </xf>
    <xf numFmtId="0" fontId="14" fillId="0" borderId="10" xfId="56" applyFont="1" applyBorder="1" applyAlignment="1">
      <alignment horizontal="left"/>
      <protection/>
    </xf>
    <xf numFmtId="0" fontId="73" fillId="0" borderId="10" xfId="58" applyFont="1" applyBorder="1" applyAlignment="1">
      <alignment horizontal="left"/>
      <protection/>
    </xf>
    <xf numFmtId="180" fontId="70" fillId="0" borderId="10" xfId="58" applyNumberFormat="1" applyFont="1" applyBorder="1" applyAlignment="1">
      <alignment horizontal="center"/>
      <protection/>
    </xf>
    <xf numFmtId="0" fontId="71" fillId="0" borderId="19" xfId="58" applyFont="1" applyBorder="1" applyAlignment="1">
      <alignment horizontal="left"/>
      <protection/>
    </xf>
    <xf numFmtId="0" fontId="70" fillId="0" borderId="12" xfId="58" applyFont="1" applyBorder="1" applyAlignment="1">
      <alignment horizontal="right"/>
      <protection/>
    </xf>
    <xf numFmtId="0" fontId="74" fillId="0" borderId="10" xfId="58" applyFont="1" applyBorder="1" applyAlignment="1">
      <alignment horizontal="left"/>
      <protection/>
    </xf>
    <xf numFmtId="0" fontId="73" fillId="0" borderId="10" xfId="58" applyFont="1" applyBorder="1">
      <alignment/>
      <protection/>
    </xf>
    <xf numFmtId="180" fontId="70" fillId="0" borderId="10" xfId="58" applyNumberFormat="1" applyFont="1" applyBorder="1" applyAlignment="1">
      <alignment horizontal="center" vertical="center"/>
      <protection/>
    </xf>
    <xf numFmtId="49" fontId="71" fillId="0" borderId="19" xfId="58" applyNumberFormat="1" applyFont="1" applyBorder="1" applyAlignment="1">
      <alignment horizontal="left" vertical="center"/>
      <protection/>
    </xf>
    <xf numFmtId="49" fontId="70" fillId="0" borderId="12" xfId="58" applyNumberFormat="1" applyFont="1" applyBorder="1" applyAlignment="1">
      <alignment horizontal="right" vertical="center"/>
      <protection/>
    </xf>
    <xf numFmtId="0" fontId="14" fillId="0" borderId="10" xfId="66" applyFont="1" applyBorder="1" applyAlignment="1">
      <alignment horizontal="left"/>
      <protection/>
    </xf>
    <xf numFmtId="180" fontId="2" fillId="0" borderId="10" xfId="66" applyNumberFormat="1" applyFont="1" applyBorder="1" applyAlignment="1">
      <alignment horizontal="left"/>
      <protection/>
    </xf>
    <xf numFmtId="0" fontId="71" fillId="0" borderId="19" xfId="58" applyFont="1" applyBorder="1" applyAlignment="1">
      <alignment/>
      <protection/>
    </xf>
    <xf numFmtId="0" fontId="14" fillId="0" borderId="10" xfId="58" applyFont="1" applyBorder="1" applyAlignment="1">
      <alignment horizontal="left"/>
      <protection/>
    </xf>
    <xf numFmtId="0" fontId="2" fillId="0" borderId="10" xfId="58" applyFont="1" applyBorder="1" applyAlignment="1">
      <alignment horizontal="left"/>
      <protection/>
    </xf>
    <xf numFmtId="49" fontId="13" fillId="0" borderId="10" xfId="58" applyNumberFormat="1" applyFont="1" applyBorder="1" applyAlignment="1">
      <alignment horizontal="center"/>
      <protection/>
    </xf>
    <xf numFmtId="49" fontId="70" fillId="0" borderId="10" xfId="58" applyNumberFormat="1" applyFont="1" applyBorder="1" applyAlignment="1">
      <alignment horizontal="center"/>
      <protection/>
    </xf>
    <xf numFmtId="0" fontId="74" fillId="0" borderId="22" xfId="58" applyFont="1" applyBorder="1" applyAlignment="1">
      <alignment horizontal="left"/>
      <protection/>
    </xf>
    <xf numFmtId="0" fontId="73" fillId="0" borderId="22" xfId="58" applyFont="1" applyBorder="1">
      <alignment/>
      <protection/>
    </xf>
    <xf numFmtId="180" fontId="70" fillId="0" borderId="23" xfId="58" applyNumberFormat="1" applyFont="1" applyBorder="1" applyAlignment="1">
      <alignment horizontal="center"/>
      <protection/>
    </xf>
    <xf numFmtId="0" fontId="71" fillId="0" borderId="24" xfId="58" applyFont="1" applyBorder="1" applyAlignment="1">
      <alignment/>
      <protection/>
    </xf>
    <xf numFmtId="0" fontId="70" fillId="0" borderId="25" xfId="58" applyFont="1" applyBorder="1" applyAlignment="1">
      <alignment horizontal="right"/>
      <protection/>
    </xf>
    <xf numFmtId="180" fontId="70" fillId="0" borderId="23" xfId="58" applyNumberFormat="1" applyFont="1" applyBorder="1" applyAlignment="1">
      <alignment horizontal="center" vertical="center"/>
      <protection/>
    </xf>
    <xf numFmtId="49" fontId="13" fillId="0" borderId="23" xfId="58" applyNumberFormat="1" applyFont="1" applyBorder="1" applyAlignment="1">
      <alignment horizontal="center"/>
      <protection/>
    </xf>
    <xf numFmtId="2" fontId="23" fillId="35" borderId="15" xfId="59" applyNumberFormat="1" applyFont="1" applyFill="1" applyBorder="1" applyAlignment="1">
      <alignment horizontal="center" vertical="center"/>
      <protection/>
    </xf>
    <xf numFmtId="1" fontId="19" fillId="0" borderId="17" xfId="59" applyNumberFormat="1" applyFont="1" applyBorder="1" applyAlignment="1">
      <alignment horizontal="center" vertical="center"/>
      <protection/>
    </xf>
    <xf numFmtId="1" fontId="19" fillId="0" borderId="16" xfId="59" applyNumberFormat="1" applyFont="1" applyBorder="1" applyAlignment="1">
      <alignment horizontal="center" vertical="center"/>
      <protection/>
    </xf>
    <xf numFmtId="1" fontId="19" fillId="0" borderId="13" xfId="59" applyNumberFormat="1" applyFont="1" applyBorder="1" applyAlignment="1">
      <alignment horizontal="center" vertical="center"/>
      <protection/>
    </xf>
    <xf numFmtId="0" fontId="19" fillId="0" borderId="17" xfId="59" applyFont="1" applyBorder="1" applyAlignment="1">
      <alignment horizontal="left" vertical="center" shrinkToFit="1"/>
      <protection/>
    </xf>
    <xf numFmtId="49" fontId="14" fillId="0" borderId="16" xfId="59" applyNumberFormat="1" applyFont="1" applyBorder="1" applyAlignment="1">
      <alignment horizontal="center" vertical="center"/>
      <protection/>
    </xf>
    <xf numFmtId="0" fontId="27" fillId="0" borderId="15" xfId="59" applyFont="1" applyBorder="1" applyAlignment="1">
      <alignment horizontal="left" vertical="center"/>
      <protection/>
    </xf>
    <xf numFmtId="2" fontId="3" fillId="0" borderId="0" xfId="59" applyNumberFormat="1" applyFont="1" applyBorder="1" applyAlignment="1">
      <alignment horizontal="center" vertical="center"/>
      <protection/>
    </xf>
    <xf numFmtId="0" fontId="19" fillId="0" borderId="0" xfId="59" applyFont="1" applyAlignment="1">
      <alignment vertical="center" shrinkToFit="1"/>
      <protection/>
    </xf>
    <xf numFmtId="49" fontId="11" fillId="0" borderId="0" xfId="67" applyNumberFormat="1" applyFont="1">
      <alignment/>
      <protection/>
    </xf>
    <xf numFmtId="0" fontId="13" fillId="0" borderId="0" xfId="57" applyFont="1" applyFill="1" applyAlignment="1">
      <alignment horizontal="right"/>
      <protection/>
    </xf>
    <xf numFmtId="0" fontId="11" fillId="0" borderId="0" xfId="56" applyFont="1">
      <alignment/>
      <protection/>
    </xf>
    <xf numFmtId="0" fontId="2" fillId="0" borderId="0" xfId="59" applyFont="1">
      <alignment/>
      <protection/>
    </xf>
    <xf numFmtId="0" fontId="2" fillId="0" borderId="0" xfId="59" applyFont="1" applyAlignment="1">
      <alignment shrinkToFit="1"/>
      <protection/>
    </xf>
    <xf numFmtId="0" fontId="2" fillId="35" borderId="10" xfId="70" applyFont="1" applyFill="1" applyBorder="1" applyAlignment="1">
      <alignment horizontal="center" vertical="center"/>
      <protection/>
    </xf>
    <xf numFmtId="0" fontId="18" fillId="0" borderId="10" xfId="59" applyFont="1" applyBorder="1" applyAlignment="1">
      <alignment horizontal="center" vertical="center"/>
      <protection/>
    </xf>
    <xf numFmtId="0" fontId="2" fillId="33" borderId="10" xfId="59" applyFont="1" applyFill="1" applyBorder="1" applyAlignment="1">
      <alignment horizontal="center" vertical="center"/>
      <protection/>
    </xf>
    <xf numFmtId="49" fontId="13" fillId="0" borderId="10" xfId="59" applyNumberFormat="1" applyFont="1" applyBorder="1" applyAlignment="1">
      <alignment horizontal="center" vertical="center"/>
      <protection/>
    </xf>
    <xf numFmtId="180" fontId="73" fillId="0" borderId="10" xfId="59" applyNumberFormat="1" applyFont="1" applyFill="1" applyBorder="1" applyAlignment="1">
      <alignment horizontal="center" vertical="center"/>
      <protection/>
    </xf>
    <xf numFmtId="49" fontId="71" fillId="0" borderId="11" xfId="59" applyNumberFormat="1" applyFont="1" applyBorder="1" applyAlignment="1">
      <alignment horizontal="center" vertical="center"/>
      <protection/>
    </xf>
    <xf numFmtId="49" fontId="71" fillId="0" borderId="10" xfId="59" applyNumberFormat="1" applyFont="1" applyBorder="1" applyAlignment="1">
      <alignment horizontal="center" vertical="center"/>
      <protection/>
    </xf>
    <xf numFmtId="0" fontId="18" fillId="0" borderId="19" xfId="59" applyFont="1" applyBorder="1" applyAlignment="1">
      <alignment horizontal="left" vertical="center"/>
      <protection/>
    </xf>
    <xf numFmtId="0" fontId="13" fillId="0" borderId="12" xfId="59" applyFont="1" applyBorder="1" applyAlignment="1">
      <alignment horizontal="right" vertical="center"/>
      <protection/>
    </xf>
    <xf numFmtId="49" fontId="4" fillId="0" borderId="17" xfId="59" applyNumberFormat="1" applyFont="1" applyBorder="1" applyAlignment="1">
      <alignment horizontal="center" vertical="center"/>
      <protection/>
    </xf>
    <xf numFmtId="49" fontId="4" fillId="0" borderId="16" xfId="59" applyNumberFormat="1" applyFont="1" applyBorder="1" applyAlignment="1">
      <alignment horizontal="center" vertical="center"/>
      <protection/>
    </xf>
    <xf numFmtId="49" fontId="3" fillId="0" borderId="16" xfId="59" applyNumberFormat="1" applyFont="1" applyBorder="1" applyAlignment="1">
      <alignment horizontal="center" vertical="center"/>
      <protection/>
    </xf>
    <xf numFmtId="0" fontId="4" fillId="0" borderId="16" xfId="59" applyFont="1" applyBorder="1" applyAlignment="1">
      <alignment horizontal="left" vertical="center" shrinkToFit="1"/>
      <protection/>
    </xf>
    <xf numFmtId="0" fontId="4" fillId="0" borderId="16" xfId="59" applyFont="1" applyBorder="1" applyAlignment="1">
      <alignment horizontal="center" vertical="center"/>
      <protection/>
    </xf>
    <xf numFmtId="49" fontId="4" fillId="0" borderId="16" xfId="59" applyNumberFormat="1" applyFont="1" applyBorder="1" applyAlignment="1">
      <alignment horizontal="center" vertical="center"/>
      <protection/>
    </xf>
    <xf numFmtId="0" fontId="4" fillId="0" borderId="15" xfId="59" applyFont="1" applyBorder="1" applyAlignment="1">
      <alignment horizontal="left" vertical="center"/>
      <protection/>
    </xf>
    <xf numFmtId="0" fontId="4" fillId="0" borderId="14" xfId="59" applyFont="1" applyBorder="1" applyAlignment="1">
      <alignment horizontal="right" vertical="center"/>
      <protection/>
    </xf>
    <xf numFmtId="49" fontId="10" fillId="0" borderId="0" xfId="67" applyNumberFormat="1" applyFont="1" applyAlignment="1">
      <alignment shrinkToFit="1"/>
      <protection/>
    </xf>
    <xf numFmtId="49" fontId="11" fillId="0" borderId="0" xfId="67" applyNumberFormat="1" applyFont="1" applyAlignment="1">
      <alignment horizontal="left"/>
      <protection/>
    </xf>
    <xf numFmtId="0" fontId="70" fillId="0" borderId="0" xfId="57" applyFont="1" applyFill="1">
      <alignment/>
      <protection/>
    </xf>
    <xf numFmtId="0" fontId="71" fillId="0" borderId="0" xfId="57" applyFont="1" applyFill="1">
      <alignment/>
      <protection/>
    </xf>
    <xf numFmtId="0" fontId="70" fillId="0" borderId="0" xfId="57" applyFont="1" applyFill="1" applyAlignment="1">
      <alignment shrinkToFit="1"/>
      <protection/>
    </xf>
    <xf numFmtId="49" fontId="71" fillId="0" borderId="0" xfId="57" applyNumberFormat="1" applyFont="1" applyFill="1" applyAlignment="1">
      <alignment horizontal="right"/>
      <protection/>
    </xf>
    <xf numFmtId="0" fontId="70" fillId="0" borderId="0" xfId="57" applyFont="1" applyFill="1" applyAlignment="1">
      <alignment horizontal="center"/>
      <protection/>
    </xf>
    <xf numFmtId="0" fontId="10" fillId="0" borderId="0" xfId="56" applyFont="1" applyAlignment="1">
      <alignment shrinkToFit="1"/>
      <protection/>
    </xf>
    <xf numFmtId="0" fontId="81" fillId="0" borderId="0" xfId="57" applyFont="1" applyFill="1">
      <alignment/>
      <protection/>
    </xf>
    <xf numFmtId="0" fontId="81" fillId="0" borderId="0" xfId="57" applyFont="1" applyFill="1" applyAlignment="1">
      <alignment shrinkToFit="1"/>
      <protection/>
    </xf>
    <xf numFmtId="180" fontId="81" fillId="0" borderId="0" xfId="57" applyNumberFormat="1" applyFont="1" applyFill="1" applyAlignment="1">
      <alignment horizontal="center"/>
      <protection/>
    </xf>
    <xf numFmtId="0" fontId="81" fillId="0" borderId="0" xfId="57" applyFont="1" applyFill="1" applyAlignment="1">
      <alignment horizontal="center"/>
      <protection/>
    </xf>
    <xf numFmtId="0" fontId="2" fillId="0" borderId="0" xfId="59" applyFont="1">
      <alignment/>
      <protection/>
    </xf>
    <xf numFmtId="0" fontId="2" fillId="0" borderId="0" xfId="59" applyFont="1" applyAlignment="1">
      <alignment shrinkToFit="1"/>
      <protection/>
    </xf>
    <xf numFmtId="0" fontId="2" fillId="0" borderId="10" xfId="59" applyFont="1" applyBorder="1" applyAlignment="1">
      <alignment horizontal="center" vertical="center"/>
      <protection/>
    </xf>
    <xf numFmtId="0" fontId="5" fillId="0" borderId="10" xfId="59" applyFont="1" applyBorder="1" applyAlignment="1">
      <alignment horizontal="center" vertical="center"/>
      <protection/>
    </xf>
    <xf numFmtId="14" fontId="2" fillId="0" borderId="10" xfId="59" applyNumberFormat="1" applyFont="1" applyBorder="1" applyAlignment="1">
      <alignment horizontal="center" vertical="center"/>
      <protection/>
    </xf>
    <xf numFmtId="0" fontId="71" fillId="0" borderId="19" xfId="59" applyFont="1" applyBorder="1" applyAlignment="1">
      <alignment horizontal="left" vertical="center"/>
      <protection/>
    </xf>
    <xf numFmtId="0" fontId="70" fillId="0" borderId="12" xfId="59" applyFont="1" applyBorder="1" applyAlignment="1">
      <alignment horizontal="right" vertical="center"/>
      <protection/>
    </xf>
    <xf numFmtId="0" fontId="72" fillId="0" borderId="10" xfId="58" applyFont="1" applyBorder="1" applyAlignment="1">
      <alignment horizontal="left"/>
      <protection/>
    </xf>
    <xf numFmtId="0" fontId="72" fillId="0" borderId="10" xfId="58" applyFont="1" applyBorder="1" applyAlignment="1">
      <alignment horizontal="center"/>
      <protection/>
    </xf>
    <xf numFmtId="0" fontId="2" fillId="0" borderId="18" xfId="59" applyFont="1" applyBorder="1" applyAlignment="1">
      <alignment horizontal="center" vertical="center"/>
      <protection/>
    </xf>
    <xf numFmtId="0" fontId="4" fillId="0" borderId="16" xfId="59" applyFont="1" applyBorder="1" applyAlignment="1">
      <alignment horizontal="left" vertical="center" shrinkToFit="1"/>
      <protection/>
    </xf>
    <xf numFmtId="0" fontId="4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Border="1" applyAlignment="1">
      <alignment horizontal="center" vertical="center"/>
      <protection/>
    </xf>
    <xf numFmtId="0" fontId="4" fillId="0" borderId="15" xfId="59" applyFont="1" applyBorder="1" applyAlignment="1">
      <alignment horizontal="left" vertical="center"/>
      <protection/>
    </xf>
    <xf numFmtId="0" fontId="4" fillId="0" borderId="14" xfId="59" applyFont="1" applyBorder="1" applyAlignment="1">
      <alignment horizontal="right" vertical="center"/>
      <protection/>
    </xf>
    <xf numFmtId="49" fontId="10" fillId="0" borderId="0" xfId="67" applyNumberFormat="1" applyFont="1" applyAlignment="1">
      <alignment shrinkToFit="1"/>
      <protection/>
    </xf>
    <xf numFmtId="49" fontId="11" fillId="0" borderId="0" xfId="67" applyNumberFormat="1" applyFont="1" applyAlignment="1">
      <alignment horizontal="left"/>
      <protection/>
    </xf>
    <xf numFmtId="0" fontId="82" fillId="0" borderId="0" xfId="57" applyFont="1" applyFill="1">
      <alignment/>
      <protection/>
    </xf>
    <xf numFmtId="49" fontId="82" fillId="0" borderId="0" xfId="57" applyNumberFormat="1" applyFont="1" applyFill="1" applyAlignment="1">
      <alignment horizontal="right"/>
      <protection/>
    </xf>
    <xf numFmtId="0" fontId="10" fillId="0" borderId="0" xfId="56" applyFont="1" applyAlignment="1">
      <alignment shrinkToFit="1"/>
      <protection/>
    </xf>
    <xf numFmtId="0" fontId="70" fillId="0" borderId="0" xfId="57" applyFont="1" applyFill="1" applyAlignment="1">
      <alignment shrinkToFit="1"/>
      <protection/>
    </xf>
    <xf numFmtId="14" fontId="8" fillId="0" borderId="0" xfId="57" applyNumberFormat="1" applyFont="1" applyFill="1" applyBorder="1" applyAlignment="1" applyProtection="1">
      <alignment horizontal="center" vertical="center"/>
      <protection/>
    </xf>
    <xf numFmtId="2" fontId="2" fillId="0" borderId="26" xfId="59" applyNumberFormat="1" applyFont="1" applyBorder="1" applyAlignment="1">
      <alignment horizontal="center" vertical="center"/>
      <protection/>
    </xf>
    <xf numFmtId="2" fontId="2" fillId="0" borderId="27" xfId="59" applyNumberFormat="1" applyFont="1" applyBorder="1" applyAlignment="1">
      <alignment horizontal="center" vertical="center"/>
      <protection/>
    </xf>
    <xf numFmtId="2" fontId="2" fillId="0" borderId="28" xfId="59" applyNumberFormat="1" applyFont="1" applyBorder="1" applyAlignment="1">
      <alignment horizontal="center" vertical="center"/>
      <protection/>
    </xf>
    <xf numFmtId="2" fontId="19" fillId="0" borderId="26" xfId="59" applyNumberFormat="1" applyFont="1" applyBorder="1" applyAlignment="1">
      <alignment horizontal="center" vertical="center"/>
      <protection/>
    </xf>
    <xf numFmtId="2" fontId="19" fillId="0" borderId="27" xfId="59" applyNumberFormat="1" applyFont="1" applyBorder="1" applyAlignment="1">
      <alignment horizontal="center" vertical="center"/>
      <protection/>
    </xf>
    <xf numFmtId="2" fontId="19" fillId="0" borderId="28" xfId="59" applyNumberFormat="1" applyFont="1" applyBorder="1" applyAlignment="1">
      <alignment horizontal="center" vertical="center"/>
      <protection/>
    </xf>
    <xf numFmtId="2" fontId="2" fillId="0" borderId="29" xfId="59" applyNumberFormat="1" applyFont="1" applyBorder="1" applyAlignment="1">
      <alignment horizontal="center" vertical="center"/>
      <protection/>
    </xf>
    <xf numFmtId="2" fontId="2" fillId="0" borderId="30" xfId="59" applyNumberFormat="1" applyFont="1" applyBorder="1" applyAlignment="1">
      <alignment horizontal="center" vertical="center"/>
      <protection/>
    </xf>
    <xf numFmtId="2" fontId="2" fillId="0" borderId="31" xfId="59" applyNumberFormat="1" applyFont="1" applyBorder="1" applyAlignment="1">
      <alignment horizontal="center" vertical="center"/>
      <protection/>
    </xf>
    <xf numFmtId="0" fontId="24" fillId="0" borderId="0" xfId="57" applyFont="1" applyFill="1" applyAlignment="1">
      <alignment horizontal="center"/>
      <protection/>
    </xf>
    <xf numFmtId="2" fontId="2" fillId="0" borderId="26" xfId="59" applyNumberFormat="1" applyFont="1" applyBorder="1" applyAlignment="1">
      <alignment horizontal="center" vertical="center"/>
      <protection/>
    </xf>
    <xf numFmtId="2" fontId="2" fillId="0" borderId="27" xfId="59" applyNumberFormat="1" applyFont="1" applyBorder="1" applyAlignment="1">
      <alignment horizontal="center" vertical="center"/>
      <protection/>
    </xf>
    <xf numFmtId="2" fontId="2" fillId="0" borderId="28" xfId="59" applyNumberFormat="1" applyFont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Įprastas 2" xfId="56"/>
    <cellStyle name="Įprastas 3" xfId="57"/>
    <cellStyle name="Įprastas 4" xfId="58"/>
    <cellStyle name="Įprastas 4 2" xfId="59"/>
    <cellStyle name="Linked Cell" xfId="60"/>
    <cellStyle name="Neutral" xfId="61"/>
    <cellStyle name="Normal 10" xfId="62"/>
    <cellStyle name="Normal 2 2 10_aukstis" xfId="63"/>
    <cellStyle name="Normal 2 2 10_aukstis 2" xfId="64"/>
    <cellStyle name="Normal_2013-01-15" xfId="65"/>
    <cellStyle name="Normal_2013-01-15 2" xfId="66"/>
    <cellStyle name="Normal_2013-01-15 2 2" xfId="67"/>
    <cellStyle name="Note" xfId="68"/>
    <cellStyle name="Output" xfId="69"/>
    <cellStyle name="Paprastas 2" xfId="70"/>
    <cellStyle name="Percent" xfId="71"/>
    <cellStyle name="Title" xfId="72"/>
    <cellStyle name="Total" xfId="73"/>
    <cellStyle name="Warning Text" xfId="7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newest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engvoji.lt/wp-content/uploads/2016/12/20161209KlMTau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Klaip&#279;dos%20&#269;empionat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0bb M(2001)"/>
      <sheetName val="60bb M(2001-g)"/>
      <sheetName val="60bb M(1999)"/>
      <sheetName val="60bb M(1999-g)"/>
      <sheetName val="60bb V(2001)"/>
      <sheetName val="60bb V(2001-g)"/>
      <sheetName val="60bb V(1999)"/>
      <sheetName val="60bb V(1999-g)"/>
      <sheetName val="60 M(2001)"/>
      <sheetName val="60 M(2001-g)"/>
      <sheetName val="60 M(1999)"/>
      <sheetName val="60 M(1999-g)"/>
      <sheetName val="60 V(2001)"/>
      <sheetName val="60 V(2001-g)"/>
      <sheetName val="60 V(1999)"/>
      <sheetName val="60 V(1999-g)"/>
      <sheetName val="200 M(2001)"/>
      <sheetName val="200 M(2001-g)"/>
      <sheetName val="200 M(1999)"/>
      <sheetName val="200 M(1999-g)"/>
      <sheetName val="200 V(2001)"/>
      <sheetName val="200 V(2001-g)"/>
      <sheetName val="200 V(1999)"/>
      <sheetName val="200 V(1999-g)"/>
      <sheetName val="600 M(2001)"/>
      <sheetName val="600 M(2001-g)"/>
      <sheetName val="600 M(1999)"/>
      <sheetName val="600 M(1999-g)"/>
      <sheetName val="600 V(2001)"/>
      <sheetName val="600 V(2001-g)"/>
      <sheetName val="600 V(1999)"/>
      <sheetName val="600 V(1999-g)"/>
      <sheetName val="1000 M(2001)"/>
      <sheetName val="1000 M(2001-g)"/>
      <sheetName val="1000 M(1999)"/>
      <sheetName val="1000 V(2001)"/>
      <sheetName val="1000 V(2001-g)"/>
      <sheetName val="1000 V(1999)"/>
      <sheetName val="1000 V(1999-g)"/>
      <sheetName val="2000 M(2001)"/>
      <sheetName val="2000 M(1999)"/>
      <sheetName val="2000 V(2001)"/>
      <sheetName val="2000 V(1999)"/>
      <sheetName val="4x200 M"/>
      <sheetName val="4X200 V"/>
      <sheetName val="Aukstis M(2001)"/>
      <sheetName val="Aukštis M(1999)"/>
      <sheetName val="Aukštis V(2001)"/>
      <sheetName val="Aukstis V(1999)"/>
      <sheetName val="Tolis M(2001)"/>
      <sheetName val="Tolis M(1999)"/>
      <sheetName val="Tolis V(2001)"/>
      <sheetName val="Tolis V(1999)"/>
      <sheetName val="Rutulys M(2001)"/>
      <sheetName val="Rutulys M(1999)"/>
      <sheetName val="Rutulys V(2001)"/>
      <sheetName val="Rutulys V(1999)"/>
      <sheetName val="Trišuolis M(2001)"/>
      <sheetName val="Trišuolis M(1999)"/>
      <sheetName val="Trišuolis V(2001)"/>
      <sheetName val="Trišuolis V(1999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55"/>
  <sheetViews>
    <sheetView zoomScale="110" zoomScaleNormal="110" zoomScalePageLayoutView="0" workbookViewId="0" topLeftCell="A1">
      <selection activeCell="R16" sqref="R16"/>
    </sheetView>
  </sheetViews>
  <sheetFormatPr defaultColWidth="9.140625" defaultRowHeight="12.75"/>
  <cols>
    <col min="1" max="1" width="5.8515625" style="21" customWidth="1"/>
    <col min="2" max="2" width="10.140625" style="119" customWidth="1"/>
    <col min="3" max="3" width="14.421875" style="119" bestFit="1" customWidth="1"/>
    <col min="4" max="4" width="10.28125" style="21" customWidth="1"/>
    <col min="5" max="5" width="11.140625" style="21" bestFit="1" customWidth="1"/>
    <col min="6" max="6" width="17.57421875" style="21" bestFit="1" customWidth="1"/>
    <col min="7" max="7" width="5.7109375" style="21" customWidth="1"/>
    <col min="8" max="8" width="5.7109375" style="29" customWidth="1"/>
    <col min="9" max="9" width="6.57421875" style="21" customWidth="1"/>
    <col min="10" max="10" width="3.421875" style="21" customWidth="1"/>
    <col min="11" max="16384" width="9.140625" style="21" customWidth="1"/>
  </cols>
  <sheetData>
    <row r="2" spans="1:8" s="10" customFormat="1" ht="18">
      <c r="A2" s="8" t="s">
        <v>247</v>
      </c>
      <c r="B2" s="127"/>
      <c r="C2" s="127"/>
      <c r="D2" s="57"/>
      <c r="E2" s="11"/>
      <c r="H2" s="9"/>
    </row>
    <row r="3" spans="1:5" s="10" customFormat="1" ht="18">
      <c r="A3" s="8"/>
      <c r="B3" s="127"/>
      <c r="C3" s="127"/>
      <c r="E3" s="11"/>
    </row>
    <row r="4" spans="1:8" s="10" customFormat="1" ht="15">
      <c r="A4" s="374">
        <v>44091</v>
      </c>
      <c r="B4" s="374"/>
      <c r="C4" s="127"/>
      <c r="D4" s="57"/>
      <c r="E4" s="12" t="s">
        <v>35</v>
      </c>
      <c r="H4" s="9"/>
    </row>
    <row r="5" spans="2:4" s="13" customFormat="1" ht="13.5">
      <c r="B5" s="117"/>
      <c r="C5" s="117"/>
      <c r="D5" s="59"/>
    </row>
    <row r="6" spans="1:8" s="10" customFormat="1" ht="14.25" thickBot="1">
      <c r="A6" s="9"/>
      <c r="B6" s="129" t="s">
        <v>49</v>
      </c>
      <c r="C6" s="124"/>
      <c r="D6" s="57"/>
      <c r="E6" s="15">
        <v>1</v>
      </c>
      <c r="F6" s="16" t="s">
        <v>46</v>
      </c>
      <c r="H6" s="9"/>
    </row>
    <row r="7" spans="1:9" ht="14.25" thickBot="1">
      <c r="A7" s="53" t="s">
        <v>47</v>
      </c>
      <c r="B7" s="120" t="s">
        <v>0</v>
      </c>
      <c r="C7" s="121" t="s">
        <v>1</v>
      </c>
      <c r="D7" s="46" t="s">
        <v>2</v>
      </c>
      <c r="E7" s="46" t="s">
        <v>3</v>
      </c>
      <c r="F7" s="46" t="s">
        <v>4</v>
      </c>
      <c r="G7" s="47" t="s">
        <v>36</v>
      </c>
      <c r="H7" s="54" t="s">
        <v>37</v>
      </c>
      <c r="I7" s="48" t="s">
        <v>38</v>
      </c>
    </row>
    <row r="8" spans="1:9" ht="17.25" customHeight="1">
      <c r="A8" s="49" t="s">
        <v>39</v>
      </c>
      <c r="B8" s="153" t="s">
        <v>18</v>
      </c>
      <c r="C8" s="154" t="s">
        <v>226</v>
      </c>
      <c r="D8" s="23" t="s">
        <v>227</v>
      </c>
      <c r="E8" s="23" t="s">
        <v>29</v>
      </c>
      <c r="F8" s="24" t="s">
        <v>32</v>
      </c>
      <c r="G8" s="25">
        <v>9.83</v>
      </c>
      <c r="H8" s="103" t="s">
        <v>48</v>
      </c>
      <c r="I8" s="43" t="str">
        <f aca="true" t="shared" si="0" ref="I8:I13">IF(ISBLANK(G8),"",IF(G8&lt;=7.7,"KSM",IF(G8&lt;=8,"I A",IF(G8&lt;=8.44,"II A",IF(G8&lt;=9.04,"III A",IF(G8&lt;=9.64,"I JA",IF(G8&lt;=10.04,"II JA",IF(G8&lt;=10.34,"III JA"))))))))</f>
        <v>II JA</v>
      </c>
    </row>
    <row r="9" spans="1:9" ht="17.25" customHeight="1">
      <c r="A9" s="22" t="s">
        <v>40</v>
      </c>
      <c r="B9" s="153" t="s">
        <v>7</v>
      </c>
      <c r="C9" s="154" t="s">
        <v>297</v>
      </c>
      <c r="D9" s="23">
        <v>40766</v>
      </c>
      <c r="E9" s="23" t="s">
        <v>17</v>
      </c>
      <c r="F9" s="24" t="s">
        <v>100</v>
      </c>
      <c r="G9" s="51">
        <v>10.57</v>
      </c>
      <c r="H9" s="26"/>
      <c r="I9" s="43"/>
    </row>
    <row r="10" spans="1:9" ht="17.25" customHeight="1">
      <c r="A10" s="22" t="s">
        <v>41</v>
      </c>
      <c r="B10" s="153" t="s">
        <v>67</v>
      </c>
      <c r="C10" s="154" t="s">
        <v>187</v>
      </c>
      <c r="D10" s="23">
        <v>40498</v>
      </c>
      <c r="E10" s="23" t="s">
        <v>19</v>
      </c>
      <c r="F10" s="24" t="s">
        <v>184</v>
      </c>
      <c r="G10" s="51">
        <v>10.37</v>
      </c>
      <c r="H10" s="26"/>
      <c r="I10" s="43"/>
    </row>
    <row r="11" spans="1:9" ht="17.25" customHeight="1">
      <c r="A11" s="22" t="s">
        <v>42</v>
      </c>
      <c r="B11" s="153" t="s">
        <v>7</v>
      </c>
      <c r="C11" s="154" t="s">
        <v>128</v>
      </c>
      <c r="D11" s="23" t="s">
        <v>178</v>
      </c>
      <c r="E11" s="23" t="s">
        <v>17</v>
      </c>
      <c r="F11" s="24" t="s">
        <v>100</v>
      </c>
      <c r="G11" s="51">
        <v>9.55</v>
      </c>
      <c r="H11" s="26"/>
      <c r="I11" s="43" t="str">
        <f t="shared" si="0"/>
        <v>I JA</v>
      </c>
    </row>
    <row r="12" spans="1:9" ht="17.25" customHeight="1">
      <c r="A12" s="22" t="s">
        <v>43</v>
      </c>
      <c r="B12" s="153" t="s">
        <v>245</v>
      </c>
      <c r="C12" s="154" t="s">
        <v>270</v>
      </c>
      <c r="D12" s="23">
        <v>40613</v>
      </c>
      <c r="E12" s="23" t="s">
        <v>19</v>
      </c>
      <c r="F12" s="24" t="s">
        <v>214</v>
      </c>
      <c r="G12" s="51">
        <v>12.21</v>
      </c>
      <c r="H12" s="26"/>
      <c r="I12" s="43"/>
    </row>
    <row r="13" spans="1:9" ht="17.25" customHeight="1">
      <c r="A13" s="22" t="s">
        <v>44</v>
      </c>
      <c r="B13" s="153"/>
      <c r="C13" s="154"/>
      <c r="D13" s="115"/>
      <c r="E13" s="23"/>
      <c r="F13" s="24"/>
      <c r="G13" s="51"/>
      <c r="H13" s="26"/>
      <c r="I13" s="43">
        <f t="shared" si="0"/>
      </c>
    </row>
    <row r="14" spans="1:10" s="10" customFormat="1" ht="13.5">
      <c r="A14" s="9"/>
      <c r="B14" s="129"/>
      <c r="C14" s="124"/>
      <c r="D14" s="57"/>
      <c r="E14" s="15" t="s">
        <v>40</v>
      </c>
      <c r="F14" s="16" t="s">
        <v>46</v>
      </c>
      <c r="H14" s="9"/>
      <c r="I14" s="88"/>
      <c r="J14" s="88"/>
    </row>
    <row r="15" spans="1:9" ht="17.25" customHeight="1">
      <c r="A15" s="22" t="s">
        <v>39</v>
      </c>
      <c r="B15" s="153" t="s">
        <v>108</v>
      </c>
      <c r="C15" s="154" t="s">
        <v>109</v>
      </c>
      <c r="D15" s="23" t="s">
        <v>225</v>
      </c>
      <c r="E15" s="23" t="s">
        <v>29</v>
      </c>
      <c r="F15" s="24" t="s">
        <v>32</v>
      </c>
      <c r="G15" s="25">
        <v>9.72</v>
      </c>
      <c r="H15" s="26"/>
      <c r="I15" s="27" t="str">
        <f aca="true" t="shared" si="1" ref="I15:I20">IF(ISBLANK(G15),"",IF(G15&lt;=7.7,"KSM",IF(G15&lt;=8,"I A",IF(G15&lt;=8.44,"II A",IF(G15&lt;=9.04,"III A",IF(G15&lt;=9.64,"I JA",IF(G15&lt;=10.04,"II JA",IF(G15&lt;=10.34,"III JA"))))))))</f>
        <v>II JA</v>
      </c>
    </row>
    <row r="16" spans="1:9" ht="17.25" customHeight="1">
      <c r="A16" s="22" t="s">
        <v>40</v>
      </c>
      <c r="B16" s="153" t="s">
        <v>31</v>
      </c>
      <c r="C16" s="154" t="s">
        <v>218</v>
      </c>
      <c r="D16" s="23">
        <v>40301</v>
      </c>
      <c r="E16" s="23" t="s">
        <v>19</v>
      </c>
      <c r="F16" s="24" t="s">
        <v>70</v>
      </c>
      <c r="G16" s="25">
        <v>10.07</v>
      </c>
      <c r="H16" s="26"/>
      <c r="I16" s="27" t="str">
        <f t="shared" si="1"/>
        <v>III JA</v>
      </c>
    </row>
    <row r="17" spans="1:9" ht="17.25" customHeight="1">
      <c r="A17" s="22" t="s">
        <v>41</v>
      </c>
      <c r="B17" s="153"/>
      <c r="C17" s="154"/>
      <c r="D17" s="23"/>
      <c r="E17" s="23"/>
      <c r="F17" s="24"/>
      <c r="G17" s="25"/>
      <c r="H17" s="26"/>
      <c r="I17" s="27">
        <f t="shared" si="1"/>
      </c>
    </row>
    <row r="18" spans="1:9" ht="17.25" customHeight="1">
      <c r="A18" s="22" t="s">
        <v>42</v>
      </c>
      <c r="B18" s="153" t="s">
        <v>207</v>
      </c>
      <c r="C18" s="154" t="s">
        <v>208</v>
      </c>
      <c r="D18" s="23" t="s">
        <v>209</v>
      </c>
      <c r="E18" s="23" t="s">
        <v>19</v>
      </c>
      <c r="F18" s="24" t="s">
        <v>203</v>
      </c>
      <c r="G18" s="25">
        <v>9.37</v>
      </c>
      <c r="H18" s="26"/>
      <c r="I18" s="27" t="str">
        <f t="shared" si="1"/>
        <v>I JA</v>
      </c>
    </row>
    <row r="19" spans="1:9" ht="17.25" customHeight="1">
      <c r="A19" s="22" t="s">
        <v>43</v>
      </c>
      <c r="B19" s="125" t="s">
        <v>94</v>
      </c>
      <c r="C19" s="126" t="s">
        <v>129</v>
      </c>
      <c r="D19" s="115">
        <v>40562</v>
      </c>
      <c r="E19" s="23" t="s">
        <v>17</v>
      </c>
      <c r="F19" s="24" t="s">
        <v>100</v>
      </c>
      <c r="G19" s="25">
        <v>11.13</v>
      </c>
      <c r="H19" s="26"/>
      <c r="I19" s="27"/>
    </row>
    <row r="20" spans="1:9" ht="17.25" customHeight="1">
      <c r="A20" s="22" t="s">
        <v>44</v>
      </c>
      <c r="B20" s="125" t="s">
        <v>67</v>
      </c>
      <c r="C20" s="126" t="s">
        <v>329</v>
      </c>
      <c r="D20" s="115">
        <v>39567</v>
      </c>
      <c r="E20" s="23" t="s">
        <v>60</v>
      </c>
      <c r="F20" s="24" t="s">
        <v>61</v>
      </c>
      <c r="G20" s="25">
        <v>10.2</v>
      </c>
      <c r="H20" s="103" t="s">
        <v>48</v>
      </c>
      <c r="I20" s="27" t="str">
        <f t="shared" si="1"/>
        <v>III JA</v>
      </c>
    </row>
    <row r="21" spans="1:8" s="10" customFormat="1" ht="13.5">
      <c r="A21" s="9"/>
      <c r="B21" s="129"/>
      <c r="C21" s="124"/>
      <c r="D21" s="57"/>
      <c r="E21" s="15" t="s">
        <v>41</v>
      </c>
      <c r="F21" s="16" t="s">
        <v>46</v>
      </c>
      <c r="H21" s="9"/>
    </row>
    <row r="22" spans="1:9" ht="17.25" customHeight="1">
      <c r="A22" s="22" t="s">
        <v>39</v>
      </c>
      <c r="B22" s="153" t="s">
        <v>94</v>
      </c>
      <c r="C22" s="154" t="s">
        <v>298</v>
      </c>
      <c r="D22" s="23">
        <v>40366</v>
      </c>
      <c r="E22" s="23" t="s">
        <v>17</v>
      </c>
      <c r="F22" s="24" t="s">
        <v>100</v>
      </c>
      <c r="G22" s="25">
        <v>10.57</v>
      </c>
      <c r="H22" s="26"/>
      <c r="I22" s="27"/>
    </row>
    <row r="23" spans="1:9" ht="17.25" customHeight="1">
      <c r="A23" s="22" t="s">
        <v>40</v>
      </c>
      <c r="B23" s="153" t="s">
        <v>295</v>
      </c>
      <c r="C23" s="154" t="s">
        <v>296</v>
      </c>
      <c r="D23" s="115">
        <v>40263</v>
      </c>
      <c r="E23" s="23" t="s">
        <v>17</v>
      </c>
      <c r="F23" s="24" t="s">
        <v>100</v>
      </c>
      <c r="G23" s="25">
        <v>10.53</v>
      </c>
      <c r="H23" s="26"/>
      <c r="I23" s="27"/>
    </row>
    <row r="24" spans="1:9" ht="17.25" customHeight="1">
      <c r="A24" s="22" t="s">
        <v>41</v>
      </c>
      <c r="B24" s="153" t="s">
        <v>85</v>
      </c>
      <c r="C24" s="154" t="s">
        <v>235</v>
      </c>
      <c r="D24" s="23">
        <v>40023</v>
      </c>
      <c r="E24" s="23" t="s">
        <v>33</v>
      </c>
      <c r="F24" s="24" t="s">
        <v>234</v>
      </c>
      <c r="G24" s="25">
        <v>9.74</v>
      </c>
      <c r="H24" s="26"/>
      <c r="I24" s="27" t="str">
        <f>IF(ISBLANK(G24),"",IF(G24&lt;=7.7,"KSM",IF(G24&lt;=8,"I A",IF(G24&lt;=8.44,"II A",IF(G24&lt;=9.04,"III A",IF(G24&lt;=9.64,"I JA",IF(G24&lt;=10.04,"II JA",IF(G24&lt;=10.34,"III JA"))))))))</f>
        <v>II JA</v>
      </c>
    </row>
    <row r="25" spans="1:9" ht="17.25" customHeight="1">
      <c r="A25" s="22" t="s">
        <v>42</v>
      </c>
      <c r="B25" s="153" t="s">
        <v>255</v>
      </c>
      <c r="C25" s="154" t="s">
        <v>299</v>
      </c>
      <c r="D25" s="23">
        <v>40483</v>
      </c>
      <c r="E25" s="23" t="s">
        <v>17</v>
      </c>
      <c r="F25" s="24" t="s">
        <v>100</v>
      </c>
      <c r="G25" s="25">
        <v>11.05</v>
      </c>
      <c r="H25" s="26"/>
      <c r="I25" s="27"/>
    </row>
    <row r="26" spans="1:9" ht="17.25" customHeight="1">
      <c r="A26" s="22" t="s">
        <v>43</v>
      </c>
      <c r="B26" s="153" t="s">
        <v>287</v>
      </c>
      <c r="C26" s="154" t="s">
        <v>288</v>
      </c>
      <c r="D26" s="115">
        <v>40274</v>
      </c>
      <c r="E26" s="23" t="s">
        <v>19</v>
      </c>
      <c r="F26" s="24" t="s">
        <v>184</v>
      </c>
      <c r="G26" s="25" t="s">
        <v>327</v>
      </c>
      <c r="H26" s="26"/>
      <c r="I26" s="27"/>
    </row>
    <row r="27" spans="1:9" ht="17.25" customHeight="1">
      <c r="A27" s="22" t="s">
        <v>44</v>
      </c>
      <c r="B27" s="153" t="s">
        <v>7</v>
      </c>
      <c r="C27" s="154" t="s">
        <v>141</v>
      </c>
      <c r="D27" s="23">
        <v>39444</v>
      </c>
      <c r="E27" s="23" t="s">
        <v>6</v>
      </c>
      <c r="F27" s="24" t="s">
        <v>8</v>
      </c>
      <c r="G27" s="25">
        <v>9.17</v>
      </c>
      <c r="H27" s="26"/>
      <c r="I27" s="27" t="str">
        <f>IF(ISBLANK(G27),"",IF(G27&lt;=7.7,"KSM",IF(G27&lt;=8,"I A",IF(G27&lt;=8.44,"II A",IF(G27&lt;=9.04,"III A",IF(G27&lt;=9.64,"I JA",IF(G27&lt;=10.04,"II JA",IF(G27&lt;=10.34,"III JA"))))))))</f>
        <v>I JA</v>
      </c>
    </row>
    <row r="28" spans="1:8" s="10" customFormat="1" ht="13.5">
      <c r="A28" s="9"/>
      <c r="B28" s="129"/>
      <c r="C28" s="124"/>
      <c r="D28" s="57"/>
      <c r="E28" s="15" t="s">
        <v>42</v>
      </c>
      <c r="F28" s="16" t="s">
        <v>46</v>
      </c>
      <c r="H28" s="9"/>
    </row>
    <row r="29" spans="1:9" ht="17.25" customHeight="1">
      <c r="A29" s="22" t="s">
        <v>39</v>
      </c>
      <c r="B29" s="153" t="s">
        <v>241</v>
      </c>
      <c r="C29" s="154" t="s">
        <v>242</v>
      </c>
      <c r="D29" s="23">
        <v>39105</v>
      </c>
      <c r="E29" s="23" t="s">
        <v>33</v>
      </c>
      <c r="F29" s="24" t="s">
        <v>229</v>
      </c>
      <c r="G29" s="25">
        <v>10.85</v>
      </c>
      <c r="H29" s="26"/>
      <c r="I29" s="27"/>
    </row>
    <row r="30" spans="1:9" ht="17.25" customHeight="1">
      <c r="A30" s="22" t="s">
        <v>40</v>
      </c>
      <c r="B30" s="153" t="s">
        <v>185</v>
      </c>
      <c r="C30" s="154" t="s">
        <v>186</v>
      </c>
      <c r="D30" s="23">
        <v>40316</v>
      </c>
      <c r="E30" s="23" t="s">
        <v>19</v>
      </c>
      <c r="F30" s="24" t="s">
        <v>184</v>
      </c>
      <c r="G30" s="25">
        <v>9.79</v>
      </c>
      <c r="H30" s="26"/>
      <c r="I30" s="27" t="str">
        <f>IF(ISBLANK(G30),"",IF(G30&lt;=7.7,"KSM",IF(G30&lt;=8,"I A",IF(G30&lt;=8.44,"II A",IF(G30&lt;=9.04,"III A",IF(G30&lt;=9.64,"I JA",IF(G30&lt;=10.04,"II JA",IF(G30&lt;=10.34,"III JA"))))))))</f>
        <v>II JA</v>
      </c>
    </row>
    <row r="31" spans="1:9" ht="17.25" customHeight="1">
      <c r="A31" s="22" t="s">
        <v>41</v>
      </c>
      <c r="B31" s="153" t="s">
        <v>232</v>
      </c>
      <c r="C31" s="154" t="s">
        <v>233</v>
      </c>
      <c r="D31" s="23">
        <v>39362</v>
      </c>
      <c r="E31" s="23" t="s">
        <v>33</v>
      </c>
      <c r="F31" s="24" t="s">
        <v>229</v>
      </c>
      <c r="G31" s="25">
        <v>10.06</v>
      </c>
      <c r="H31" s="26"/>
      <c r="I31" s="27" t="str">
        <f>IF(ISBLANK(G31),"",IF(G31&lt;=7.7,"KSM",IF(G31&lt;=8,"I A",IF(G31&lt;=8.44,"II A",IF(G31&lt;=9.04,"III A",IF(G31&lt;=9.64,"I JA",IF(G31&lt;=10.04,"II JA",IF(G31&lt;=10.34,"III JA"))))))))</f>
        <v>III JA</v>
      </c>
    </row>
    <row r="32" spans="1:9" ht="17.25" customHeight="1">
      <c r="A32" s="22" t="s">
        <v>42</v>
      </c>
      <c r="B32" s="153" t="s">
        <v>170</v>
      </c>
      <c r="C32" s="154" t="s">
        <v>239</v>
      </c>
      <c r="D32" s="23">
        <v>39547</v>
      </c>
      <c r="E32" s="23" t="s">
        <v>19</v>
      </c>
      <c r="F32" s="24" t="s">
        <v>203</v>
      </c>
      <c r="G32" s="25" t="s">
        <v>327</v>
      </c>
      <c r="H32" s="26"/>
      <c r="I32" s="27"/>
    </row>
    <row r="33" spans="1:9" ht="17.25" customHeight="1">
      <c r="A33" s="22" t="s">
        <v>43</v>
      </c>
      <c r="B33" s="153" t="s">
        <v>273</v>
      </c>
      <c r="C33" s="154" t="s">
        <v>274</v>
      </c>
      <c r="D33" s="23">
        <v>39526</v>
      </c>
      <c r="E33" s="23" t="s">
        <v>19</v>
      </c>
      <c r="F33" s="24" t="s">
        <v>184</v>
      </c>
      <c r="G33" s="25">
        <v>9.62</v>
      </c>
      <c r="H33" s="26"/>
      <c r="I33" s="27" t="str">
        <f>IF(ISBLANK(G33),"",IF(G33&lt;=7.7,"KSM",IF(G33&lt;=8,"I A",IF(G33&lt;=8.44,"II A",IF(G33&lt;=9.04,"III A",IF(G33&lt;=9.64,"I JA",IF(G33&lt;=10.04,"II JA",IF(G33&lt;=10.34,"III JA"))))))))</f>
        <v>I JA</v>
      </c>
    </row>
    <row r="34" spans="1:9" ht="17.25" customHeight="1">
      <c r="A34" s="22" t="s">
        <v>44</v>
      </c>
      <c r="B34" s="153" t="s">
        <v>291</v>
      </c>
      <c r="C34" s="154" t="s">
        <v>292</v>
      </c>
      <c r="D34" s="23">
        <v>39692</v>
      </c>
      <c r="E34" s="23" t="s">
        <v>19</v>
      </c>
      <c r="F34" s="24" t="s">
        <v>189</v>
      </c>
      <c r="G34" s="25" t="s">
        <v>327</v>
      </c>
      <c r="H34" s="26"/>
      <c r="I34" s="27"/>
    </row>
    <row r="35" spans="1:8" s="10" customFormat="1" ht="13.5">
      <c r="A35" s="9"/>
      <c r="B35" s="129"/>
      <c r="C35" s="124"/>
      <c r="D35" s="57"/>
      <c r="E35" s="15" t="s">
        <v>43</v>
      </c>
      <c r="F35" s="16" t="s">
        <v>46</v>
      </c>
      <c r="H35" s="9"/>
    </row>
    <row r="36" spans="1:9" ht="17.25" customHeight="1">
      <c r="A36" s="22" t="s">
        <v>39</v>
      </c>
      <c r="B36" s="151" t="s">
        <v>122</v>
      </c>
      <c r="C36" s="152" t="s">
        <v>123</v>
      </c>
      <c r="D36" s="23" t="s">
        <v>210</v>
      </c>
      <c r="E36" s="23" t="s">
        <v>19</v>
      </c>
      <c r="F36" s="24" t="s">
        <v>203</v>
      </c>
      <c r="G36" s="25" t="s">
        <v>327</v>
      </c>
      <c r="H36" s="26"/>
      <c r="I36" s="27"/>
    </row>
    <row r="37" spans="1:9" ht="17.25" customHeight="1">
      <c r="A37" s="22" t="s">
        <v>40</v>
      </c>
      <c r="B37" s="153" t="s">
        <v>94</v>
      </c>
      <c r="C37" s="154" t="s">
        <v>248</v>
      </c>
      <c r="D37" s="23">
        <v>39424</v>
      </c>
      <c r="E37" s="23" t="s">
        <v>33</v>
      </c>
      <c r="F37" s="24" t="s">
        <v>249</v>
      </c>
      <c r="G37" s="25">
        <v>10.58</v>
      </c>
      <c r="H37" s="26"/>
      <c r="I37" s="27"/>
    </row>
    <row r="38" spans="1:9" ht="17.25" customHeight="1">
      <c r="A38" s="22" t="s">
        <v>41</v>
      </c>
      <c r="B38" s="155" t="s">
        <v>69</v>
      </c>
      <c r="C38" s="156" t="s">
        <v>119</v>
      </c>
      <c r="D38" s="78" t="s">
        <v>211</v>
      </c>
      <c r="E38" s="67" t="s">
        <v>19</v>
      </c>
      <c r="F38" s="64" t="s">
        <v>203</v>
      </c>
      <c r="G38" s="25">
        <v>10.23</v>
      </c>
      <c r="H38" s="26"/>
      <c r="I38" s="27" t="str">
        <f>IF(ISBLANK(G38),"",IF(G38&lt;=7.7,"KSM",IF(G38&lt;=8,"I A",IF(G38&lt;=8.44,"II A",IF(G38&lt;=9.04,"III A",IF(G38&lt;=9.64,"I JA",IF(G38&lt;=10.04,"II JA",IF(G38&lt;=10.34,"III JA"))))))))</f>
        <v>III JA</v>
      </c>
    </row>
    <row r="39" spans="1:9" ht="17.25" customHeight="1">
      <c r="A39" s="22" t="s">
        <v>42</v>
      </c>
      <c r="B39" s="153" t="s">
        <v>293</v>
      </c>
      <c r="C39" s="154" t="s">
        <v>294</v>
      </c>
      <c r="D39" s="115">
        <v>39497</v>
      </c>
      <c r="E39" s="23" t="s">
        <v>19</v>
      </c>
      <c r="F39" s="24" t="s">
        <v>189</v>
      </c>
      <c r="G39" s="25" t="s">
        <v>327</v>
      </c>
      <c r="H39" s="26"/>
      <c r="I39" s="27"/>
    </row>
    <row r="40" spans="1:9" ht="17.25" customHeight="1">
      <c r="A40" s="22" t="s">
        <v>43</v>
      </c>
      <c r="B40" s="153" t="s">
        <v>279</v>
      </c>
      <c r="C40" s="154" t="s">
        <v>280</v>
      </c>
      <c r="D40" s="23">
        <v>39535</v>
      </c>
      <c r="E40" s="23" t="s">
        <v>19</v>
      </c>
      <c r="F40" s="24" t="s">
        <v>70</v>
      </c>
      <c r="G40" s="25">
        <v>9.5</v>
      </c>
      <c r="H40" s="26"/>
      <c r="I40" s="27" t="str">
        <f>IF(ISBLANK(G40),"",IF(G40&lt;=7.7,"KSM",IF(G40&lt;=8,"I A",IF(G40&lt;=8.44,"II A",IF(G40&lt;=9.04,"III A",IF(G40&lt;=9.64,"I JA",IF(G40&lt;=10.04,"II JA",IF(G40&lt;=10.34,"III JA"))))))))</f>
        <v>I JA</v>
      </c>
    </row>
    <row r="41" spans="1:9" ht="17.25" customHeight="1">
      <c r="A41" s="22" t="s">
        <v>44</v>
      </c>
      <c r="B41" s="153" t="s">
        <v>34</v>
      </c>
      <c r="C41" s="154" t="s">
        <v>238</v>
      </c>
      <c r="D41" s="23">
        <v>39662</v>
      </c>
      <c r="E41" s="23" t="s">
        <v>19</v>
      </c>
      <c r="F41" s="24" t="s">
        <v>203</v>
      </c>
      <c r="G41" s="25" t="s">
        <v>327</v>
      </c>
      <c r="H41" s="26"/>
      <c r="I41" s="27"/>
    </row>
    <row r="42" spans="1:8" s="10" customFormat="1" ht="13.5">
      <c r="A42" s="9"/>
      <c r="B42" s="129"/>
      <c r="C42" s="124"/>
      <c r="D42" s="57"/>
      <c r="E42" s="15" t="s">
        <v>44</v>
      </c>
      <c r="F42" s="16" t="s">
        <v>46</v>
      </c>
      <c r="H42" s="9"/>
    </row>
    <row r="43" spans="1:9" ht="17.25" customHeight="1">
      <c r="A43" s="22" t="s">
        <v>39</v>
      </c>
      <c r="B43" s="153" t="s">
        <v>231</v>
      </c>
      <c r="C43" s="154" t="s">
        <v>78</v>
      </c>
      <c r="D43" s="23">
        <v>39322</v>
      </c>
      <c r="E43" s="23" t="s">
        <v>33</v>
      </c>
      <c r="F43" s="24" t="s">
        <v>229</v>
      </c>
      <c r="G43" s="25">
        <v>9.2</v>
      </c>
      <c r="H43" s="26"/>
      <c r="I43" s="27" t="str">
        <f aca="true" t="shared" si="2" ref="I43:I48">IF(ISBLANK(G43),"",IF(G43&lt;=7.7,"KSM",IF(G43&lt;=8,"I A",IF(G43&lt;=8.44,"II A",IF(G43&lt;=9.04,"III A",IF(G43&lt;=9.64,"I JA",IF(G43&lt;=10.04,"II JA",IF(G43&lt;=10.34,"III JA"))))))))</f>
        <v>I JA</v>
      </c>
    </row>
    <row r="44" spans="1:9" ht="17.25" customHeight="1">
      <c r="A44" s="22" t="s">
        <v>40</v>
      </c>
      <c r="B44" s="151" t="s">
        <v>5</v>
      </c>
      <c r="C44" s="152" t="s">
        <v>68</v>
      </c>
      <c r="D44" s="23" t="s">
        <v>163</v>
      </c>
      <c r="E44" s="23" t="s">
        <v>9</v>
      </c>
      <c r="F44" s="24" t="s">
        <v>10</v>
      </c>
      <c r="G44" s="25">
        <v>8.91</v>
      </c>
      <c r="H44" s="26"/>
      <c r="I44" s="27" t="str">
        <f t="shared" si="2"/>
        <v>III A</v>
      </c>
    </row>
    <row r="45" spans="1:9" ht="17.25" customHeight="1">
      <c r="A45" s="22" t="s">
        <v>41</v>
      </c>
      <c r="B45" s="153" t="s">
        <v>96</v>
      </c>
      <c r="C45" s="154" t="s">
        <v>230</v>
      </c>
      <c r="D45" s="23">
        <v>39369</v>
      </c>
      <c r="E45" s="23" t="s">
        <v>33</v>
      </c>
      <c r="F45" s="24" t="s">
        <v>229</v>
      </c>
      <c r="G45" s="25">
        <v>9.58</v>
      </c>
      <c r="H45" s="26"/>
      <c r="I45" s="27" t="str">
        <f t="shared" si="2"/>
        <v>I JA</v>
      </c>
    </row>
    <row r="46" spans="1:9" ht="17.25" customHeight="1">
      <c r="A46" s="22" t="s">
        <v>42</v>
      </c>
      <c r="B46" s="151" t="s">
        <v>94</v>
      </c>
      <c r="C46" s="152" t="s">
        <v>87</v>
      </c>
      <c r="D46" s="23">
        <v>39434</v>
      </c>
      <c r="E46" s="23" t="s">
        <v>19</v>
      </c>
      <c r="F46" s="24" t="s">
        <v>20</v>
      </c>
      <c r="G46" s="25">
        <v>8.61</v>
      </c>
      <c r="H46" s="26"/>
      <c r="I46" s="27" t="str">
        <f t="shared" si="2"/>
        <v>III A</v>
      </c>
    </row>
    <row r="47" spans="1:9" ht="17.25" customHeight="1">
      <c r="A47" s="22" t="s">
        <v>43</v>
      </c>
      <c r="B47" s="153" t="s">
        <v>57</v>
      </c>
      <c r="C47" s="154" t="s">
        <v>58</v>
      </c>
      <c r="D47" s="23">
        <v>39394</v>
      </c>
      <c r="E47" s="23" t="s">
        <v>19</v>
      </c>
      <c r="F47" s="24" t="s">
        <v>203</v>
      </c>
      <c r="G47" s="25">
        <v>10.31</v>
      </c>
      <c r="H47" s="26"/>
      <c r="I47" s="27" t="str">
        <f t="shared" si="2"/>
        <v>III JA</v>
      </c>
    </row>
    <row r="48" spans="1:9" ht="17.25" customHeight="1">
      <c r="A48" s="22" t="s">
        <v>44</v>
      </c>
      <c r="B48" s="153" t="s">
        <v>257</v>
      </c>
      <c r="C48" s="154" t="s">
        <v>258</v>
      </c>
      <c r="D48" s="115">
        <v>39348</v>
      </c>
      <c r="E48" s="23" t="s">
        <v>259</v>
      </c>
      <c r="F48" s="24" t="s">
        <v>260</v>
      </c>
      <c r="G48" s="25">
        <v>9.41</v>
      </c>
      <c r="H48" s="26"/>
      <c r="I48" s="27" t="str">
        <f t="shared" si="2"/>
        <v>I JA</v>
      </c>
    </row>
    <row r="49" spans="1:8" s="10" customFormat="1" ht="13.5">
      <c r="A49" s="75"/>
      <c r="B49" s="129"/>
      <c r="C49" s="124"/>
      <c r="D49" s="57"/>
      <c r="E49" s="15" t="s">
        <v>45</v>
      </c>
      <c r="F49" s="16" t="s">
        <v>46</v>
      </c>
      <c r="H49" s="75"/>
    </row>
    <row r="50" spans="1:9" ht="17.25" customHeight="1">
      <c r="A50" s="22" t="s">
        <v>39</v>
      </c>
      <c r="B50" s="153" t="s">
        <v>5</v>
      </c>
      <c r="C50" s="154" t="s">
        <v>223</v>
      </c>
      <c r="D50" s="23" t="s">
        <v>224</v>
      </c>
      <c r="E50" s="23" t="s">
        <v>29</v>
      </c>
      <c r="F50" s="24" t="s">
        <v>32</v>
      </c>
      <c r="G50" s="25">
        <v>9.38</v>
      </c>
      <c r="H50" s="28" t="s">
        <v>48</v>
      </c>
      <c r="I50" s="27" t="str">
        <f>IF(ISBLANK(G50),"",IF(G50&lt;=7.7,"KSM",IF(G50&lt;=8,"I A",IF(G50&lt;=8.44,"II A",IF(G50&lt;=9.04,"III A",IF(G50&lt;=9.64,"I JA",IF(G50&lt;=10.04,"II JA",IF(G50&lt;=10.34,"III JA"))))))))</f>
        <v>I JA</v>
      </c>
    </row>
    <row r="51" spans="1:9" ht="17.25" customHeight="1">
      <c r="A51" s="22" t="s">
        <v>40</v>
      </c>
      <c r="B51" s="153" t="s">
        <v>148</v>
      </c>
      <c r="C51" s="154" t="s">
        <v>149</v>
      </c>
      <c r="D51" s="23" t="s">
        <v>150</v>
      </c>
      <c r="E51" s="23" t="s">
        <v>97</v>
      </c>
      <c r="F51" s="24" t="s">
        <v>144</v>
      </c>
      <c r="G51" s="25">
        <v>9.94</v>
      </c>
      <c r="H51" s="28" t="s">
        <v>48</v>
      </c>
      <c r="I51" s="27" t="str">
        <f>IF(ISBLANK(G51),"",IF(G51&lt;=7.7,"KSM",IF(G51&lt;=8,"I A",IF(G51&lt;=8.44,"II A",IF(G51&lt;=9.04,"III A",IF(G51&lt;=9.64,"I JA",IF(G51&lt;=10.04,"II JA",IF(G51&lt;=10.34,"III JA"))))))))</f>
        <v>II JA</v>
      </c>
    </row>
    <row r="52" spans="1:9" ht="17.25" customHeight="1">
      <c r="A52" s="22" t="s">
        <v>41</v>
      </c>
      <c r="B52" s="151" t="s">
        <v>86</v>
      </c>
      <c r="C52" s="152" t="s">
        <v>79</v>
      </c>
      <c r="D52" s="115">
        <v>39140</v>
      </c>
      <c r="E52" s="23" t="s">
        <v>19</v>
      </c>
      <c r="F52" s="24" t="s">
        <v>23</v>
      </c>
      <c r="G52" s="25">
        <v>9.16</v>
      </c>
      <c r="H52" s="28" t="s">
        <v>48</v>
      </c>
      <c r="I52" s="27" t="str">
        <f>IF(ISBLANK(G52),"",IF(G52&lt;=7.7,"KSM",IF(G52&lt;=8,"I A",IF(G52&lt;=8.44,"II A",IF(G52&lt;=9.04,"III A",IF(G52&lt;=9.64,"I JA",IF(G52&lt;=10.04,"II JA",IF(G52&lt;=10.34,"III JA"))))))))</f>
        <v>I JA</v>
      </c>
    </row>
    <row r="53" spans="1:9" ht="17.25" customHeight="1">
      <c r="A53" s="22" t="s">
        <v>42</v>
      </c>
      <c r="B53" s="155" t="s">
        <v>84</v>
      </c>
      <c r="C53" s="156" t="s">
        <v>188</v>
      </c>
      <c r="D53" s="78">
        <v>39462</v>
      </c>
      <c r="E53" s="67" t="s">
        <v>19</v>
      </c>
      <c r="F53" s="64" t="s">
        <v>189</v>
      </c>
      <c r="G53" s="25" t="s">
        <v>327</v>
      </c>
      <c r="H53" s="28" t="s">
        <v>48</v>
      </c>
      <c r="I53" s="27"/>
    </row>
    <row r="54" spans="1:9" ht="17.25" customHeight="1">
      <c r="A54" s="22" t="s">
        <v>43</v>
      </c>
      <c r="B54" s="153" t="s">
        <v>120</v>
      </c>
      <c r="C54" s="154" t="s">
        <v>221</v>
      </c>
      <c r="D54" s="23">
        <v>39578</v>
      </c>
      <c r="E54" s="23" t="s">
        <v>29</v>
      </c>
      <c r="F54" s="24" t="s">
        <v>32</v>
      </c>
      <c r="G54" s="25">
        <v>9.21</v>
      </c>
      <c r="H54" s="103" t="s">
        <v>48</v>
      </c>
      <c r="I54" s="27" t="str">
        <f>IF(ISBLANK(G54),"",IF(G54&lt;=7.7,"KSM",IF(G54&lt;=8,"I A",IF(G54&lt;=8.44,"II A",IF(G54&lt;=9.04,"III A",IF(G54&lt;=9.64,"I JA",IF(G54&lt;=10.04,"II JA",IF(G54&lt;=10.34,"III JA"))))))))</f>
        <v>I JA</v>
      </c>
    </row>
    <row r="55" spans="1:9" ht="17.25" customHeight="1">
      <c r="A55" s="22" t="s">
        <v>44</v>
      </c>
      <c r="B55" s="158" t="s">
        <v>16</v>
      </c>
      <c r="C55" s="159" t="s">
        <v>142</v>
      </c>
      <c r="D55" s="35" t="s">
        <v>143</v>
      </c>
      <c r="E55" s="89" t="s">
        <v>97</v>
      </c>
      <c r="F55" s="38" t="s">
        <v>144</v>
      </c>
      <c r="G55" s="25" t="s">
        <v>327</v>
      </c>
      <c r="H55" s="103" t="s">
        <v>48</v>
      </c>
      <c r="I55" s="27"/>
    </row>
  </sheetData>
  <sheetProtection/>
  <mergeCells count="1">
    <mergeCell ref="A4:B4"/>
  </mergeCells>
  <printOptions horizontalCentered="1"/>
  <pageMargins left="0.3937007874015748" right="0.3937007874015748" top="0" bottom="0" header="0.3937007874015748" footer="0.3937007874015748"/>
  <pageSetup fitToHeight="0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23"/>
  <sheetViews>
    <sheetView zoomScale="110" zoomScaleNormal="110" zoomScalePageLayoutView="0" workbookViewId="0" topLeftCell="A1">
      <selection activeCell="E31" sqref="E31"/>
    </sheetView>
  </sheetViews>
  <sheetFormatPr defaultColWidth="9.140625" defaultRowHeight="12.75"/>
  <cols>
    <col min="1" max="1" width="5.8515625" style="21" customWidth="1"/>
    <col min="2" max="2" width="14.140625" style="107" customWidth="1"/>
    <col min="3" max="3" width="14.57421875" style="110" customWidth="1"/>
    <col min="4" max="4" width="10.421875" style="21" bestFit="1" customWidth="1"/>
    <col min="5" max="5" width="11.140625" style="63" bestFit="1" customWidth="1"/>
    <col min="6" max="6" width="11.28125" style="21" bestFit="1" customWidth="1"/>
    <col min="7" max="7" width="7.421875" style="21" customWidth="1"/>
    <col min="8" max="8" width="7.140625" style="21" customWidth="1"/>
    <col min="9" max="9" width="3.8515625" style="21" hidden="1" customWidth="1"/>
    <col min="10" max="16384" width="9.140625" style="21" customWidth="1"/>
  </cols>
  <sheetData>
    <row r="1" spans="1:5" s="100" customFormat="1" ht="18">
      <c r="A1" s="8" t="s">
        <v>247</v>
      </c>
      <c r="B1" s="127"/>
      <c r="C1" s="131"/>
      <c r="D1" s="112"/>
      <c r="E1" s="58"/>
    </row>
    <row r="2" spans="1:5" s="100" customFormat="1" ht="18">
      <c r="A2" s="8"/>
      <c r="B2" s="127"/>
      <c r="C2" s="127"/>
      <c r="E2" s="11"/>
    </row>
    <row r="3" spans="1:5" s="100" customFormat="1" ht="13.5">
      <c r="A3" s="374">
        <v>44091</v>
      </c>
      <c r="B3" s="374"/>
      <c r="C3" s="131"/>
      <c r="D3" s="112"/>
      <c r="E3" s="61" t="s">
        <v>35</v>
      </c>
    </row>
    <row r="4" spans="2:5" s="13" customFormat="1" ht="12.75">
      <c r="B4" s="105"/>
      <c r="C4" s="108"/>
      <c r="D4" s="59"/>
      <c r="E4" s="62"/>
    </row>
    <row r="5" spans="1:6" s="100" customFormat="1" ht="18">
      <c r="A5" s="99"/>
      <c r="B5" s="123" t="s">
        <v>52</v>
      </c>
      <c r="C5" s="128"/>
      <c r="D5" s="112"/>
      <c r="E5" s="114"/>
      <c r="F5" s="102"/>
    </row>
    <row r="6" spans="2:6" s="17" customFormat="1" ht="13.5" thickBot="1">
      <c r="B6" s="106"/>
      <c r="C6" s="109"/>
      <c r="D6" s="21"/>
      <c r="E6" s="63"/>
      <c r="F6" s="19"/>
    </row>
    <row r="7" spans="1:8" ht="13.5" thickBot="1">
      <c r="A7" s="53" t="s">
        <v>328</v>
      </c>
      <c r="B7" s="44" t="s">
        <v>0</v>
      </c>
      <c r="C7" s="45" t="s">
        <v>1</v>
      </c>
      <c r="D7" s="46" t="s">
        <v>2</v>
      </c>
      <c r="E7" s="46" t="s">
        <v>3</v>
      </c>
      <c r="F7" s="46" t="s">
        <v>4</v>
      </c>
      <c r="G7" s="47" t="s">
        <v>36</v>
      </c>
      <c r="H7" s="48" t="s">
        <v>38</v>
      </c>
    </row>
    <row r="8" spans="1:9" ht="17.25" customHeight="1">
      <c r="A8" s="176">
        <v>1</v>
      </c>
      <c r="B8" s="168" t="s">
        <v>106</v>
      </c>
      <c r="C8" s="169" t="s">
        <v>204</v>
      </c>
      <c r="D8" s="113" t="s">
        <v>205</v>
      </c>
      <c r="E8" s="111" t="s">
        <v>19</v>
      </c>
      <c r="F8" s="104" t="s">
        <v>203</v>
      </c>
      <c r="G8" s="185">
        <v>27.64</v>
      </c>
      <c r="H8" s="92" t="str">
        <f aca="true" t="shared" si="0" ref="H8:H21">IF(ISBLANK(G8),"",IF(G8&lt;=22.75,"KSM",IF(G8&lt;=23.7,"I A",IF(G8&lt;=25,"II A",IF(G8&lt;=27,"III A",IF(G8&lt;=29.5,"I JA",IF(G8&lt;=31.5,"II JA",IF(G8&lt;=33,"III JA"))))))))</f>
        <v>I JA</v>
      </c>
      <c r="I8" s="30"/>
    </row>
    <row r="9" spans="1:8" ht="17.25" customHeight="1">
      <c r="A9" s="177">
        <v>2</v>
      </c>
      <c r="B9" s="166" t="s">
        <v>216</v>
      </c>
      <c r="C9" s="167" t="s">
        <v>110</v>
      </c>
      <c r="D9" s="96">
        <v>39162</v>
      </c>
      <c r="E9" s="111" t="s">
        <v>19</v>
      </c>
      <c r="F9" s="95" t="s">
        <v>203</v>
      </c>
      <c r="G9" s="181">
        <v>28.01</v>
      </c>
      <c r="H9" s="92" t="str">
        <f t="shared" si="0"/>
        <v>I JA</v>
      </c>
    </row>
    <row r="10" spans="1:8" ht="17.25" customHeight="1">
      <c r="A10" s="177">
        <v>3</v>
      </c>
      <c r="B10" s="162" t="s">
        <v>182</v>
      </c>
      <c r="C10" s="163" t="s">
        <v>121</v>
      </c>
      <c r="D10" s="31">
        <v>39110</v>
      </c>
      <c r="E10" s="86" t="s">
        <v>19</v>
      </c>
      <c r="F10" s="33" t="s">
        <v>22</v>
      </c>
      <c r="G10" s="181">
        <v>28.26</v>
      </c>
      <c r="H10" s="92" t="str">
        <f t="shared" si="0"/>
        <v>I JA</v>
      </c>
    </row>
    <row r="11" spans="1:8" ht="17.25" customHeight="1">
      <c r="A11" s="177">
        <v>4</v>
      </c>
      <c r="B11" s="165" t="s">
        <v>26</v>
      </c>
      <c r="C11" s="161" t="s">
        <v>95</v>
      </c>
      <c r="D11" s="113">
        <v>39835</v>
      </c>
      <c r="E11" s="111" t="s">
        <v>19</v>
      </c>
      <c r="F11" s="104" t="s">
        <v>22</v>
      </c>
      <c r="G11" s="181">
        <v>32.4</v>
      </c>
      <c r="H11" s="92" t="str">
        <f t="shared" si="0"/>
        <v>III JA</v>
      </c>
    </row>
    <row r="12" spans="1:8" ht="17.25" customHeight="1">
      <c r="A12" s="177">
        <v>5</v>
      </c>
      <c r="B12" s="162" t="s">
        <v>194</v>
      </c>
      <c r="C12" s="163" t="s">
        <v>195</v>
      </c>
      <c r="D12" s="31">
        <v>39774</v>
      </c>
      <c r="E12" s="32" t="s">
        <v>19</v>
      </c>
      <c r="F12" s="33" t="s">
        <v>20</v>
      </c>
      <c r="G12" s="181">
        <v>32.45</v>
      </c>
      <c r="H12" s="92" t="str">
        <f t="shared" si="0"/>
        <v>III JA</v>
      </c>
    </row>
    <row r="13" spans="1:8" ht="17.25" customHeight="1">
      <c r="A13" s="177">
        <v>6</v>
      </c>
      <c r="B13" s="165" t="s">
        <v>190</v>
      </c>
      <c r="C13" s="161" t="s">
        <v>191</v>
      </c>
      <c r="D13" s="113">
        <v>39922</v>
      </c>
      <c r="E13" s="111" t="s">
        <v>19</v>
      </c>
      <c r="F13" s="104" t="s">
        <v>23</v>
      </c>
      <c r="G13" s="181">
        <v>32.8</v>
      </c>
      <c r="H13" s="92" t="str">
        <f t="shared" si="0"/>
        <v>III JA</v>
      </c>
    </row>
    <row r="14" spans="1:8" ht="17.25" customHeight="1">
      <c r="A14" s="177">
        <v>7</v>
      </c>
      <c r="B14" s="165" t="s">
        <v>89</v>
      </c>
      <c r="C14" s="161" t="s">
        <v>246</v>
      </c>
      <c r="D14" s="113">
        <v>40092</v>
      </c>
      <c r="E14" s="23" t="s">
        <v>19</v>
      </c>
      <c r="F14" s="24" t="s">
        <v>23</v>
      </c>
      <c r="G14" s="181">
        <v>32.83</v>
      </c>
      <c r="H14" s="92" t="str">
        <f t="shared" si="0"/>
        <v>III JA</v>
      </c>
    </row>
    <row r="15" spans="1:8" ht="17.25" customHeight="1">
      <c r="A15" s="186">
        <v>8</v>
      </c>
      <c r="B15" s="160" t="s">
        <v>174</v>
      </c>
      <c r="C15" s="161" t="s">
        <v>175</v>
      </c>
      <c r="D15" s="113">
        <v>39550</v>
      </c>
      <c r="E15" s="111" t="s">
        <v>60</v>
      </c>
      <c r="F15" s="33" t="s">
        <v>61</v>
      </c>
      <c r="G15" s="181">
        <v>33.94</v>
      </c>
      <c r="H15" s="92"/>
    </row>
    <row r="16" spans="1:8" ht="17.25" customHeight="1">
      <c r="A16" s="177">
        <v>9</v>
      </c>
      <c r="B16" s="147" t="s">
        <v>124</v>
      </c>
      <c r="C16" s="157" t="s">
        <v>125</v>
      </c>
      <c r="D16" s="96" t="s">
        <v>215</v>
      </c>
      <c r="E16" s="111" t="s">
        <v>19</v>
      </c>
      <c r="F16" s="95" t="s">
        <v>203</v>
      </c>
      <c r="G16" s="181">
        <v>35.53</v>
      </c>
      <c r="H16" s="92"/>
    </row>
    <row r="17" spans="1:8" ht="17.25" customHeight="1">
      <c r="A17" s="177">
        <v>10</v>
      </c>
      <c r="B17" s="153" t="s">
        <v>182</v>
      </c>
      <c r="C17" s="154" t="s">
        <v>319</v>
      </c>
      <c r="D17" s="23">
        <v>39651</v>
      </c>
      <c r="E17" s="23" t="s">
        <v>19</v>
      </c>
      <c r="F17" s="24" t="s">
        <v>23</v>
      </c>
      <c r="G17" s="181">
        <v>36.7</v>
      </c>
      <c r="H17" s="92"/>
    </row>
    <row r="18" spans="1:8" ht="17.25" customHeight="1">
      <c r="A18" s="177">
        <v>11</v>
      </c>
      <c r="B18" s="133" t="s">
        <v>344</v>
      </c>
      <c r="C18" s="134" t="s">
        <v>345</v>
      </c>
      <c r="D18" s="23">
        <v>39567</v>
      </c>
      <c r="E18" s="23" t="s">
        <v>60</v>
      </c>
      <c r="F18" s="24" t="s">
        <v>61</v>
      </c>
      <c r="G18" s="181">
        <v>39.23</v>
      </c>
      <c r="H18" s="92"/>
    </row>
    <row r="19" spans="1:8" ht="17.25" customHeight="1">
      <c r="A19" s="177">
        <v>12</v>
      </c>
      <c r="B19" s="165" t="s">
        <v>168</v>
      </c>
      <c r="C19" s="161" t="s">
        <v>169</v>
      </c>
      <c r="D19" s="113">
        <v>39477</v>
      </c>
      <c r="E19" s="111" t="s">
        <v>9</v>
      </c>
      <c r="F19" s="104" t="s">
        <v>166</v>
      </c>
      <c r="G19" s="181">
        <v>40.13</v>
      </c>
      <c r="H19" s="92"/>
    </row>
    <row r="20" spans="1:9" ht="17.25" customHeight="1">
      <c r="A20" s="22" t="s">
        <v>48</v>
      </c>
      <c r="B20" s="151" t="s">
        <v>236</v>
      </c>
      <c r="C20" s="152" t="s">
        <v>237</v>
      </c>
      <c r="D20" s="23">
        <v>39631</v>
      </c>
      <c r="E20" s="23" t="s">
        <v>19</v>
      </c>
      <c r="F20" s="24" t="s">
        <v>23</v>
      </c>
      <c r="G20" s="181">
        <v>29.74</v>
      </c>
      <c r="H20" s="92" t="str">
        <f t="shared" si="0"/>
        <v>II JA</v>
      </c>
      <c r="I20" s="172"/>
    </row>
    <row r="21" spans="1:9" ht="17.25" customHeight="1">
      <c r="A21" s="177" t="s">
        <v>48</v>
      </c>
      <c r="B21" s="165" t="s">
        <v>75</v>
      </c>
      <c r="C21" s="161" t="s">
        <v>88</v>
      </c>
      <c r="D21" s="113">
        <v>40154</v>
      </c>
      <c r="E21" s="111" t="s">
        <v>19</v>
      </c>
      <c r="F21" s="104" t="s">
        <v>23</v>
      </c>
      <c r="G21" s="181">
        <v>30.35</v>
      </c>
      <c r="H21" s="92" t="str">
        <f t="shared" si="0"/>
        <v>II JA</v>
      </c>
      <c r="I21" s="93" t="s">
        <v>48</v>
      </c>
    </row>
    <row r="22" spans="1:9" ht="17.25" customHeight="1">
      <c r="A22" s="22"/>
      <c r="B22" s="142" t="s">
        <v>74</v>
      </c>
      <c r="C22" s="143" t="s">
        <v>240</v>
      </c>
      <c r="D22" s="180">
        <v>40735</v>
      </c>
      <c r="E22" s="111" t="s">
        <v>19</v>
      </c>
      <c r="F22" s="95" t="s">
        <v>203</v>
      </c>
      <c r="G22" s="181" t="s">
        <v>327</v>
      </c>
      <c r="H22" s="92"/>
      <c r="I22" s="172"/>
    </row>
    <row r="23" spans="1:9" ht="17.25" customHeight="1">
      <c r="A23" s="22" t="s">
        <v>48</v>
      </c>
      <c r="B23" s="165" t="s">
        <v>76</v>
      </c>
      <c r="C23" s="161" t="s">
        <v>131</v>
      </c>
      <c r="D23" s="113" t="s">
        <v>145</v>
      </c>
      <c r="E23" s="111" t="s">
        <v>97</v>
      </c>
      <c r="F23" s="104" t="s">
        <v>98</v>
      </c>
      <c r="G23" s="181" t="s">
        <v>327</v>
      </c>
      <c r="H23" s="92"/>
      <c r="I23" s="93" t="s">
        <v>48</v>
      </c>
    </row>
  </sheetData>
  <sheetProtection/>
  <mergeCells count="1">
    <mergeCell ref="A3:B3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22"/>
  <sheetViews>
    <sheetView zoomScale="110" zoomScaleNormal="110" zoomScalePageLayoutView="0" workbookViewId="0" topLeftCell="A1">
      <selection activeCell="N29" sqref="N29"/>
    </sheetView>
  </sheetViews>
  <sheetFormatPr defaultColWidth="9.140625" defaultRowHeight="12.75"/>
  <cols>
    <col min="1" max="1" width="5.7109375" style="1" customWidth="1"/>
    <col min="2" max="2" width="10.57421875" style="1" customWidth="1"/>
    <col min="3" max="3" width="14.421875" style="1" customWidth="1"/>
    <col min="4" max="4" width="10.7109375" style="2" customWidth="1"/>
    <col min="5" max="5" width="12.28125" style="3" customWidth="1"/>
    <col min="6" max="6" width="12.28125" style="5" customWidth="1"/>
    <col min="7" max="7" width="9.140625" style="4" customWidth="1"/>
    <col min="8" max="8" width="5.28125" style="4" bestFit="1" customWidth="1"/>
    <col min="9" max="9" width="3.7109375" style="1" bestFit="1" customWidth="1"/>
    <col min="10" max="16384" width="9.140625" style="1" customWidth="1"/>
  </cols>
  <sheetData>
    <row r="1" spans="1:6" s="10" customFormat="1" ht="18">
      <c r="A1" s="8" t="s">
        <v>247</v>
      </c>
      <c r="B1" s="127"/>
      <c r="C1" s="127"/>
      <c r="D1" s="124"/>
      <c r="E1" s="135"/>
      <c r="F1" s="124"/>
    </row>
    <row r="2" spans="1:6" s="10" customFormat="1" ht="18">
      <c r="A2" s="8"/>
      <c r="B2" s="127"/>
      <c r="C2" s="127"/>
      <c r="D2" s="124"/>
      <c r="E2" s="135"/>
      <c r="F2" s="124"/>
    </row>
    <row r="3" spans="1:256" s="10" customFormat="1" ht="13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6" s="10" customFormat="1" ht="15">
      <c r="A4" s="374">
        <v>44091</v>
      </c>
      <c r="B4" s="374"/>
      <c r="C4" s="127"/>
      <c r="D4" s="124"/>
      <c r="E4" s="136" t="s">
        <v>35</v>
      </c>
      <c r="F4" s="124"/>
    </row>
    <row r="5" s="13" customFormat="1" ht="3.75"/>
    <row r="6" spans="1:6" s="10" customFormat="1" ht="18">
      <c r="A6" s="9"/>
      <c r="B6" s="123" t="s">
        <v>53</v>
      </c>
      <c r="C6" s="124"/>
      <c r="D6" s="124"/>
      <c r="E6" s="137"/>
      <c r="F6" s="128"/>
    </row>
    <row r="7" spans="2:6" s="17" customFormat="1" ht="4.5" thickBot="1">
      <c r="B7" s="18"/>
      <c r="F7" s="19"/>
    </row>
    <row r="8" spans="1:8" s="21" customFormat="1" ht="13.5" thickBot="1">
      <c r="A8" s="34" t="s">
        <v>328</v>
      </c>
      <c r="B8" s="44" t="s">
        <v>0</v>
      </c>
      <c r="C8" s="45" t="s">
        <v>1</v>
      </c>
      <c r="D8" s="46" t="s">
        <v>2</v>
      </c>
      <c r="E8" s="46" t="s">
        <v>3</v>
      </c>
      <c r="F8" s="46" t="s">
        <v>4</v>
      </c>
      <c r="G8" s="47" t="s">
        <v>36</v>
      </c>
      <c r="H8" s="48" t="s">
        <v>38</v>
      </c>
    </row>
    <row r="9" spans="1:8" ht="18" customHeight="1">
      <c r="A9" s="7">
        <v>1</v>
      </c>
      <c r="B9" s="145" t="s">
        <v>16</v>
      </c>
      <c r="C9" s="146" t="s">
        <v>311</v>
      </c>
      <c r="D9" s="31">
        <v>39240</v>
      </c>
      <c r="E9" s="66" t="s">
        <v>19</v>
      </c>
      <c r="F9" s="65" t="s">
        <v>20</v>
      </c>
      <c r="G9" s="42">
        <v>0.0013230324074074073</v>
      </c>
      <c r="H9" s="43" t="str">
        <f aca="true" t="shared" si="0" ref="H9:H21">IF(ISBLANK(G9),"",IF(G9&lt;=0.00109375,"KSM",IF(G9&lt;=0.00115162037037037,"I A",IF(G9&lt;=0.00124421296296296,"II A",IF(G9&lt;=0.0013599537037037,"III A",IF(G9&lt;=0.00148726851851852,"I JA",IF(G9&lt;=0.00160300925925926,"II JA",IF(G9&lt;=0.00169560185185185,"III JA"))))))))</f>
        <v>III A</v>
      </c>
    </row>
    <row r="10" spans="1:8" ht="18" customHeight="1">
      <c r="A10" s="7">
        <v>2</v>
      </c>
      <c r="B10" s="145" t="s">
        <v>62</v>
      </c>
      <c r="C10" s="146" t="s">
        <v>63</v>
      </c>
      <c r="D10" s="31" t="s">
        <v>159</v>
      </c>
      <c r="E10" s="66" t="s">
        <v>9</v>
      </c>
      <c r="F10" s="65" t="s">
        <v>10</v>
      </c>
      <c r="G10" s="6">
        <v>0.0013395833333333333</v>
      </c>
      <c r="H10" s="43" t="str">
        <f t="shared" si="0"/>
        <v>III A</v>
      </c>
    </row>
    <row r="11" spans="1:8" ht="18" customHeight="1">
      <c r="A11" s="7">
        <v>3</v>
      </c>
      <c r="B11" s="145" t="s">
        <v>34</v>
      </c>
      <c r="C11" s="146" t="s">
        <v>64</v>
      </c>
      <c r="D11" s="31" t="s">
        <v>65</v>
      </c>
      <c r="E11" s="66" t="s">
        <v>9</v>
      </c>
      <c r="F11" s="65" t="s">
        <v>10</v>
      </c>
      <c r="G11" s="6">
        <v>0.0013581018518518519</v>
      </c>
      <c r="H11" s="43" t="str">
        <f t="shared" si="0"/>
        <v>III A</v>
      </c>
    </row>
    <row r="12" spans="1:8" ht="18" customHeight="1">
      <c r="A12" s="7">
        <v>4</v>
      </c>
      <c r="B12" s="145" t="s">
        <v>196</v>
      </c>
      <c r="C12" s="146" t="s">
        <v>310</v>
      </c>
      <c r="D12" s="31">
        <v>39900</v>
      </c>
      <c r="E12" s="66" t="s">
        <v>19</v>
      </c>
      <c r="F12" s="65" t="s">
        <v>20</v>
      </c>
      <c r="G12" s="6">
        <v>0.001376851851851852</v>
      </c>
      <c r="H12" s="43" t="str">
        <f t="shared" si="0"/>
        <v>I JA</v>
      </c>
    </row>
    <row r="13" spans="1:8" ht="18" customHeight="1">
      <c r="A13" s="7">
        <v>5</v>
      </c>
      <c r="B13" s="145" t="s">
        <v>28</v>
      </c>
      <c r="C13" s="146" t="s">
        <v>56</v>
      </c>
      <c r="D13" s="31" t="s">
        <v>176</v>
      </c>
      <c r="E13" s="66" t="s">
        <v>17</v>
      </c>
      <c r="F13" s="65" t="s">
        <v>100</v>
      </c>
      <c r="G13" s="6">
        <v>0.0014354166666666667</v>
      </c>
      <c r="H13" s="43" t="str">
        <f t="shared" si="0"/>
        <v>I JA</v>
      </c>
    </row>
    <row r="14" spans="1:8" ht="18" customHeight="1">
      <c r="A14" s="7">
        <v>6</v>
      </c>
      <c r="B14" s="145" t="s">
        <v>94</v>
      </c>
      <c r="C14" s="146" t="s">
        <v>202</v>
      </c>
      <c r="D14" s="31">
        <v>39602</v>
      </c>
      <c r="E14" s="66" t="s">
        <v>19</v>
      </c>
      <c r="F14" s="65" t="s">
        <v>27</v>
      </c>
      <c r="G14" s="6">
        <v>0.001471875</v>
      </c>
      <c r="H14" s="43" t="str">
        <f t="shared" si="0"/>
        <v>I JA</v>
      </c>
    </row>
    <row r="15" spans="1:8" ht="18" customHeight="1">
      <c r="A15" s="7">
        <v>7</v>
      </c>
      <c r="B15" s="155" t="s">
        <v>251</v>
      </c>
      <c r="C15" s="156" t="s">
        <v>252</v>
      </c>
      <c r="D15" s="78">
        <v>39416</v>
      </c>
      <c r="E15" s="23" t="s">
        <v>29</v>
      </c>
      <c r="F15" s="24" t="s">
        <v>32</v>
      </c>
      <c r="G15" s="6">
        <v>0.0014744212962962964</v>
      </c>
      <c r="H15" s="43" t="str">
        <f t="shared" si="0"/>
        <v>I JA</v>
      </c>
    </row>
    <row r="16" spans="1:8" ht="18" customHeight="1">
      <c r="A16" s="7">
        <v>8</v>
      </c>
      <c r="B16" s="145" t="s">
        <v>16</v>
      </c>
      <c r="C16" s="146" t="s">
        <v>256</v>
      </c>
      <c r="D16" s="31">
        <v>39684</v>
      </c>
      <c r="E16" s="66" t="s">
        <v>17</v>
      </c>
      <c r="F16" s="65" t="s">
        <v>100</v>
      </c>
      <c r="G16" s="6">
        <v>0.0014874999999999999</v>
      </c>
      <c r="H16" s="43" t="str">
        <f t="shared" si="0"/>
        <v>II JA</v>
      </c>
    </row>
    <row r="17" spans="1:8" ht="18" customHeight="1">
      <c r="A17" s="7">
        <v>9</v>
      </c>
      <c r="B17" s="145" t="s">
        <v>148</v>
      </c>
      <c r="C17" s="146" t="s">
        <v>149</v>
      </c>
      <c r="D17" s="31" t="s">
        <v>150</v>
      </c>
      <c r="E17" s="66" t="s">
        <v>97</v>
      </c>
      <c r="F17" s="65" t="s">
        <v>144</v>
      </c>
      <c r="G17" s="6">
        <v>0.0014351851851851854</v>
      </c>
      <c r="H17" s="43" t="str">
        <f t="shared" si="0"/>
        <v>I JA</v>
      </c>
    </row>
    <row r="18" spans="1:8" ht="18" customHeight="1">
      <c r="A18" s="7">
        <v>10</v>
      </c>
      <c r="B18" s="145" t="s">
        <v>313</v>
      </c>
      <c r="C18" s="146" t="s">
        <v>314</v>
      </c>
      <c r="D18" s="31">
        <v>39745</v>
      </c>
      <c r="E18" s="66" t="s">
        <v>19</v>
      </c>
      <c r="F18" s="65" t="s">
        <v>27</v>
      </c>
      <c r="G18" s="6">
        <v>0.0014891203703703705</v>
      </c>
      <c r="H18" s="43" t="str">
        <f t="shared" si="0"/>
        <v>II JA</v>
      </c>
    </row>
    <row r="19" spans="1:8" ht="18" customHeight="1">
      <c r="A19" s="7">
        <v>11</v>
      </c>
      <c r="B19" s="145" t="s">
        <v>171</v>
      </c>
      <c r="C19" s="146" t="s">
        <v>172</v>
      </c>
      <c r="D19" s="31" t="s">
        <v>173</v>
      </c>
      <c r="E19" s="66" t="s">
        <v>12</v>
      </c>
      <c r="F19" s="65" t="s">
        <v>13</v>
      </c>
      <c r="G19" s="6">
        <v>0.0015761574074074074</v>
      </c>
      <c r="H19" s="43" t="str">
        <f t="shared" si="0"/>
        <v>II JA</v>
      </c>
    </row>
    <row r="20" spans="1:8" ht="18" customHeight="1">
      <c r="A20" s="7">
        <v>12</v>
      </c>
      <c r="B20" s="145" t="s">
        <v>94</v>
      </c>
      <c r="C20" s="146" t="s">
        <v>330</v>
      </c>
      <c r="D20" s="31">
        <v>39768</v>
      </c>
      <c r="E20" s="66" t="s">
        <v>19</v>
      </c>
      <c r="F20" s="65" t="s">
        <v>20</v>
      </c>
      <c r="G20" s="6">
        <v>0.0015793981481481481</v>
      </c>
      <c r="H20" s="43" t="str">
        <f t="shared" si="0"/>
        <v>II JA</v>
      </c>
    </row>
    <row r="21" spans="1:8" ht="18" customHeight="1">
      <c r="A21" s="7">
        <v>13</v>
      </c>
      <c r="B21" s="145" t="s">
        <v>67</v>
      </c>
      <c r="C21" s="146" t="s">
        <v>127</v>
      </c>
      <c r="D21" s="31">
        <v>40477</v>
      </c>
      <c r="E21" s="66" t="s">
        <v>17</v>
      </c>
      <c r="F21" s="65" t="s">
        <v>100</v>
      </c>
      <c r="G21" s="6">
        <v>0.0016915509259259256</v>
      </c>
      <c r="H21" s="43" t="str">
        <f t="shared" si="0"/>
        <v>III JA</v>
      </c>
    </row>
    <row r="22" spans="1:8" ht="18" customHeight="1">
      <c r="A22" s="7"/>
      <c r="B22" s="145" t="s">
        <v>80</v>
      </c>
      <c r="C22" s="146" t="s">
        <v>200</v>
      </c>
      <c r="D22" s="31">
        <v>39697</v>
      </c>
      <c r="E22" s="66" t="s">
        <v>19</v>
      </c>
      <c r="F22" s="65" t="s">
        <v>27</v>
      </c>
      <c r="G22" s="6" t="s">
        <v>327</v>
      </c>
      <c r="H22" s="43"/>
    </row>
  </sheetData>
  <sheetProtection/>
  <mergeCells count="1">
    <mergeCell ref="A4:B4"/>
  </mergeCells>
  <printOptions horizontalCentered="1"/>
  <pageMargins left="0.3937007874015748" right="0.3937007874015748" top="0.15748031496062992" bottom="0.1968503937007874" header="0.15748031496062992" footer="0.1968503937007874"/>
  <pageSetup fitToWidth="0" fitToHeight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9"/>
  <sheetViews>
    <sheetView zoomScale="110" zoomScaleNormal="110" zoomScalePageLayoutView="0" workbookViewId="0" topLeftCell="A1">
      <selection activeCell="P28" sqref="P28"/>
    </sheetView>
  </sheetViews>
  <sheetFormatPr defaultColWidth="9.140625" defaultRowHeight="12.75"/>
  <cols>
    <col min="1" max="1" width="5.7109375" style="1" customWidth="1"/>
    <col min="2" max="2" width="9.7109375" style="1" customWidth="1"/>
    <col min="3" max="3" width="13.140625" style="1" customWidth="1"/>
    <col min="4" max="4" width="10.7109375" style="2" customWidth="1"/>
    <col min="5" max="5" width="9.00390625" style="3" customWidth="1"/>
    <col min="6" max="6" width="11.28125" style="5" bestFit="1" customWidth="1"/>
    <col min="7" max="7" width="9.140625" style="4" customWidth="1"/>
    <col min="8" max="8" width="7.7109375" style="4" customWidth="1"/>
    <col min="9" max="9" width="3.7109375" style="1" bestFit="1" customWidth="1"/>
    <col min="10" max="16384" width="9.140625" style="1" customWidth="1"/>
  </cols>
  <sheetData>
    <row r="1" spans="1:5" s="10" customFormat="1" ht="18">
      <c r="A1" s="8" t="s">
        <v>247</v>
      </c>
      <c r="B1" s="127"/>
      <c r="C1" s="87"/>
      <c r="E1" s="11"/>
    </row>
    <row r="2" spans="1:5" s="10" customFormat="1" ht="18">
      <c r="A2" s="8"/>
      <c r="B2" s="127"/>
      <c r="C2" s="88"/>
      <c r="E2" s="11"/>
    </row>
    <row r="3" spans="1:5" s="10" customFormat="1" ht="15">
      <c r="A3" s="374">
        <v>44091</v>
      </c>
      <c r="B3" s="374"/>
      <c r="C3" s="87"/>
      <c r="E3" s="12" t="s">
        <v>35</v>
      </c>
    </row>
    <row r="4" s="13" customFormat="1" ht="3.75"/>
    <row r="5" spans="1:6" s="10" customFormat="1" ht="18">
      <c r="A5" s="87"/>
      <c r="B5" s="14" t="s">
        <v>54</v>
      </c>
      <c r="E5" s="15"/>
      <c r="F5" s="16"/>
    </row>
    <row r="6" spans="2:6" s="17" customFormat="1" ht="4.5" thickBot="1">
      <c r="B6" s="18"/>
      <c r="F6" s="19"/>
    </row>
    <row r="7" spans="1:8" s="21" customFormat="1" ht="13.5" thickBot="1">
      <c r="A7" s="34" t="s">
        <v>328</v>
      </c>
      <c r="B7" s="44" t="s">
        <v>0</v>
      </c>
      <c r="C7" s="45" t="s">
        <v>1</v>
      </c>
      <c r="D7" s="46" t="s">
        <v>2</v>
      </c>
      <c r="E7" s="46" t="s">
        <v>3</v>
      </c>
      <c r="F7" s="46" t="s">
        <v>4</v>
      </c>
      <c r="G7" s="47" t="s">
        <v>36</v>
      </c>
      <c r="H7" s="48" t="s">
        <v>38</v>
      </c>
    </row>
    <row r="8" spans="1:8" ht="18" customHeight="1">
      <c r="A8" s="7">
        <v>1</v>
      </c>
      <c r="B8" s="145" t="s">
        <v>112</v>
      </c>
      <c r="C8" s="146" t="s">
        <v>91</v>
      </c>
      <c r="D8" s="31">
        <v>39203</v>
      </c>
      <c r="E8" s="32" t="s">
        <v>19</v>
      </c>
      <c r="F8" s="33" t="s">
        <v>20</v>
      </c>
      <c r="G8" s="6">
        <v>0.0012633101851851852</v>
      </c>
      <c r="H8" s="92" t="str">
        <f>IF(ISBLANK(G8),"",IF(G8&lt;=0.000966435185185185,"KSM",IF(G8&lt;=0.00101273148148148,"I A",IF(G8&lt;=0.00108217592592593,"II A",IF(G8&lt;=0.00118634259259259,"III A",IF(G8&lt;=0.00130208333333333,"I JA",IF(G8&lt;=0.00140625,"II JA",IF(G8&lt;=0.00147569444444444,"III JA"))))))))</f>
        <v>I JA</v>
      </c>
    </row>
    <row r="9" spans="1:8" ht="18" customHeight="1">
      <c r="A9" s="7">
        <v>2</v>
      </c>
      <c r="B9" s="145" t="s">
        <v>114</v>
      </c>
      <c r="C9" s="146" t="s">
        <v>115</v>
      </c>
      <c r="D9" s="31" t="s">
        <v>138</v>
      </c>
      <c r="E9" s="32" t="s">
        <v>6</v>
      </c>
      <c r="F9" s="33" t="s">
        <v>116</v>
      </c>
      <c r="G9" s="6">
        <v>0.0012793981481481482</v>
      </c>
      <c r="H9" s="92" t="str">
        <f>IF(ISBLANK(G9),"",IF(G9&lt;=0.000966435185185185,"KSM",IF(G9&lt;=0.00101273148148148,"I A",IF(G9&lt;=0.00108217592592593,"II A",IF(G9&lt;=0.00118634259259259,"III A",IF(G9&lt;=0.00130208333333333,"I JA",IF(G9&lt;=0.00140625,"II JA",IF(G9&lt;=0.00147569444444444,"III JA"))))))))</f>
        <v>I JA</v>
      </c>
    </row>
    <row r="10" spans="1:8" ht="18" customHeight="1">
      <c r="A10" s="7">
        <v>3</v>
      </c>
      <c r="B10" s="145" t="s">
        <v>106</v>
      </c>
      <c r="C10" s="146" t="s">
        <v>107</v>
      </c>
      <c r="D10" s="31">
        <v>39232</v>
      </c>
      <c r="E10" s="32" t="s">
        <v>19</v>
      </c>
      <c r="F10" s="33" t="s">
        <v>27</v>
      </c>
      <c r="G10" s="6">
        <v>0.0013269675925925925</v>
      </c>
      <c r="H10" s="92" t="str">
        <f>IF(ISBLANK(G10),"",IF(G10&lt;=0.000966435185185185,"KSM",IF(G10&lt;=0.00101273148148148,"I A",IF(G10&lt;=0.00108217592592593,"II A",IF(G10&lt;=0.00118634259259259,"III A",IF(G10&lt;=0.00130208333333333,"I JA",IF(G10&lt;=0.00140625,"II JA",IF(G10&lt;=0.00147569444444444,"III JA"))))))))</f>
        <v>II JA</v>
      </c>
    </row>
    <row r="11" spans="1:8" ht="18" customHeight="1">
      <c r="A11" s="7">
        <v>4</v>
      </c>
      <c r="B11" s="145" t="s">
        <v>92</v>
      </c>
      <c r="C11" s="146" t="s">
        <v>93</v>
      </c>
      <c r="D11" s="31">
        <v>39231</v>
      </c>
      <c r="E11" s="32" t="s">
        <v>19</v>
      </c>
      <c r="F11" s="33" t="s">
        <v>27</v>
      </c>
      <c r="G11" s="6">
        <v>0.0014087962962962962</v>
      </c>
      <c r="H11" s="92" t="str">
        <f>IF(ISBLANK(G11),"",IF(G11&lt;=0.000966435185185185,"KSM",IF(G11&lt;=0.00101273148148148,"I A",IF(G11&lt;=0.00108217592592593,"II A",IF(G11&lt;=0.00118634259259259,"III A",IF(G11&lt;=0.00130208333333333,"I JA",IF(G11&lt;=0.00140625,"II JA",IF(G11&lt;=0.00147569444444444,"III JA"))))))))</f>
        <v>III JA</v>
      </c>
    </row>
    <row r="12" spans="1:8" ht="18" customHeight="1">
      <c r="A12" s="7">
        <v>5</v>
      </c>
      <c r="B12" s="145" t="s">
        <v>76</v>
      </c>
      <c r="C12" s="146" t="s">
        <v>131</v>
      </c>
      <c r="D12" s="31" t="s">
        <v>145</v>
      </c>
      <c r="E12" s="32" t="s">
        <v>97</v>
      </c>
      <c r="F12" s="33" t="s">
        <v>98</v>
      </c>
      <c r="G12" s="6">
        <v>0.0014731481481481481</v>
      </c>
      <c r="H12" s="92" t="str">
        <f>IF(ISBLANK(G12),"",IF(G12&lt;=0.000966435185185185,"KSM",IF(G12&lt;=0.00101273148148148,"I A",IF(G12&lt;=0.00108217592592593,"II A",IF(G12&lt;=0.00118634259259259,"III A",IF(G12&lt;=0.00130208333333333,"I JA",IF(G12&lt;=0.00140625,"II JA",IF(G12&lt;=0.00147569444444444,"III JA"))))))))</f>
        <v>III JA</v>
      </c>
    </row>
    <row r="13" spans="1:8" ht="18" customHeight="1">
      <c r="A13" s="7">
        <v>6</v>
      </c>
      <c r="B13" s="145" t="s">
        <v>308</v>
      </c>
      <c r="C13" s="146" t="s">
        <v>309</v>
      </c>
      <c r="D13" s="31">
        <v>40156</v>
      </c>
      <c r="E13" s="32" t="s">
        <v>19</v>
      </c>
      <c r="F13" s="33" t="s">
        <v>303</v>
      </c>
      <c r="G13" s="6">
        <v>0.0015255787037037035</v>
      </c>
      <c r="H13" s="92"/>
    </row>
    <row r="14" spans="1:8" ht="18" customHeight="1">
      <c r="A14" s="7">
        <v>7</v>
      </c>
      <c r="B14" s="145" t="s">
        <v>11</v>
      </c>
      <c r="C14" s="146" t="s">
        <v>243</v>
      </c>
      <c r="D14" s="31" t="s">
        <v>160</v>
      </c>
      <c r="E14" s="32" t="s">
        <v>9</v>
      </c>
      <c r="F14" s="33" t="s">
        <v>10</v>
      </c>
      <c r="G14" s="6">
        <v>0.0015611111111111112</v>
      </c>
      <c r="H14" s="92"/>
    </row>
    <row r="15" spans="1:8" ht="18" customHeight="1">
      <c r="A15" s="7">
        <v>8</v>
      </c>
      <c r="B15" s="145" t="s">
        <v>267</v>
      </c>
      <c r="C15" s="146" t="s">
        <v>306</v>
      </c>
      <c r="D15" s="31">
        <v>40858</v>
      </c>
      <c r="E15" s="32" t="s">
        <v>19</v>
      </c>
      <c r="F15" s="33" t="s">
        <v>214</v>
      </c>
      <c r="G15" s="6">
        <v>0.0017438657407407405</v>
      </c>
      <c r="H15" s="92"/>
    </row>
    <row r="16" spans="1:8" ht="18" customHeight="1">
      <c r="A16" s="7"/>
      <c r="B16" s="145" t="s">
        <v>151</v>
      </c>
      <c r="C16" s="146" t="s">
        <v>99</v>
      </c>
      <c r="D16" s="31" t="s">
        <v>152</v>
      </c>
      <c r="E16" s="32" t="s">
        <v>97</v>
      </c>
      <c r="F16" s="33" t="s">
        <v>98</v>
      </c>
      <c r="G16" s="6" t="s">
        <v>327</v>
      </c>
      <c r="H16" s="92"/>
    </row>
    <row r="17" spans="1:8" ht="18" customHeight="1">
      <c r="A17" s="7"/>
      <c r="B17" s="145" t="s">
        <v>77</v>
      </c>
      <c r="C17" s="146" t="s">
        <v>307</v>
      </c>
      <c r="D17" s="31">
        <v>40388</v>
      </c>
      <c r="E17" s="32" t="s">
        <v>19</v>
      </c>
      <c r="F17" s="33" t="s">
        <v>303</v>
      </c>
      <c r="G17" s="6" t="s">
        <v>327</v>
      </c>
      <c r="H17" s="92"/>
    </row>
    <row r="18" spans="1:8" ht="18" customHeight="1">
      <c r="A18" s="7"/>
      <c r="B18" s="145" t="s">
        <v>315</v>
      </c>
      <c r="C18" s="146" t="s">
        <v>316</v>
      </c>
      <c r="D18" s="31">
        <v>39546</v>
      </c>
      <c r="E18" s="32" t="s">
        <v>19</v>
      </c>
      <c r="F18" s="33" t="s">
        <v>27</v>
      </c>
      <c r="G18" s="6" t="s">
        <v>327</v>
      </c>
      <c r="H18" s="92"/>
    </row>
    <row r="19" spans="1:8" ht="18" customHeight="1">
      <c r="A19" s="7"/>
      <c r="B19" s="145" t="s">
        <v>81</v>
      </c>
      <c r="C19" s="146" t="s">
        <v>82</v>
      </c>
      <c r="D19" s="31" t="s">
        <v>83</v>
      </c>
      <c r="E19" s="32" t="s">
        <v>9</v>
      </c>
      <c r="F19" s="33" t="s">
        <v>10</v>
      </c>
      <c r="G19" s="6" t="s">
        <v>327</v>
      </c>
      <c r="H19" s="92"/>
    </row>
  </sheetData>
  <sheetProtection/>
  <mergeCells count="1">
    <mergeCell ref="A3:B3"/>
  </mergeCells>
  <printOptions horizontalCentered="1"/>
  <pageMargins left="0.3937007874015748" right="0.3937007874015748" top="0.15748031496062992" bottom="0.1968503937007874" header="0.15748031496062992" footer="0.1968503937007874"/>
  <pageSetup fitToWidth="0" fitToHeight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7"/>
  <sheetViews>
    <sheetView tabSelected="1" zoomScale="110" zoomScaleNormal="110" zoomScalePageLayoutView="0" workbookViewId="0" topLeftCell="A1">
      <selection activeCell="X28" sqref="X28"/>
    </sheetView>
  </sheetViews>
  <sheetFormatPr defaultColWidth="12.421875" defaultRowHeight="12.75"/>
  <cols>
    <col min="1" max="1" width="3.7109375" style="322" customWidth="1"/>
    <col min="2" max="2" width="9.28125" style="322" customWidth="1"/>
    <col min="3" max="3" width="14.7109375" style="322" customWidth="1"/>
    <col min="4" max="4" width="12.421875" style="322" customWidth="1"/>
    <col min="5" max="5" width="9.8515625" style="322" customWidth="1"/>
    <col min="6" max="6" width="15.00390625" style="323" customWidth="1"/>
    <col min="7" max="16" width="5.00390625" style="322" customWidth="1"/>
    <col min="17" max="18" width="5.28125" style="322" customWidth="1"/>
    <col min="19" max="19" width="6.421875" style="322" bestFit="1" customWidth="1"/>
    <col min="20" max="20" width="6.00390625" style="322" customWidth="1"/>
    <col min="21" max="21" width="7.421875" style="322" customWidth="1"/>
    <col min="22" max="16384" width="12.421875" style="322" customWidth="1"/>
  </cols>
  <sheetData>
    <row r="1" spans="1:6" s="349" customFormat="1" ht="18">
      <c r="A1" s="8" t="s">
        <v>247</v>
      </c>
      <c r="B1" s="127"/>
      <c r="C1" s="352"/>
      <c r="E1" s="351"/>
      <c r="F1" s="350"/>
    </row>
    <row r="2" spans="1:5" s="100" customFormat="1" ht="18">
      <c r="A2" s="8"/>
      <c r="B2" s="127"/>
      <c r="C2" s="99"/>
      <c r="E2" s="11"/>
    </row>
    <row r="3" spans="1:256" s="349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6" s="343" customFormat="1" ht="15">
      <c r="A4" s="374">
        <v>44091</v>
      </c>
      <c r="B4" s="374"/>
      <c r="C4" s="347"/>
      <c r="E4" s="12" t="s">
        <v>35</v>
      </c>
      <c r="F4" s="345"/>
    </row>
    <row r="5" s="226" customFormat="1" ht="3.75">
      <c r="F5" s="348"/>
    </row>
    <row r="6" spans="1:7" s="343" customFormat="1" ht="15">
      <c r="A6" s="347"/>
      <c r="B6" s="12" t="s">
        <v>510</v>
      </c>
      <c r="E6" s="346"/>
      <c r="F6" s="345"/>
      <c r="G6" s="344"/>
    </row>
    <row r="7" spans="2:7" s="219" customFormat="1" ht="4.5" thickBot="1">
      <c r="B7" s="342"/>
      <c r="F7" s="341"/>
      <c r="G7" s="220"/>
    </row>
    <row r="8" spans="1:21" ht="19.5" customHeight="1" thickBot="1">
      <c r="A8" s="34" t="s">
        <v>328</v>
      </c>
      <c r="B8" s="340" t="s">
        <v>0</v>
      </c>
      <c r="C8" s="339" t="s">
        <v>1</v>
      </c>
      <c r="D8" s="338" t="s">
        <v>373</v>
      </c>
      <c r="E8" s="337" t="s">
        <v>3</v>
      </c>
      <c r="F8" s="336" t="s">
        <v>4</v>
      </c>
      <c r="G8" s="335" t="s">
        <v>509</v>
      </c>
      <c r="H8" s="335" t="s">
        <v>508</v>
      </c>
      <c r="I8" s="335" t="s">
        <v>507</v>
      </c>
      <c r="J8" s="335" t="s">
        <v>506</v>
      </c>
      <c r="K8" s="335" t="s">
        <v>505</v>
      </c>
      <c r="L8" s="335" t="s">
        <v>504</v>
      </c>
      <c r="M8" s="335" t="s">
        <v>503</v>
      </c>
      <c r="N8" s="335" t="s">
        <v>502</v>
      </c>
      <c r="O8" s="335" t="s">
        <v>501</v>
      </c>
      <c r="P8" s="335" t="s">
        <v>500</v>
      </c>
      <c r="Q8" s="335" t="s">
        <v>499</v>
      </c>
      <c r="R8" s="335" t="s">
        <v>498</v>
      </c>
      <c r="S8" s="335" t="s">
        <v>497</v>
      </c>
      <c r="T8" s="334" t="s">
        <v>496</v>
      </c>
      <c r="U8" s="333" t="s">
        <v>495</v>
      </c>
    </row>
    <row r="9" spans="1:21" ht="19.5" customHeight="1">
      <c r="A9" s="203">
        <v>1</v>
      </c>
      <c r="B9" s="158" t="s">
        <v>494</v>
      </c>
      <c r="C9" s="159" t="s">
        <v>493</v>
      </c>
      <c r="D9" s="35" t="s">
        <v>492</v>
      </c>
      <c r="E9" s="89" t="s">
        <v>19</v>
      </c>
      <c r="F9" s="38" t="s">
        <v>25</v>
      </c>
      <c r="G9" s="37"/>
      <c r="H9" s="37"/>
      <c r="I9" s="37"/>
      <c r="J9" s="37" t="s">
        <v>473</v>
      </c>
      <c r="K9" s="37" t="s">
        <v>473</v>
      </c>
      <c r="L9" s="37" t="s">
        <v>473</v>
      </c>
      <c r="M9" s="37" t="s">
        <v>473</v>
      </c>
      <c r="N9" s="37" t="s">
        <v>473</v>
      </c>
      <c r="O9" s="37" t="s">
        <v>473</v>
      </c>
      <c r="P9" s="37" t="s">
        <v>473</v>
      </c>
      <c r="Q9" s="37" t="s">
        <v>473</v>
      </c>
      <c r="R9" s="37" t="s">
        <v>473</v>
      </c>
      <c r="S9" s="327" t="s">
        <v>491</v>
      </c>
      <c r="T9" s="330" t="s">
        <v>490</v>
      </c>
      <c r="U9" s="324" t="s">
        <v>489</v>
      </c>
    </row>
    <row r="10" spans="1:21" ht="19.5" customHeight="1">
      <c r="A10" s="203">
        <v>2</v>
      </c>
      <c r="B10" s="332" t="s">
        <v>488</v>
      </c>
      <c r="C10" s="331" t="s">
        <v>487</v>
      </c>
      <c r="D10" s="35">
        <v>39252</v>
      </c>
      <c r="E10" s="89" t="s">
        <v>19</v>
      </c>
      <c r="F10" s="38" t="s">
        <v>401</v>
      </c>
      <c r="G10" s="37"/>
      <c r="H10" s="37" t="s">
        <v>473</v>
      </c>
      <c r="I10" s="37" t="s">
        <v>473</v>
      </c>
      <c r="J10" s="37" t="s">
        <v>486</v>
      </c>
      <c r="K10" s="37" t="s">
        <v>473</v>
      </c>
      <c r="L10" s="37" t="s">
        <v>473</v>
      </c>
      <c r="M10" s="37" t="s">
        <v>473</v>
      </c>
      <c r="N10" s="37" t="s">
        <v>472</v>
      </c>
      <c r="O10" s="37"/>
      <c r="P10" s="37"/>
      <c r="Q10" s="37"/>
      <c r="R10" s="37"/>
      <c r="S10" s="327"/>
      <c r="T10" s="330" t="s">
        <v>485</v>
      </c>
      <c r="U10" s="324" t="s">
        <v>346</v>
      </c>
    </row>
    <row r="11" spans="1:21" ht="19.5" customHeight="1">
      <c r="A11" s="203">
        <v>3</v>
      </c>
      <c r="B11" s="158" t="s">
        <v>16</v>
      </c>
      <c r="C11" s="159" t="s">
        <v>142</v>
      </c>
      <c r="D11" s="35" t="s">
        <v>143</v>
      </c>
      <c r="E11" s="89" t="s">
        <v>97</v>
      </c>
      <c r="F11" s="38" t="s">
        <v>144</v>
      </c>
      <c r="G11" s="37"/>
      <c r="H11" s="37"/>
      <c r="I11" s="37"/>
      <c r="J11" s="37"/>
      <c r="K11" s="37" t="s">
        <v>473</v>
      </c>
      <c r="L11" s="37" t="s">
        <v>473</v>
      </c>
      <c r="M11" s="37" t="s">
        <v>486</v>
      </c>
      <c r="N11" s="37" t="s">
        <v>472</v>
      </c>
      <c r="O11" s="37"/>
      <c r="P11" s="37"/>
      <c r="Q11" s="37"/>
      <c r="R11" s="37"/>
      <c r="S11" s="327"/>
      <c r="T11" s="330" t="s">
        <v>485</v>
      </c>
      <c r="U11" s="324" t="s">
        <v>346</v>
      </c>
    </row>
    <row r="12" spans="1:21" ht="19.5" customHeight="1">
      <c r="A12" s="203">
        <v>4</v>
      </c>
      <c r="B12" s="158" t="s">
        <v>28</v>
      </c>
      <c r="C12" s="159" t="s">
        <v>484</v>
      </c>
      <c r="D12" s="35" t="s">
        <v>483</v>
      </c>
      <c r="E12" s="89" t="s">
        <v>6</v>
      </c>
      <c r="F12" s="38" t="s">
        <v>116</v>
      </c>
      <c r="G12" s="37"/>
      <c r="H12" s="37"/>
      <c r="I12" s="37" t="s">
        <v>473</v>
      </c>
      <c r="J12" s="37" t="s">
        <v>473</v>
      </c>
      <c r="K12" s="37" t="s">
        <v>473</v>
      </c>
      <c r="L12" s="37" t="s">
        <v>473</v>
      </c>
      <c r="M12" s="37" t="s">
        <v>472</v>
      </c>
      <c r="N12" s="37"/>
      <c r="O12" s="37"/>
      <c r="P12" s="37"/>
      <c r="Q12" s="37"/>
      <c r="R12" s="37"/>
      <c r="S12" s="327"/>
      <c r="T12" s="330" t="s">
        <v>482</v>
      </c>
      <c r="U12" s="324" t="s">
        <v>348</v>
      </c>
    </row>
    <row r="13" spans="1:21" ht="19.5" customHeight="1">
      <c r="A13" s="203">
        <v>5</v>
      </c>
      <c r="B13" s="158" t="s">
        <v>57</v>
      </c>
      <c r="C13" s="159" t="s">
        <v>481</v>
      </c>
      <c r="D13" s="35">
        <v>39987</v>
      </c>
      <c r="E13" s="89" t="s">
        <v>480</v>
      </c>
      <c r="F13" s="38" t="s">
        <v>479</v>
      </c>
      <c r="G13" s="37"/>
      <c r="H13" s="37" t="s">
        <v>473</v>
      </c>
      <c r="I13" s="37" t="s">
        <v>473</v>
      </c>
      <c r="J13" s="37" t="s">
        <v>473</v>
      </c>
      <c r="K13" s="37" t="s">
        <v>473</v>
      </c>
      <c r="L13" s="37" t="s">
        <v>472</v>
      </c>
      <c r="M13" s="37"/>
      <c r="N13" s="37"/>
      <c r="O13" s="37"/>
      <c r="P13" s="37"/>
      <c r="Q13" s="37"/>
      <c r="R13" s="37"/>
      <c r="S13" s="327"/>
      <c r="T13" s="329" t="s">
        <v>475</v>
      </c>
      <c r="U13" s="324" t="s">
        <v>348</v>
      </c>
    </row>
    <row r="14" spans="1:21" ht="19.5" customHeight="1">
      <c r="A14" s="203">
        <v>6</v>
      </c>
      <c r="B14" s="158" t="s">
        <v>478</v>
      </c>
      <c r="C14" s="159" t="s">
        <v>477</v>
      </c>
      <c r="D14" s="35" t="s">
        <v>476</v>
      </c>
      <c r="E14" s="89" t="s">
        <v>60</v>
      </c>
      <c r="F14" s="38" t="s">
        <v>61</v>
      </c>
      <c r="G14" s="37" t="s">
        <v>473</v>
      </c>
      <c r="H14" s="37" t="s">
        <v>473</v>
      </c>
      <c r="I14" s="37" t="s">
        <v>473</v>
      </c>
      <c r="J14" s="37" t="s">
        <v>473</v>
      </c>
      <c r="K14" s="37" t="s">
        <v>473</v>
      </c>
      <c r="L14" s="37" t="s">
        <v>472</v>
      </c>
      <c r="M14" s="37"/>
      <c r="N14" s="37"/>
      <c r="O14" s="37"/>
      <c r="P14" s="37"/>
      <c r="Q14" s="37"/>
      <c r="R14" s="37"/>
      <c r="S14" s="327"/>
      <c r="T14" s="325" t="s">
        <v>475</v>
      </c>
      <c r="U14" s="324" t="s">
        <v>348</v>
      </c>
    </row>
    <row r="15" spans="1:21" ht="19.5" customHeight="1">
      <c r="A15" s="203"/>
      <c r="B15" s="158" t="s">
        <v>399</v>
      </c>
      <c r="C15" s="159" t="s">
        <v>398</v>
      </c>
      <c r="D15" s="35" t="s">
        <v>397</v>
      </c>
      <c r="E15" s="89" t="s">
        <v>97</v>
      </c>
      <c r="F15" s="38" t="s">
        <v>98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27"/>
      <c r="T15" s="325" t="s">
        <v>327</v>
      </c>
      <c r="U15" s="324"/>
    </row>
    <row r="16" spans="1:21" ht="19.5" customHeight="1">
      <c r="A16" s="203"/>
      <c r="B16" s="158" t="s">
        <v>111</v>
      </c>
      <c r="C16" s="159" t="s">
        <v>474</v>
      </c>
      <c r="D16" s="328">
        <v>39595</v>
      </c>
      <c r="E16" s="89" t="s">
        <v>6</v>
      </c>
      <c r="F16" s="38" t="s">
        <v>116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27"/>
      <c r="T16" s="325" t="s">
        <v>327</v>
      </c>
      <c r="U16" s="324"/>
    </row>
    <row r="17" spans="1:21" ht="20.25" customHeight="1">
      <c r="A17" s="326" t="s">
        <v>48</v>
      </c>
      <c r="B17" s="153" t="s">
        <v>67</v>
      </c>
      <c r="C17" s="154" t="s">
        <v>90</v>
      </c>
      <c r="D17" s="23">
        <v>39327</v>
      </c>
      <c r="E17" s="23" t="s">
        <v>19</v>
      </c>
      <c r="F17" s="24" t="s">
        <v>25</v>
      </c>
      <c r="G17" s="37"/>
      <c r="H17" s="37"/>
      <c r="I17" s="37"/>
      <c r="J17" s="37" t="s">
        <v>473</v>
      </c>
      <c r="K17" s="37" t="s">
        <v>473</v>
      </c>
      <c r="L17" s="37" t="s">
        <v>473</v>
      </c>
      <c r="M17" s="37" t="s">
        <v>473</v>
      </c>
      <c r="N17" s="37" t="s">
        <v>473</v>
      </c>
      <c r="O17" s="37" t="s">
        <v>473</v>
      </c>
      <c r="P17" s="37" t="s">
        <v>472</v>
      </c>
      <c r="Q17" s="37"/>
      <c r="R17" s="37"/>
      <c r="S17" s="326" t="s">
        <v>48</v>
      </c>
      <c r="T17" s="325" t="s">
        <v>471</v>
      </c>
      <c r="U17" s="324" t="s">
        <v>347</v>
      </c>
    </row>
  </sheetData>
  <sheetProtection/>
  <mergeCells count="1">
    <mergeCell ref="A4:B4"/>
  </mergeCells>
  <printOptions horizontalCentered="1"/>
  <pageMargins left="0.15748031496062992" right="0.15748031496062992" top="0.7874015748031497" bottom="0.3937007874015748" header="0.3937007874015748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P15"/>
  <sheetViews>
    <sheetView zoomScale="110" zoomScaleNormal="110" zoomScalePageLayoutView="0" workbookViewId="0" topLeftCell="A1">
      <selection activeCell="H34" sqref="H34"/>
    </sheetView>
  </sheetViews>
  <sheetFormatPr defaultColWidth="12.421875" defaultRowHeight="12.75"/>
  <cols>
    <col min="1" max="1" width="5.421875" style="353" customWidth="1"/>
    <col min="2" max="2" width="10.140625" style="353" customWidth="1"/>
    <col min="3" max="3" width="13.28125" style="353" customWidth="1"/>
    <col min="4" max="4" width="10.7109375" style="353" customWidth="1"/>
    <col min="5" max="5" width="9.8515625" style="353" customWidth="1"/>
    <col min="6" max="6" width="20.28125" style="354" customWidth="1"/>
    <col min="7" max="14" width="5.00390625" style="353" customWidth="1"/>
    <col min="15" max="15" width="6.421875" style="353" bestFit="1" customWidth="1"/>
    <col min="16" max="16" width="5.00390625" style="353" customWidth="1"/>
    <col min="17" max="16384" width="12.421875" style="353" customWidth="1"/>
  </cols>
  <sheetData>
    <row r="1" spans="1:6" s="349" customFormat="1" ht="18">
      <c r="A1" s="8" t="s">
        <v>247</v>
      </c>
      <c r="B1" s="127"/>
      <c r="C1" s="352"/>
      <c r="E1" s="351"/>
      <c r="F1" s="350"/>
    </row>
    <row r="2" spans="1:5" s="100" customFormat="1" ht="18">
      <c r="A2" s="8"/>
      <c r="B2" s="127"/>
      <c r="C2" s="99"/>
      <c r="E2" s="11"/>
    </row>
    <row r="3" spans="1:6" s="100" customFormat="1" ht="15">
      <c r="A3" s="374">
        <v>44091</v>
      </c>
      <c r="B3" s="374"/>
      <c r="C3" s="99"/>
      <c r="E3" s="12" t="s">
        <v>35</v>
      </c>
      <c r="F3" s="373"/>
    </row>
    <row r="4" s="277" customFormat="1" ht="3.75">
      <c r="F4" s="372"/>
    </row>
    <row r="5" spans="1:10" s="349" customFormat="1" ht="15">
      <c r="A5" s="352"/>
      <c r="B5" s="12" t="s">
        <v>521</v>
      </c>
      <c r="E5" s="371"/>
      <c r="F5" s="350"/>
      <c r="G5" s="370"/>
      <c r="H5" s="370"/>
      <c r="I5" s="370"/>
      <c r="J5" s="370"/>
    </row>
    <row r="6" spans="2:10" s="271" customFormat="1" ht="4.5" thickBot="1">
      <c r="B6" s="369"/>
      <c r="F6" s="368"/>
      <c r="G6" s="273"/>
      <c r="H6" s="273"/>
      <c r="I6" s="273"/>
      <c r="J6" s="273"/>
    </row>
    <row r="7" spans="1:16" ht="19.5" customHeight="1" thickBot="1">
      <c r="A7" s="34" t="s">
        <v>328</v>
      </c>
      <c r="B7" s="367" t="s">
        <v>0</v>
      </c>
      <c r="C7" s="366" t="s">
        <v>1</v>
      </c>
      <c r="D7" s="365" t="s">
        <v>373</v>
      </c>
      <c r="E7" s="364" t="s">
        <v>3</v>
      </c>
      <c r="F7" s="363" t="s">
        <v>4</v>
      </c>
      <c r="G7" s="335" t="s">
        <v>506</v>
      </c>
      <c r="H7" s="335" t="s">
        <v>505</v>
      </c>
      <c r="I7" s="335" t="s">
        <v>504</v>
      </c>
      <c r="J7" s="335" t="s">
        <v>503</v>
      </c>
      <c r="K7" s="335" t="s">
        <v>502</v>
      </c>
      <c r="L7" s="335" t="s">
        <v>501</v>
      </c>
      <c r="M7" s="335" t="s">
        <v>500</v>
      </c>
      <c r="N7" s="335" t="s">
        <v>499</v>
      </c>
      <c r="O7" s="334" t="s">
        <v>496</v>
      </c>
      <c r="P7" s="333" t="s">
        <v>495</v>
      </c>
    </row>
    <row r="8" spans="1:16" ht="19.5" customHeight="1">
      <c r="A8" s="355">
        <v>1</v>
      </c>
      <c r="B8" s="359" t="s">
        <v>15</v>
      </c>
      <c r="C8" s="358" t="s">
        <v>153</v>
      </c>
      <c r="D8" s="357" t="s">
        <v>154</v>
      </c>
      <c r="E8" s="356" t="s">
        <v>97</v>
      </c>
      <c r="F8" s="38" t="s">
        <v>98</v>
      </c>
      <c r="G8" s="355"/>
      <c r="H8" s="355" t="s">
        <v>473</v>
      </c>
      <c r="I8" s="355" t="s">
        <v>473</v>
      </c>
      <c r="J8" s="355" t="s">
        <v>473</v>
      </c>
      <c r="K8" s="355" t="s">
        <v>473</v>
      </c>
      <c r="L8" s="355" t="s">
        <v>473</v>
      </c>
      <c r="M8" s="355" t="s">
        <v>486</v>
      </c>
      <c r="N8" s="355" t="s">
        <v>472</v>
      </c>
      <c r="O8" s="330" t="s">
        <v>520</v>
      </c>
      <c r="P8" s="324" t="s">
        <v>346</v>
      </c>
    </row>
    <row r="9" spans="1:16" ht="21" customHeight="1">
      <c r="A9" s="355">
        <v>2</v>
      </c>
      <c r="B9" s="359" t="s">
        <v>437</v>
      </c>
      <c r="C9" s="358" t="s">
        <v>436</v>
      </c>
      <c r="D9" s="357" t="s">
        <v>435</v>
      </c>
      <c r="E9" s="356" t="s">
        <v>97</v>
      </c>
      <c r="F9" s="38" t="s">
        <v>98</v>
      </c>
      <c r="G9" s="355"/>
      <c r="H9" s="355"/>
      <c r="I9" s="355" t="s">
        <v>473</v>
      </c>
      <c r="J9" s="355" t="s">
        <v>473</v>
      </c>
      <c r="K9" s="355" t="s">
        <v>473</v>
      </c>
      <c r="L9" s="355" t="s">
        <v>473</v>
      </c>
      <c r="M9" s="355" t="s">
        <v>472</v>
      </c>
      <c r="N9" s="355"/>
      <c r="O9" s="325" t="s">
        <v>471</v>
      </c>
      <c r="P9" s="324" t="s">
        <v>346</v>
      </c>
    </row>
    <row r="10" spans="1:16" ht="21" customHeight="1">
      <c r="A10" s="355">
        <v>2</v>
      </c>
      <c r="B10" s="359" t="s">
        <v>519</v>
      </c>
      <c r="C10" s="358" t="s">
        <v>518</v>
      </c>
      <c r="D10" s="357" t="s">
        <v>517</v>
      </c>
      <c r="E10" s="356" t="s">
        <v>480</v>
      </c>
      <c r="F10" s="38" t="s">
        <v>479</v>
      </c>
      <c r="G10" s="355"/>
      <c r="H10" s="355" t="s">
        <v>473</v>
      </c>
      <c r="I10" s="355" t="s">
        <v>473</v>
      </c>
      <c r="J10" s="355" t="s">
        <v>473</v>
      </c>
      <c r="K10" s="355" t="s">
        <v>473</v>
      </c>
      <c r="L10" s="355" t="s">
        <v>473</v>
      </c>
      <c r="M10" s="355" t="s">
        <v>472</v>
      </c>
      <c r="N10" s="355"/>
      <c r="O10" s="325" t="s">
        <v>471</v>
      </c>
      <c r="P10" s="324" t="s">
        <v>346</v>
      </c>
    </row>
    <row r="11" spans="1:16" ht="19.5" customHeight="1">
      <c r="A11" s="362">
        <v>4</v>
      </c>
      <c r="B11" s="359" t="s">
        <v>516</v>
      </c>
      <c r="C11" s="358" t="s">
        <v>515</v>
      </c>
      <c r="D11" s="357" t="s">
        <v>514</v>
      </c>
      <c r="E11" s="356" t="s">
        <v>29</v>
      </c>
      <c r="F11" s="38" t="s">
        <v>364</v>
      </c>
      <c r="G11" s="254" t="s">
        <v>473</v>
      </c>
      <c r="H11" s="254" t="s">
        <v>473</v>
      </c>
      <c r="I11" s="254" t="s">
        <v>473</v>
      </c>
      <c r="J11" s="254" t="s">
        <v>473</v>
      </c>
      <c r="K11" s="254" t="s">
        <v>473</v>
      </c>
      <c r="L11" s="254" t="s">
        <v>486</v>
      </c>
      <c r="M11" s="254" t="s">
        <v>472</v>
      </c>
      <c r="N11" s="254"/>
      <c r="O11" s="329" t="s">
        <v>471</v>
      </c>
      <c r="P11" s="324" t="s">
        <v>346</v>
      </c>
    </row>
    <row r="12" spans="1:16" ht="21" customHeight="1">
      <c r="A12" s="355">
        <v>4</v>
      </c>
      <c r="B12" s="290" t="s">
        <v>457</v>
      </c>
      <c r="C12" s="298" t="s">
        <v>513</v>
      </c>
      <c r="D12" s="288">
        <v>39208</v>
      </c>
      <c r="E12" s="361" t="s">
        <v>33</v>
      </c>
      <c r="F12" s="360" t="s">
        <v>512</v>
      </c>
      <c r="G12" s="355"/>
      <c r="H12" s="355"/>
      <c r="I12" s="355" t="s">
        <v>473</v>
      </c>
      <c r="J12" s="355" t="s">
        <v>473</v>
      </c>
      <c r="K12" s="355" t="s">
        <v>473</v>
      </c>
      <c r="L12" s="355" t="s">
        <v>486</v>
      </c>
      <c r="M12" s="355" t="s">
        <v>472</v>
      </c>
      <c r="N12" s="355"/>
      <c r="O12" s="325" t="s">
        <v>471</v>
      </c>
      <c r="P12" s="324"/>
    </row>
    <row r="13" spans="1:16" ht="19.5" customHeight="1">
      <c r="A13" s="355"/>
      <c r="B13" s="359" t="s">
        <v>434</v>
      </c>
      <c r="C13" s="358" t="s">
        <v>433</v>
      </c>
      <c r="D13" s="357" t="s">
        <v>432</v>
      </c>
      <c r="E13" s="356" t="s">
        <v>97</v>
      </c>
      <c r="F13" s="38" t="s">
        <v>98</v>
      </c>
      <c r="G13" s="355"/>
      <c r="H13" s="355"/>
      <c r="I13" s="355"/>
      <c r="J13" s="355"/>
      <c r="K13" s="355"/>
      <c r="L13" s="355"/>
      <c r="M13" s="355"/>
      <c r="N13" s="355"/>
      <c r="O13" s="330" t="s">
        <v>327</v>
      </c>
      <c r="P13" s="324"/>
    </row>
    <row r="14" spans="1:16" ht="19.5" customHeight="1">
      <c r="A14" s="355"/>
      <c r="B14" s="359" t="s">
        <v>71</v>
      </c>
      <c r="C14" s="358" t="s">
        <v>511</v>
      </c>
      <c r="D14" s="357">
        <v>39421</v>
      </c>
      <c r="E14" s="356" t="s">
        <v>19</v>
      </c>
      <c r="F14" s="38" t="s">
        <v>401</v>
      </c>
      <c r="G14" s="355"/>
      <c r="H14" s="355"/>
      <c r="I14" s="355"/>
      <c r="J14" s="355"/>
      <c r="K14" s="355"/>
      <c r="L14" s="355"/>
      <c r="M14" s="355"/>
      <c r="N14" s="355"/>
      <c r="O14" s="330" t="s">
        <v>327</v>
      </c>
      <c r="P14" s="324"/>
    </row>
    <row r="15" spans="1:16" ht="21" customHeight="1">
      <c r="A15" s="326" t="s">
        <v>48</v>
      </c>
      <c r="B15" s="359" t="s">
        <v>440</v>
      </c>
      <c r="C15" s="358" t="s">
        <v>439</v>
      </c>
      <c r="D15" s="357" t="s">
        <v>438</v>
      </c>
      <c r="E15" s="356" t="s">
        <v>97</v>
      </c>
      <c r="F15" s="38" t="s">
        <v>98</v>
      </c>
      <c r="G15" s="355"/>
      <c r="H15" s="355"/>
      <c r="I15" s="355"/>
      <c r="J15" s="355"/>
      <c r="K15" s="355"/>
      <c r="L15" s="355"/>
      <c r="M15" s="355"/>
      <c r="N15" s="355"/>
      <c r="O15" s="325" t="s">
        <v>327</v>
      </c>
      <c r="P15" s="324"/>
    </row>
  </sheetData>
  <sheetProtection/>
  <mergeCells count="1">
    <mergeCell ref="A3:B3"/>
  </mergeCells>
  <printOptions horizontalCentered="1"/>
  <pageMargins left="0.15748031496062992" right="0.15748031496062992" top="0.7874015748031497" bottom="0.3937007874015748" header="0.3937007874015748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3"/>
  <sheetViews>
    <sheetView zoomScale="110" zoomScaleNormal="110" zoomScalePageLayoutView="0" workbookViewId="0" topLeftCell="A1">
      <selection activeCell="T15" sqref="T15"/>
    </sheetView>
  </sheetViews>
  <sheetFormatPr defaultColWidth="0" defaultRowHeight="12.75"/>
  <cols>
    <col min="1" max="1" width="5.28125" style="238" customWidth="1"/>
    <col min="2" max="2" width="10.00390625" style="246" customWidth="1"/>
    <col min="3" max="3" width="14.421875" style="245" bestFit="1" customWidth="1"/>
    <col min="4" max="4" width="11.8515625" style="244" customWidth="1"/>
    <col min="5" max="5" width="10.28125" style="243" customWidth="1"/>
    <col min="6" max="6" width="16.140625" style="242" bestFit="1" customWidth="1"/>
    <col min="7" max="9" width="4.140625" style="241" bestFit="1" customWidth="1"/>
    <col min="10" max="10" width="4.7109375" style="241" hidden="1" customWidth="1"/>
    <col min="11" max="13" width="4.7109375" style="241" customWidth="1"/>
    <col min="14" max="14" width="8.00390625" style="240" customWidth="1"/>
    <col min="15" max="15" width="8.00390625" style="239" customWidth="1"/>
    <col min="16" max="246" width="9.140625" style="238" customWidth="1"/>
    <col min="247" max="247" width="5.28125" style="238" customWidth="1"/>
    <col min="248" max="16384" width="0" style="238" hidden="1" customWidth="1"/>
  </cols>
  <sheetData>
    <row r="1" spans="1:4" s="100" customFormat="1" ht="18">
      <c r="A1" s="8" t="s">
        <v>247</v>
      </c>
      <c r="B1" s="127"/>
      <c r="C1" s="124"/>
      <c r="D1" s="58"/>
    </row>
    <row r="2" spans="1:5" s="100" customFormat="1" ht="18">
      <c r="A2" s="8"/>
      <c r="B2" s="127"/>
      <c r="C2" s="127"/>
      <c r="E2" s="11"/>
    </row>
    <row r="3" spans="1:4" s="100" customFormat="1" ht="13.5">
      <c r="A3" s="374">
        <v>44091</v>
      </c>
      <c r="B3" s="374"/>
      <c r="C3" s="124"/>
      <c r="D3" s="76" t="s">
        <v>35</v>
      </c>
    </row>
    <row r="4" spans="2:14" s="277" customFormat="1" ht="12.75">
      <c r="B4" s="280"/>
      <c r="D4" s="279"/>
      <c r="N4" s="278"/>
    </row>
    <row r="5" spans="1:7" s="100" customFormat="1" ht="13.5">
      <c r="A5" s="99"/>
      <c r="B5" s="276" t="s">
        <v>431</v>
      </c>
      <c r="C5" s="124"/>
      <c r="D5" s="114"/>
      <c r="G5" s="102"/>
    </row>
    <row r="6" spans="2:14" s="271" customFormat="1" ht="13.5" thickBot="1">
      <c r="B6" s="275"/>
      <c r="D6" s="274"/>
      <c r="G6" s="273"/>
      <c r="N6" s="272"/>
    </row>
    <row r="7" spans="2:15" s="268" customFormat="1" ht="14.25" thickBot="1">
      <c r="B7" s="246"/>
      <c r="C7" s="245"/>
      <c r="D7" s="244"/>
      <c r="F7" s="242"/>
      <c r="G7" s="375" t="s">
        <v>374</v>
      </c>
      <c r="H7" s="376"/>
      <c r="I7" s="376"/>
      <c r="J7" s="376"/>
      <c r="K7" s="376"/>
      <c r="L7" s="376"/>
      <c r="M7" s="377"/>
      <c r="N7" s="270"/>
      <c r="O7" s="269"/>
    </row>
    <row r="8" spans="1:15" s="257" customFormat="1" ht="15" customHeight="1" thickBot="1">
      <c r="A8" s="34" t="s">
        <v>328</v>
      </c>
      <c r="B8" s="267" t="s">
        <v>0</v>
      </c>
      <c r="C8" s="266" t="s">
        <v>1</v>
      </c>
      <c r="D8" s="265" t="s">
        <v>373</v>
      </c>
      <c r="E8" s="264" t="s">
        <v>3</v>
      </c>
      <c r="F8" s="263" t="s">
        <v>4</v>
      </c>
      <c r="G8" s="262">
        <v>1</v>
      </c>
      <c r="H8" s="261">
        <v>2</v>
      </c>
      <c r="I8" s="261">
        <v>3</v>
      </c>
      <c r="J8" s="261" t="s">
        <v>372</v>
      </c>
      <c r="K8" s="261">
        <v>4</v>
      </c>
      <c r="L8" s="261">
        <v>5</v>
      </c>
      <c r="M8" s="260">
        <v>6</v>
      </c>
      <c r="N8" s="259" t="s">
        <v>371</v>
      </c>
      <c r="O8" s="258" t="s">
        <v>38</v>
      </c>
    </row>
    <row r="9" spans="1:15" ht="18" customHeight="1">
      <c r="A9" s="254">
        <v>1</v>
      </c>
      <c r="B9" s="155" t="s">
        <v>84</v>
      </c>
      <c r="C9" s="156" t="s">
        <v>188</v>
      </c>
      <c r="D9" s="78">
        <v>39462</v>
      </c>
      <c r="E9" s="67" t="s">
        <v>19</v>
      </c>
      <c r="F9" s="64" t="s">
        <v>189</v>
      </c>
      <c r="G9" s="249">
        <v>4.35</v>
      </c>
      <c r="H9" s="249">
        <v>4.25</v>
      </c>
      <c r="I9" s="249">
        <v>4.36</v>
      </c>
      <c r="J9" s="251"/>
      <c r="K9" s="249">
        <v>4.3</v>
      </c>
      <c r="L9" s="249">
        <v>4.48</v>
      </c>
      <c r="M9" s="249">
        <v>4.42</v>
      </c>
      <c r="N9" s="248">
        <f aca="true" t="shared" si="0" ref="N9:N28">MAX(G9:I9,K9:M9)</f>
        <v>4.48</v>
      </c>
      <c r="O9" s="247" t="str">
        <f aca="true" t="shared" si="1" ref="O9:O17">IF(ISBLANK(N9),"",IF(N9&gt;=6,"KSM",IF(N9&gt;=5.6,"I A",IF(N9&gt;=5.15,"II A",IF(N9&gt;=4.6,"III A",IF(N9&gt;=4.2,"I JA",IF(N9&gt;=3.85,"II JA",IF(N9&gt;=3.6,"III JA"))))))))</f>
        <v>I JA</v>
      </c>
    </row>
    <row r="10" spans="1:15" ht="18" customHeight="1">
      <c r="A10" s="254">
        <v>2</v>
      </c>
      <c r="B10" s="153" t="s">
        <v>120</v>
      </c>
      <c r="C10" s="154" t="s">
        <v>221</v>
      </c>
      <c r="D10" s="23">
        <v>39578</v>
      </c>
      <c r="E10" s="23" t="s">
        <v>29</v>
      </c>
      <c r="F10" s="24" t="s">
        <v>32</v>
      </c>
      <c r="G10" s="249">
        <v>3.67</v>
      </c>
      <c r="H10" s="249">
        <v>4.05</v>
      </c>
      <c r="I10" s="249">
        <v>4.43</v>
      </c>
      <c r="J10" s="251"/>
      <c r="K10" s="249">
        <v>4.14</v>
      </c>
      <c r="L10" s="249">
        <v>4.21</v>
      </c>
      <c r="M10" s="249">
        <v>4.14</v>
      </c>
      <c r="N10" s="248">
        <f t="shared" si="0"/>
        <v>4.43</v>
      </c>
      <c r="O10" s="247" t="str">
        <f t="shared" si="1"/>
        <v>I JA</v>
      </c>
    </row>
    <row r="11" spans="1:15" ht="18" customHeight="1">
      <c r="A11" s="254">
        <v>3</v>
      </c>
      <c r="B11" s="155" t="s">
        <v>31</v>
      </c>
      <c r="C11" s="156" t="s">
        <v>430</v>
      </c>
      <c r="D11" s="78" t="s">
        <v>429</v>
      </c>
      <c r="E11" s="67" t="s">
        <v>19</v>
      </c>
      <c r="F11" s="64" t="s">
        <v>203</v>
      </c>
      <c r="G11" s="249">
        <v>4.19</v>
      </c>
      <c r="H11" s="249">
        <v>4.08</v>
      </c>
      <c r="I11" s="249">
        <v>4.01</v>
      </c>
      <c r="J11" s="256"/>
      <c r="K11" s="249">
        <v>4.06</v>
      </c>
      <c r="L11" s="249">
        <v>4.04</v>
      </c>
      <c r="M11" s="249">
        <v>4.11</v>
      </c>
      <c r="N11" s="248">
        <f t="shared" si="0"/>
        <v>4.19</v>
      </c>
      <c r="O11" s="247" t="str">
        <f t="shared" si="1"/>
        <v>II JA</v>
      </c>
    </row>
    <row r="12" spans="1:15" ht="18" customHeight="1">
      <c r="A12" s="254">
        <v>4</v>
      </c>
      <c r="B12" s="155" t="s">
        <v>428</v>
      </c>
      <c r="C12" s="156" t="s">
        <v>127</v>
      </c>
      <c r="D12" s="78" t="s">
        <v>150</v>
      </c>
      <c r="E12" s="67" t="s">
        <v>17</v>
      </c>
      <c r="F12" s="64" t="s">
        <v>100</v>
      </c>
      <c r="G12" s="249">
        <v>3.97</v>
      </c>
      <c r="H12" s="249">
        <v>4.09</v>
      </c>
      <c r="I12" s="249">
        <v>3.9</v>
      </c>
      <c r="J12" s="251"/>
      <c r="K12" s="249">
        <v>4.18</v>
      </c>
      <c r="L12" s="249">
        <v>3.99</v>
      </c>
      <c r="M12" s="249">
        <v>4.08</v>
      </c>
      <c r="N12" s="248">
        <f t="shared" si="0"/>
        <v>4.18</v>
      </c>
      <c r="O12" s="247" t="str">
        <f t="shared" si="1"/>
        <v>II JA</v>
      </c>
    </row>
    <row r="13" spans="1:15" ht="18" customHeight="1">
      <c r="A13" s="254">
        <v>5</v>
      </c>
      <c r="B13" s="155" t="s">
        <v>5</v>
      </c>
      <c r="C13" s="156" t="s">
        <v>223</v>
      </c>
      <c r="D13" s="78" t="s">
        <v>224</v>
      </c>
      <c r="E13" s="67" t="s">
        <v>29</v>
      </c>
      <c r="F13" s="64" t="s">
        <v>32</v>
      </c>
      <c r="G13" s="249">
        <v>3.97</v>
      </c>
      <c r="H13" s="249">
        <v>4.03</v>
      </c>
      <c r="I13" s="249">
        <v>3.98</v>
      </c>
      <c r="J13" s="251"/>
      <c r="K13" s="249">
        <v>3.94</v>
      </c>
      <c r="L13" s="249">
        <v>4.13</v>
      </c>
      <c r="M13" s="249">
        <v>3.99</v>
      </c>
      <c r="N13" s="248">
        <f t="shared" si="0"/>
        <v>4.13</v>
      </c>
      <c r="O13" s="247" t="str">
        <f t="shared" si="1"/>
        <v>II JA</v>
      </c>
    </row>
    <row r="14" spans="1:15" ht="18" customHeight="1">
      <c r="A14" s="254">
        <v>6</v>
      </c>
      <c r="B14" s="155" t="s">
        <v>427</v>
      </c>
      <c r="C14" s="156" t="s">
        <v>426</v>
      </c>
      <c r="D14" s="78" t="s">
        <v>425</v>
      </c>
      <c r="E14" s="67" t="s">
        <v>12</v>
      </c>
      <c r="F14" s="64" t="s">
        <v>13</v>
      </c>
      <c r="G14" s="249" t="s">
        <v>358</v>
      </c>
      <c r="H14" s="249">
        <v>3.91</v>
      </c>
      <c r="I14" s="249">
        <v>3.93</v>
      </c>
      <c r="J14" s="251"/>
      <c r="K14" s="249" t="s">
        <v>358</v>
      </c>
      <c r="L14" s="249">
        <v>3.81</v>
      </c>
      <c r="M14" s="249">
        <v>4.05</v>
      </c>
      <c r="N14" s="248">
        <f t="shared" si="0"/>
        <v>4.05</v>
      </c>
      <c r="O14" s="247" t="str">
        <f t="shared" si="1"/>
        <v>II JA</v>
      </c>
    </row>
    <row r="15" spans="1:15" ht="18" customHeight="1">
      <c r="A15" s="254">
        <v>7</v>
      </c>
      <c r="B15" s="155" t="s">
        <v>359</v>
      </c>
      <c r="C15" s="156" t="s">
        <v>424</v>
      </c>
      <c r="D15" s="78">
        <v>39408</v>
      </c>
      <c r="E15" s="67" t="s">
        <v>19</v>
      </c>
      <c r="F15" s="64" t="s">
        <v>423</v>
      </c>
      <c r="G15" s="249">
        <v>3.98</v>
      </c>
      <c r="H15" s="249">
        <v>3.88</v>
      </c>
      <c r="I15" s="249">
        <v>3.96</v>
      </c>
      <c r="J15" s="256"/>
      <c r="K15" s="249">
        <v>3.81</v>
      </c>
      <c r="L15" s="249">
        <v>3.78</v>
      </c>
      <c r="M15" s="249">
        <v>3.86</v>
      </c>
      <c r="N15" s="248">
        <f t="shared" si="0"/>
        <v>3.98</v>
      </c>
      <c r="O15" s="247" t="str">
        <f t="shared" si="1"/>
        <v>II JA</v>
      </c>
    </row>
    <row r="16" spans="1:15" ht="18" customHeight="1">
      <c r="A16" s="254">
        <v>8</v>
      </c>
      <c r="B16" s="253" t="s">
        <v>422</v>
      </c>
      <c r="C16" s="252" t="s">
        <v>421</v>
      </c>
      <c r="D16" s="78">
        <v>39279</v>
      </c>
      <c r="E16" s="67" t="s">
        <v>19</v>
      </c>
      <c r="F16" s="64" t="s">
        <v>203</v>
      </c>
      <c r="G16" s="249">
        <v>3.95</v>
      </c>
      <c r="H16" s="249">
        <v>3.85</v>
      </c>
      <c r="I16" s="249">
        <v>3.9</v>
      </c>
      <c r="J16" s="251"/>
      <c r="K16" s="249">
        <v>3.87</v>
      </c>
      <c r="L16" s="249">
        <v>3.76</v>
      </c>
      <c r="M16" s="249">
        <v>3.93</v>
      </c>
      <c r="N16" s="248">
        <f t="shared" si="0"/>
        <v>3.95</v>
      </c>
      <c r="O16" s="247" t="str">
        <f t="shared" si="1"/>
        <v>II JA</v>
      </c>
    </row>
    <row r="17" spans="1:15" ht="18" customHeight="1">
      <c r="A17" s="254">
        <v>9</v>
      </c>
      <c r="B17" s="155" t="s">
        <v>412</v>
      </c>
      <c r="C17" s="156" t="s">
        <v>420</v>
      </c>
      <c r="D17" s="78" t="s">
        <v>419</v>
      </c>
      <c r="E17" s="67" t="s">
        <v>12</v>
      </c>
      <c r="F17" s="64" t="s">
        <v>13</v>
      </c>
      <c r="G17" s="249">
        <v>3.66</v>
      </c>
      <c r="H17" s="249" t="s">
        <v>358</v>
      </c>
      <c r="I17" s="249">
        <v>3.65</v>
      </c>
      <c r="J17" s="251"/>
      <c r="K17" s="249"/>
      <c r="L17" s="249"/>
      <c r="M17" s="249"/>
      <c r="N17" s="248">
        <f t="shared" si="0"/>
        <v>3.66</v>
      </c>
      <c r="O17" s="247" t="str">
        <f t="shared" si="1"/>
        <v>III JA</v>
      </c>
    </row>
    <row r="18" spans="1:15" ht="18" customHeight="1">
      <c r="A18" s="254">
        <v>10</v>
      </c>
      <c r="B18" s="153" t="s">
        <v>18</v>
      </c>
      <c r="C18" s="154" t="s">
        <v>226</v>
      </c>
      <c r="D18" s="23" t="s">
        <v>227</v>
      </c>
      <c r="E18" s="23" t="s">
        <v>29</v>
      </c>
      <c r="F18" s="24" t="s">
        <v>32</v>
      </c>
      <c r="G18" s="249">
        <v>3.46</v>
      </c>
      <c r="H18" s="249">
        <v>3.43</v>
      </c>
      <c r="I18" s="249">
        <v>3.37</v>
      </c>
      <c r="J18" s="256"/>
      <c r="K18" s="249"/>
      <c r="L18" s="249"/>
      <c r="M18" s="249"/>
      <c r="N18" s="248">
        <f t="shared" si="0"/>
        <v>3.46</v>
      </c>
      <c r="O18" s="247"/>
    </row>
    <row r="19" spans="1:15" ht="18" customHeight="1">
      <c r="A19" s="254">
        <v>11</v>
      </c>
      <c r="B19" s="153" t="s">
        <v>67</v>
      </c>
      <c r="C19" s="154" t="s">
        <v>329</v>
      </c>
      <c r="D19" s="115">
        <v>39932</v>
      </c>
      <c r="E19" s="23" t="s">
        <v>60</v>
      </c>
      <c r="F19" s="24" t="s">
        <v>61</v>
      </c>
      <c r="G19" s="249">
        <v>3.28</v>
      </c>
      <c r="H19" s="249">
        <v>3.42</v>
      </c>
      <c r="I19" s="249">
        <v>3.28</v>
      </c>
      <c r="J19" s="256"/>
      <c r="K19" s="249"/>
      <c r="L19" s="249"/>
      <c r="M19" s="249"/>
      <c r="N19" s="248">
        <f t="shared" si="0"/>
        <v>3.42</v>
      </c>
      <c r="O19" s="247"/>
    </row>
    <row r="20" spans="1:15" ht="18" customHeight="1">
      <c r="A20" s="254">
        <v>12</v>
      </c>
      <c r="B20" s="145" t="s">
        <v>418</v>
      </c>
      <c r="C20" s="146" t="s">
        <v>417</v>
      </c>
      <c r="D20" s="31">
        <v>39655</v>
      </c>
      <c r="E20" s="66" t="s">
        <v>17</v>
      </c>
      <c r="F20" s="65" t="s">
        <v>100</v>
      </c>
      <c r="G20" s="249">
        <v>3.4</v>
      </c>
      <c r="H20" s="249">
        <v>3.38</v>
      </c>
      <c r="I20" s="249">
        <v>3.08</v>
      </c>
      <c r="J20" s="251"/>
      <c r="K20" s="249"/>
      <c r="L20" s="249"/>
      <c r="M20" s="249"/>
      <c r="N20" s="248">
        <f t="shared" si="0"/>
        <v>3.4</v>
      </c>
      <c r="O20" s="247"/>
    </row>
    <row r="21" spans="1:15" ht="18" customHeight="1">
      <c r="A21" s="254">
        <v>13</v>
      </c>
      <c r="B21" s="155" t="s">
        <v>416</v>
      </c>
      <c r="C21" s="156" t="s">
        <v>415</v>
      </c>
      <c r="D21" s="78">
        <v>39650</v>
      </c>
      <c r="E21" s="23" t="s">
        <v>29</v>
      </c>
      <c r="F21" s="24" t="s">
        <v>32</v>
      </c>
      <c r="G21" s="249">
        <v>3.32</v>
      </c>
      <c r="H21" s="249">
        <v>3.35</v>
      </c>
      <c r="I21" s="249">
        <v>3.38</v>
      </c>
      <c r="J21" s="256"/>
      <c r="K21" s="249"/>
      <c r="L21" s="249"/>
      <c r="M21" s="249"/>
      <c r="N21" s="248">
        <f t="shared" si="0"/>
        <v>3.38</v>
      </c>
      <c r="O21" s="247"/>
    </row>
    <row r="22" spans="1:15" ht="18" customHeight="1">
      <c r="A22" s="254">
        <v>14</v>
      </c>
      <c r="B22" s="155" t="s">
        <v>414</v>
      </c>
      <c r="C22" s="156" t="s">
        <v>413</v>
      </c>
      <c r="D22" s="78">
        <v>39851</v>
      </c>
      <c r="E22" s="67" t="s">
        <v>19</v>
      </c>
      <c r="F22" s="64" t="s">
        <v>401</v>
      </c>
      <c r="G22" s="249">
        <v>3.3</v>
      </c>
      <c r="H22" s="249" t="s">
        <v>358</v>
      </c>
      <c r="I22" s="249">
        <v>3.16</v>
      </c>
      <c r="J22" s="251"/>
      <c r="K22" s="249"/>
      <c r="L22" s="249"/>
      <c r="M22" s="249"/>
      <c r="N22" s="248">
        <f t="shared" si="0"/>
        <v>3.3</v>
      </c>
      <c r="O22" s="247"/>
    </row>
    <row r="23" spans="1:15" ht="18" customHeight="1">
      <c r="A23" s="254">
        <v>15</v>
      </c>
      <c r="B23" s="153" t="s">
        <v>412</v>
      </c>
      <c r="C23" s="154" t="s">
        <v>411</v>
      </c>
      <c r="D23" s="115">
        <v>40304</v>
      </c>
      <c r="E23" s="23" t="s">
        <v>60</v>
      </c>
      <c r="F23" s="24" t="s">
        <v>61</v>
      </c>
      <c r="G23" s="249">
        <v>3.25</v>
      </c>
      <c r="H23" s="249">
        <v>3.17</v>
      </c>
      <c r="I23" s="249">
        <v>2.94</v>
      </c>
      <c r="J23" s="256"/>
      <c r="K23" s="249"/>
      <c r="L23" s="249"/>
      <c r="M23" s="249"/>
      <c r="N23" s="248">
        <f t="shared" si="0"/>
        <v>3.25</v>
      </c>
      <c r="O23" s="247"/>
    </row>
    <row r="24" spans="1:15" ht="18" customHeight="1">
      <c r="A24" s="254">
        <v>16</v>
      </c>
      <c r="B24" s="155" t="s">
        <v>94</v>
      </c>
      <c r="C24" s="156" t="s">
        <v>410</v>
      </c>
      <c r="D24" s="78" t="s">
        <v>409</v>
      </c>
      <c r="E24" s="67" t="s">
        <v>19</v>
      </c>
      <c r="F24" s="64" t="s">
        <v>203</v>
      </c>
      <c r="G24" s="249">
        <v>3.2</v>
      </c>
      <c r="H24" s="249">
        <v>3.21</v>
      </c>
      <c r="I24" s="249">
        <v>3.16</v>
      </c>
      <c r="J24" s="256"/>
      <c r="K24" s="249"/>
      <c r="L24" s="249"/>
      <c r="M24" s="249"/>
      <c r="N24" s="248">
        <f t="shared" si="0"/>
        <v>3.21</v>
      </c>
      <c r="O24" s="247"/>
    </row>
    <row r="25" spans="1:15" ht="18" customHeight="1">
      <c r="A25" s="254">
        <v>17</v>
      </c>
      <c r="B25" s="155" t="s">
        <v>408</v>
      </c>
      <c r="C25" s="156" t="s">
        <v>407</v>
      </c>
      <c r="D25" s="78">
        <v>40081</v>
      </c>
      <c r="E25" s="67" t="s">
        <v>19</v>
      </c>
      <c r="F25" s="64" t="s">
        <v>303</v>
      </c>
      <c r="G25" s="249">
        <v>3.17</v>
      </c>
      <c r="H25" s="249" t="s">
        <v>358</v>
      </c>
      <c r="I25" s="249">
        <v>2.86</v>
      </c>
      <c r="J25" s="251"/>
      <c r="K25" s="249"/>
      <c r="L25" s="249"/>
      <c r="M25" s="249"/>
      <c r="N25" s="248">
        <f t="shared" si="0"/>
        <v>3.17</v>
      </c>
      <c r="O25" s="247"/>
    </row>
    <row r="26" spans="1:15" ht="18" customHeight="1">
      <c r="A26" s="254">
        <v>18</v>
      </c>
      <c r="B26" s="155" t="s">
        <v>5</v>
      </c>
      <c r="C26" s="156" t="s">
        <v>406</v>
      </c>
      <c r="D26" s="78">
        <v>40197</v>
      </c>
      <c r="E26" s="67" t="s">
        <v>19</v>
      </c>
      <c r="F26" s="64" t="s">
        <v>303</v>
      </c>
      <c r="G26" s="255">
        <v>3.07</v>
      </c>
      <c r="H26" s="249">
        <v>2.98</v>
      </c>
      <c r="I26" s="249">
        <v>2.91</v>
      </c>
      <c r="J26" s="251"/>
      <c r="K26" s="249"/>
      <c r="L26" s="249"/>
      <c r="M26" s="249"/>
      <c r="N26" s="248">
        <f t="shared" si="0"/>
        <v>3.07</v>
      </c>
      <c r="O26" s="247"/>
    </row>
    <row r="27" spans="1:15" ht="18" customHeight="1">
      <c r="A27" s="254">
        <v>19</v>
      </c>
      <c r="B27" s="155" t="s">
        <v>222</v>
      </c>
      <c r="C27" s="156" t="s">
        <v>405</v>
      </c>
      <c r="D27" s="78">
        <v>40153</v>
      </c>
      <c r="E27" s="67" t="s">
        <v>19</v>
      </c>
      <c r="F27" s="64" t="s">
        <v>203</v>
      </c>
      <c r="G27" s="249">
        <v>3.01</v>
      </c>
      <c r="H27" s="249">
        <v>2.98</v>
      </c>
      <c r="I27" s="249">
        <v>2.95</v>
      </c>
      <c r="J27" s="251"/>
      <c r="K27" s="249"/>
      <c r="L27" s="249"/>
      <c r="M27" s="249"/>
      <c r="N27" s="248">
        <f t="shared" si="0"/>
        <v>3.01</v>
      </c>
      <c r="O27" s="247"/>
    </row>
    <row r="28" spans="1:15" ht="18" customHeight="1">
      <c r="A28" s="254">
        <v>20</v>
      </c>
      <c r="B28" s="155" t="s">
        <v>404</v>
      </c>
      <c r="C28" s="156" t="s">
        <v>403</v>
      </c>
      <c r="D28" s="78">
        <v>40200</v>
      </c>
      <c r="E28" s="23" t="s">
        <v>19</v>
      </c>
      <c r="F28" s="24" t="s">
        <v>184</v>
      </c>
      <c r="G28" s="249">
        <v>2.63</v>
      </c>
      <c r="H28" s="249">
        <v>2.93</v>
      </c>
      <c r="I28" s="249" t="s">
        <v>358</v>
      </c>
      <c r="J28" s="251"/>
      <c r="K28" s="249"/>
      <c r="L28" s="249"/>
      <c r="M28" s="249"/>
      <c r="N28" s="248">
        <f t="shared" si="0"/>
        <v>2.93</v>
      </c>
      <c r="O28" s="247"/>
    </row>
    <row r="29" spans="1:15" ht="18" customHeight="1">
      <c r="A29" s="254"/>
      <c r="B29" s="253" t="s">
        <v>34</v>
      </c>
      <c r="C29" s="252" t="s">
        <v>402</v>
      </c>
      <c r="D29" s="78">
        <v>40125</v>
      </c>
      <c r="E29" s="67" t="s">
        <v>19</v>
      </c>
      <c r="F29" s="64" t="s">
        <v>401</v>
      </c>
      <c r="G29" s="249"/>
      <c r="H29" s="249"/>
      <c r="I29" s="249"/>
      <c r="J29" s="251"/>
      <c r="K29" s="249"/>
      <c r="L29" s="249"/>
      <c r="M29" s="249"/>
      <c r="N29" s="248" t="s">
        <v>327</v>
      </c>
      <c r="O29" s="247"/>
    </row>
    <row r="30" spans="1:15" ht="18" customHeight="1">
      <c r="A30" s="250" t="s">
        <v>48</v>
      </c>
      <c r="B30" s="153" t="s">
        <v>30</v>
      </c>
      <c r="C30" s="154" t="s">
        <v>55</v>
      </c>
      <c r="D30" s="23" t="s">
        <v>228</v>
      </c>
      <c r="E30" s="23" t="s">
        <v>29</v>
      </c>
      <c r="F30" s="24" t="s">
        <v>32</v>
      </c>
      <c r="G30" s="249">
        <v>3.45</v>
      </c>
      <c r="H30" s="249">
        <v>3.33</v>
      </c>
      <c r="I30" s="249">
        <v>3.45</v>
      </c>
      <c r="J30" s="250" t="s">
        <v>48</v>
      </c>
      <c r="K30" s="249"/>
      <c r="L30" s="249"/>
      <c r="M30" s="249"/>
      <c r="N30" s="248">
        <f>MAX(G30:I30,K30:M30)</f>
        <v>3.45</v>
      </c>
      <c r="O30" s="247"/>
    </row>
    <row r="31" spans="1:15" ht="18" customHeight="1">
      <c r="A31" s="250" t="s">
        <v>48</v>
      </c>
      <c r="B31" s="153" t="s">
        <v>231</v>
      </c>
      <c r="C31" s="154" t="s">
        <v>78</v>
      </c>
      <c r="D31" s="23">
        <v>39322</v>
      </c>
      <c r="E31" s="23" t="s">
        <v>33</v>
      </c>
      <c r="F31" s="24" t="s">
        <v>229</v>
      </c>
      <c r="G31" s="249" t="s">
        <v>400</v>
      </c>
      <c r="H31" s="249">
        <v>3.73</v>
      </c>
      <c r="I31" s="249">
        <v>3.78</v>
      </c>
      <c r="J31" s="250" t="s">
        <v>48</v>
      </c>
      <c r="K31" s="249"/>
      <c r="L31" s="249"/>
      <c r="M31" s="249"/>
      <c r="N31" s="248">
        <f>MAX(G31:I31,K31:M31)</f>
        <v>3.78</v>
      </c>
      <c r="O31" s="247" t="str">
        <f>IF(ISBLANK(N31),"",IF(N31&gt;=6,"KSM",IF(N31&gt;=5.6,"I A",IF(N31&gt;=5.15,"II A",IF(N31&gt;=4.6,"III A",IF(N31&gt;=4.2,"I JA",IF(N31&gt;=3.85,"II JA",IF(N31&gt;=3.6,"III JA"))))))))</f>
        <v>III JA</v>
      </c>
    </row>
    <row r="32" spans="1:15" ht="18" customHeight="1">
      <c r="A32" s="250" t="s">
        <v>48</v>
      </c>
      <c r="B32" s="155" t="s">
        <v>399</v>
      </c>
      <c r="C32" s="156" t="s">
        <v>398</v>
      </c>
      <c r="D32" s="78" t="s">
        <v>397</v>
      </c>
      <c r="E32" s="67" t="s">
        <v>97</v>
      </c>
      <c r="F32" s="64" t="s">
        <v>98</v>
      </c>
      <c r="G32" s="249"/>
      <c r="H32" s="249"/>
      <c r="I32" s="249"/>
      <c r="J32" s="250" t="s">
        <v>48</v>
      </c>
      <c r="K32" s="249"/>
      <c r="L32" s="249"/>
      <c r="M32" s="249"/>
      <c r="N32" s="248" t="s">
        <v>327</v>
      </c>
      <c r="O32" s="247"/>
    </row>
    <row r="33" spans="1:15" ht="18" customHeight="1">
      <c r="A33" s="250" t="s">
        <v>48</v>
      </c>
      <c r="B33" s="155" t="s">
        <v>352</v>
      </c>
      <c r="C33" s="156" t="s">
        <v>361</v>
      </c>
      <c r="D33" s="78" t="s">
        <v>360</v>
      </c>
      <c r="E33" s="67" t="s">
        <v>97</v>
      </c>
      <c r="F33" s="64" t="s">
        <v>98</v>
      </c>
      <c r="G33" s="249"/>
      <c r="H33" s="249"/>
      <c r="I33" s="249"/>
      <c r="J33" s="250" t="s">
        <v>48</v>
      </c>
      <c r="K33" s="249"/>
      <c r="L33" s="249"/>
      <c r="M33" s="249"/>
      <c r="N33" s="248" t="s">
        <v>327</v>
      </c>
      <c r="O33" s="247"/>
    </row>
  </sheetData>
  <sheetProtection/>
  <mergeCells count="2">
    <mergeCell ref="A3:B3"/>
    <mergeCell ref="G7:M7"/>
  </mergeCells>
  <printOptions horizontalCentered="1"/>
  <pageMargins left="0.1968503937007874" right="0.15748031496062992" top="0" bottom="0" header="0.31496062992125984" footer="0.31496062992125984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O29"/>
  <sheetViews>
    <sheetView zoomScale="110" zoomScaleNormal="110" zoomScalePageLayoutView="0" workbookViewId="0" topLeftCell="A1">
      <selection activeCell="O36" sqref="O36"/>
    </sheetView>
  </sheetViews>
  <sheetFormatPr defaultColWidth="0" defaultRowHeight="12.75"/>
  <cols>
    <col min="1" max="1" width="5.28125" style="238" customWidth="1"/>
    <col min="2" max="2" width="14.140625" style="246" customWidth="1"/>
    <col min="3" max="3" width="16.28125" style="283" customWidth="1"/>
    <col min="4" max="4" width="10.7109375" style="282" customWidth="1"/>
    <col min="5" max="5" width="10.28125" style="243" customWidth="1"/>
    <col min="6" max="6" width="19.57421875" style="242" customWidth="1"/>
    <col min="7" max="9" width="5.7109375" style="241" customWidth="1"/>
    <col min="10" max="10" width="5.7109375" style="241" hidden="1" customWidth="1"/>
    <col min="11" max="13" width="5.7109375" style="241" customWidth="1"/>
    <col min="14" max="14" width="9.7109375" style="281" customWidth="1"/>
    <col min="15" max="15" width="8.28125" style="239" customWidth="1"/>
    <col min="16" max="252" width="9.140625" style="238" customWidth="1"/>
    <col min="253" max="253" width="5.28125" style="238" customWidth="1"/>
    <col min="254" max="16384" width="0" style="238" hidden="1" customWidth="1"/>
  </cols>
  <sheetData>
    <row r="1" spans="1:4" s="100" customFormat="1" ht="18">
      <c r="A1" s="8" t="s">
        <v>247</v>
      </c>
      <c r="B1" s="127"/>
      <c r="C1" s="128"/>
      <c r="D1" s="11"/>
    </row>
    <row r="2" spans="1:5" s="100" customFormat="1" ht="18">
      <c r="A2" s="8"/>
      <c r="B2" s="127"/>
      <c r="C2" s="127"/>
      <c r="E2" s="11"/>
    </row>
    <row r="3" spans="1:4" s="100" customFormat="1" ht="15">
      <c r="A3" s="374">
        <v>44091</v>
      </c>
      <c r="B3" s="374"/>
      <c r="C3" s="128"/>
      <c r="D3" s="12" t="s">
        <v>35</v>
      </c>
    </row>
    <row r="4" spans="2:3" s="277" customFormat="1" ht="3.75">
      <c r="B4" s="280"/>
      <c r="C4" s="321"/>
    </row>
    <row r="5" spans="1:7" s="100" customFormat="1" ht="13.5">
      <c r="A5" s="99"/>
      <c r="B5" s="320" t="s">
        <v>470</v>
      </c>
      <c r="C5" s="128"/>
      <c r="D5" s="101"/>
      <c r="G5" s="102"/>
    </row>
    <row r="6" spans="2:7" s="271" customFormat="1" ht="4.5" thickBot="1">
      <c r="B6" s="275"/>
      <c r="C6" s="319"/>
      <c r="G6" s="273"/>
    </row>
    <row r="7" spans="2:15" s="268" customFormat="1" ht="15.75" thickBot="1">
      <c r="B7" s="246"/>
      <c r="C7" s="283"/>
      <c r="D7" s="282"/>
      <c r="F7" s="318"/>
      <c r="G7" s="378" t="s">
        <v>374</v>
      </c>
      <c r="H7" s="379"/>
      <c r="I7" s="379"/>
      <c r="J7" s="379"/>
      <c r="K7" s="379"/>
      <c r="L7" s="379"/>
      <c r="M7" s="380"/>
      <c r="N7" s="317"/>
      <c r="O7" s="269"/>
    </row>
    <row r="8" spans="1:15" s="257" customFormat="1" ht="14.25" customHeight="1" thickBot="1">
      <c r="A8" s="34" t="s">
        <v>328</v>
      </c>
      <c r="B8" s="267" t="s">
        <v>0</v>
      </c>
      <c r="C8" s="316" t="s">
        <v>1</v>
      </c>
      <c r="D8" s="315" t="s">
        <v>373</v>
      </c>
      <c r="E8" s="264" t="s">
        <v>3</v>
      </c>
      <c r="F8" s="314" t="s">
        <v>4</v>
      </c>
      <c r="G8" s="313">
        <v>1</v>
      </c>
      <c r="H8" s="312">
        <v>2</v>
      </c>
      <c r="I8" s="312">
        <v>3</v>
      </c>
      <c r="J8" s="312" t="s">
        <v>372</v>
      </c>
      <c r="K8" s="312">
        <v>4</v>
      </c>
      <c r="L8" s="312">
        <v>5</v>
      </c>
      <c r="M8" s="311">
        <v>6</v>
      </c>
      <c r="N8" s="310" t="s">
        <v>371</v>
      </c>
      <c r="O8" s="258" t="s">
        <v>38</v>
      </c>
    </row>
    <row r="9" spans="1:15" ht="18" customHeight="1">
      <c r="A9" s="254">
        <v>1</v>
      </c>
      <c r="B9" s="290" t="s">
        <v>469</v>
      </c>
      <c r="C9" s="289" t="s">
        <v>468</v>
      </c>
      <c r="D9" s="309" t="s">
        <v>467</v>
      </c>
      <c r="E9" s="300" t="s">
        <v>6</v>
      </c>
      <c r="F9" s="299" t="s">
        <v>391</v>
      </c>
      <c r="G9" s="249">
        <v>4.39</v>
      </c>
      <c r="H9" s="249" t="s">
        <v>358</v>
      </c>
      <c r="I9" s="249">
        <v>4.42</v>
      </c>
      <c r="J9" s="249"/>
      <c r="K9" s="249">
        <v>4.69</v>
      </c>
      <c r="L9" s="249">
        <v>4.69</v>
      </c>
      <c r="M9" s="249">
        <v>5.07</v>
      </c>
      <c r="N9" s="284">
        <f aca="true" t="shared" si="0" ref="N9:N19">MAX(G9,H9,I9,K9,L9,M9)</f>
        <v>5.07</v>
      </c>
      <c r="O9" s="247" t="str">
        <f aca="true" t="shared" si="1" ref="O9:O14">IF(ISBLANK(N9),"",IF(N9&gt;=7.2,"KSM",IF(N9&gt;=6.7,"I A",IF(N9&gt;=6.2,"II A",IF(N9&gt;=5.6,"III A",IF(N9&gt;=5,"I JA",IF(N9&gt;=4.45,"II JA",IF(N9&gt;=4,"III JA"))))))))</f>
        <v>I JA</v>
      </c>
    </row>
    <row r="10" spans="1:15" ht="18" customHeight="1">
      <c r="A10" s="254">
        <v>2</v>
      </c>
      <c r="B10" s="295" t="s">
        <v>466</v>
      </c>
      <c r="C10" s="294" t="s">
        <v>465</v>
      </c>
      <c r="D10" s="308">
        <v>39434</v>
      </c>
      <c r="E10" s="292" t="s">
        <v>19</v>
      </c>
      <c r="F10" s="291" t="s">
        <v>401</v>
      </c>
      <c r="G10" s="249">
        <v>4.53</v>
      </c>
      <c r="H10" s="249">
        <v>4.76</v>
      </c>
      <c r="I10" s="249">
        <v>4.78</v>
      </c>
      <c r="J10" s="249"/>
      <c r="K10" s="249">
        <v>4.67</v>
      </c>
      <c r="L10" s="249">
        <v>4.74</v>
      </c>
      <c r="M10" s="249">
        <v>4.73</v>
      </c>
      <c r="N10" s="284">
        <f t="shared" si="0"/>
        <v>4.78</v>
      </c>
      <c r="O10" s="247" t="str">
        <f t="shared" si="1"/>
        <v>II JA</v>
      </c>
    </row>
    <row r="11" spans="1:15" ht="18" customHeight="1">
      <c r="A11" s="254">
        <v>3</v>
      </c>
      <c r="B11" s="307" t="s">
        <v>77</v>
      </c>
      <c r="C11" s="306" t="s">
        <v>464</v>
      </c>
      <c r="D11" s="305">
        <v>39792</v>
      </c>
      <c r="E11" s="304" t="s">
        <v>19</v>
      </c>
      <c r="F11" s="303" t="s">
        <v>21</v>
      </c>
      <c r="G11" s="249">
        <v>4.16</v>
      </c>
      <c r="H11" s="249">
        <v>4.43</v>
      </c>
      <c r="I11" s="249" t="s">
        <v>358</v>
      </c>
      <c r="J11" s="249"/>
      <c r="K11" s="249">
        <v>4.31</v>
      </c>
      <c r="L11" s="249">
        <v>4.31</v>
      </c>
      <c r="M11" s="249">
        <v>4.4</v>
      </c>
      <c r="N11" s="284">
        <f t="shared" si="0"/>
        <v>4.43</v>
      </c>
      <c r="O11" s="247" t="str">
        <f t="shared" si="1"/>
        <v>III JA</v>
      </c>
    </row>
    <row r="12" spans="1:15" ht="18" customHeight="1">
      <c r="A12" s="254">
        <v>4</v>
      </c>
      <c r="B12" s="290" t="s">
        <v>463</v>
      </c>
      <c r="C12" s="289" t="s">
        <v>462</v>
      </c>
      <c r="D12" s="302" t="s">
        <v>461</v>
      </c>
      <c r="E12" s="292" t="s">
        <v>29</v>
      </c>
      <c r="F12" s="291" t="s">
        <v>364</v>
      </c>
      <c r="G12" s="249">
        <v>4.09</v>
      </c>
      <c r="H12" s="249">
        <v>3.97</v>
      </c>
      <c r="I12" s="249">
        <v>4.33</v>
      </c>
      <c r="J12" s="249"/>
      <c r="K12" s="249">
        <v>4.17</v>
      </c>
      <c r="L12" s="249">
        <v>4.36</v>
      </c>
      <c r="M12" s="249">
        <v>4.12</v>
      </c>
      <c r="N12" s="284">
        <f t="shared" si="0"/>
        <v>4.36</v>
      </c>
      <c r="O12" s="247" t="str">
        <f t="shared" si="1"/>
        <v>III JA</v>
      </c>
    </row>
    <row r="13" spans="1:15" ht="18" customHeight="1">
      <c r="A13" s="254">
        <v>5</v>
      </c>
      <c r="B13" s="290" t="s">
        <v>460</v>
      </c>
      <c r="C13" s="289" t="s">
        <v>459</v>
      </c>
      <c r="D13" s="301" t="s">
        <v>458</v>
      </c>
      <c r="E13" s="300" t="s">
        <v>9</v>
      </c>
      <c r="F13" s="299" t="s">
        <v>10</v>
      </c>
      <c r="G13" s="249">
        <v>4.2</v>
      </c>
      <c r="H13" s="249">
        <v>4.3</v>
      </c>
      <c r="I13" s="249">
        <v>4.15</v>
      </c>
      <c r="J13" s="249"/>
      <c r="K13" s="249">
        <v>3.86</v>
      </c>
      <c r="L13" s="249">
        <v>4.36</v>
      </c>
      <c r="M13" s="249">
        <v>4.23</v>
      </c>
      <c r="N13" s="284">
        <f t="shared" si="0"/>
        <v>4.36</v>
      </c>
      <c r="O13" s="247" t="str">
        <f t="shared" si="1"/>
        <v>III JA</v>
      </c>
    </row>
    <row r="14" spans="1:15" ht="18" customHeight="1">
      <c r="A14" s="254">
        <v>6</v>
      </c>
      <c r="B14" s="290" t="s">
        <v>457</v>
      </c>
      <c r="C14" s="289" t="s">
        <v>456</v>
      </c>
      <c r="D14" s="301" t="s">
        <v>455</v>
      </c>
      <c r="E14" s="300" t="s">
        <v>9</v>
      </c>
      <c r="F14" s="299" t="s">
        <v>10</v>
      </c>
      <c r="G14" s="249">
        <v>3.8</v>
      </c>
      <c r="H14" s="249">
        <v>3.92</v>
      </c>
      <c r="I14" s="249">
        <v>3.75</v>
      </c>
      <c r="J14" s="249"/>
      <c r="K14" s="249" t="s">
        <v>358</v>
      </c>
      <c r="L14" s="249">
        <v>3.64</v>
      </c>
      <c r="M14" s="249">
        <v>4</v>
      </c>
      <c r="N14" s="284">
        <f t="shared" si="0"/>
        <v>4</v>
      </c>
      <c r="O14" s="247" t="str">
        <f t="shared" si="1"/>
        <v>III JA</v>
      </c>
    </row>
    <row r="15" spans="1:15" ht="18" customHeight="1">
      <c r="A15" s="254">
        <v>7</v>
      </c>
      <c r="B15" s="290" t="s">
        <v>454</v>
      </c>
      <c r="C15" s="298" t="s">
        <v>453</v>
      </c>
      <c r="D15" s="288">
        <v>40853</v>
      </c>
      <c r="E15" s="292" t="s">
        <v>33</v>
      </c>
      <c r="F15" s="291" t="s">
        <v>449</v>
      </c>
      <c r="G15" s="249">
        <v>3.84</v>
      </c>
      <c r="H15" s="249">
        <v>3.91</v>
      </c>
      <c r="I15" s="249">
        <v>3.91</v>
      </c>
      <c r="J15" s="249"/>
      <c r="K15" s="249">
        <v>3.95</v>
      </c>
      <c r="L15" s="249">
        <v>3.8</v>
      </c>
      <c r="M15" s="249">
        <v>3.86</v>
      </c>
      <c r="N15" s="284">
        <f t="shared" si="0"/>
        <v>3.95</v>
      </c>
      <c r="O15" s="247"/>
    </row>
    <row r="16" spans="1:15" ht="18" customHeight="1">
      <c r="A16" s="254">
        <v>8</v>
      </c>
      <c r="B16" s="290" t="s">
        <v>156</v>
      </c>
      <c r="C16" s="289" t="s">
        <v>157</v>
      </c>
      <c r="D16" s="288" t="s">
        <v>158</v>
      </c>
      <c r="E16" s="287" t="s">
        <v>97</v>
      </c>
      <c r="F16" s="286" t="s">
        <v>98</v>
      </c>
      <c r="G16" s="249" t="s">
        <v>358</v>
      </c>
      <c r="H16" s="249">
        <v>3.36</v>
      </c>
      <c r="I16" s="249">
        <v>3.67</v>
      </c>
      <c r="J16" s="249"/>
      <c r="K16" s="249" t="s">
        <v>358</v>
      </c>
      <c r="L16" s="249">
        <v>3.01</v>
      </c>
      <c r="M16" s="249" t="s">
        <v>400</v>
      </c>
      <c r="N16" s="284">
        <f t="shared" si="0"/>
        <v>3.67</v>
      </c>
      <c r="O16" s="247"/>
    </row>
    <row r="17" spans="1:15" ht="18" customHeight="1">
      <c r="A17" s="254">
        <v>9</v>
      </c>
      <c r="B17" s="290" t="s">
        <v>106</v>
      </c>
      <c r="C17" s="298" t="s">
        <v>452</v>
      </c>
      <c r="D17" s="288">
        <v>40773</v>
      </c>
      <c r="E17" s="292" t="s">
        <v>29</v>
      </c>
      <c r="F17" s="291" t="s">
        <v>32</v>
      </c>
      <c r="G17" s="249">
        <v>3.14</v>
      </c>
      <c r="H17" s="249">
        <v>3.5</v>
      </c>
      <c r="I17" s="249">
        <v>3.62</v>
      </c>
      <c r="J17" s="249"/>
      <c r="K17" s="249"/>
      <c r="L17" s="249"/>
      <c r="M17" s="249"/>
      <c r="N17" s="284">
        <f t="shared" si="0"/>
        <v>3.62</v>
      </c>
      <c r="O17" s="247"/>
    </row>
    <row r="18" spans="1:15" ht="18" customHeight="1">
      <c r="A18" s="254">
        <v>10</v>
      </c>
      <c r="B18" s="290" t="s">
        <v>451</v>
      </c>
      <c r="C18" s="298" t="s">
        <v>450</v>
      </c>
      <c r="D18" s="288">
        <v>40415</v>
      </c>
      <c r="E18" s="292" t="s">
        <v>33</v>
      </c>
      <c r="F18" s="291" t="s">
        <v>449</v>
      </c>
      <c r="G18" s="249">
        <v>3.35</v>
      </c>
      <c r="H18" s="249">
        <v>3.34</v>
      </c>
      <c r="I18" s="249">
        <v>3.26</v>
      </c>
      <c r="J18" s="249"/>
      <c r="K18" s="249"/>
      <c r="L18" s="249"/>
      <c r="M18" s="249"/>
      <c r="N18" s="284">
        <f t="shared" si="0"/>
        <v>3.35</v>
      </c>
      <c r="O18" s="247"/>
    </row>
    <row r="19" spans="1:15" ht="18" customHeight="1">
      <c r="A19" s="254">
        <v>11</v>
      </c>
      <c r="B19" s="295" t="s">
        <v>448</v>
      </c>
      <c r="C19" s="294" t="s">
        <v>447</v>
      </c>
      <c r="D19" s="293">
        <v>39989</v>
      </c>
      <c r="E19" s="292" t="s">
        <v>19</v>
      </c>
      <c r="F19" s="291" t="s">
        <v>184</v>
      </c>
      <c r="G19" s="249">
        <v>2.85</v>
      </c>
      <c r="H19" s="249">
        <v>2.93</v>
      </c>
      <c r="I19" s="249">
        <v>2.6</v>
      </c>
      <c r="J19" s="249"/>
      <c r="K19" s="249"/>
      <c r="L19" s="249"/>
      <c r="M19" s="249"/>
      <c r="N19" s="284">
        <f t="shared" si="0"/>
        <v>2.93</v>
      </c>
      <c r="O19" s="247"/>
    </row>
    <row r="20" spans="1:15" ht="18" customHeight="1">
      <c r="A20" s="254"/>
      <c r="B20" s="295" t="s">
        <v>446</v>
      </c>
      <c r="C20" s="294" t="s">
        <v>445</v>
      </c>
      <c r="D20" s="293">
        <v>39494</v>
      </c>
      <c r="E20" s="292" t="s">
        <v>19</v>
      </c>
      <c r="F20" s="291" t="s">
        <v>401</v>
      </c>
      <c r="G20" s="249"/>
      <c r="H20" s="249"/>
      <c r="I20" s="249"/>
      <c r="J20" s="249"/>
      <c r="K20" s="249"/>
      <c r="L20" s="249"/>
      <c r="M20" s="249"/>
      <c r="N20" s="284" t="s">
        <v>327</v>
      </c>
      <c r="O20" s="247"/>
    </row>
    <row r="21" spans="1:15" ht="18" customHeight="1">
      <c r="A21" s="254"/>
      <c r="B21" s="153" t="s">
        <v>167</v>
      </c>
      <c r="C21" s="154" t="s">
        <v>444</v>
      </c>
      <c r="D21" s="23">
        <v>39901</v>
      </c>
      <c r="E21" s="297" t="s">
        <v>9</v>
      </c>
      <c r="F21" s="296" t="s">
        <v>166</v>
      </c>
      <c r="G21" s="249"/>
      <c r="H21" s="249"/>
      <c r="I21" s="249"/>
      <c r="J21" s="249"/>
      <c r="K21" s="249"/>
      <c r="L21" s="249"/>
      <c r="M21" s="249"/>
      <c r="N21" s="284" t="s">
        <v>327</v>
      </c>
      <c r="O21" s="247"/>
    </row>
    <row r="22" spans="1:15" ht="18" customHeight="1">
      <c r="A22" s="254"/>
      <c r="B22" s="295" t="s">
        <v>437</v>
      </c>
      <c r="C22" s="294" t="s">
        <v>443</v>
      </c>
      <c r="D22" s="293">
        <v>39388</v>
      </c>
      <c r="E22" s="292" t="s">
        <v>19</v>
      </c>
      <c r="F22" s="291" t="s">
        <v>401</v>
      </c>
      <c r="G22" s="249"/>
      <c r="H22" s="249"/>
      <c r="I22" s="249"/>
      <c r="J22" s="249"/>
      <c r="K22" s="249"/>
      <c r="L22" s="249"/>
      <c r="M22" s="249"/>
      <c r="N22" s="284" t="s">
        <v>327</v>
      </c>
      <c r="O22" s="247"/>
    </row>
    <row r="23" spans="1:15" ht="18" customHeight="1">
      <c r="A23" s="254"/>
      <c r="B23" s="295" t="s">
        <v>442</v>
      </c>
      <c r="C23" s="294" t="s">
        <v>441</v>
      </c>
      <c r="D23" s="293">
        <v>39211</v>
      </c>
      <c r="E23" s="292" t="s">
        <v>60</v>
      </c>
      <c r="F23" s="291" t="s">
        <v>61</v>
      </c>
      <c r="G23" s="249"/>
      <c r="H23" s="249"/>
      <c r="I23" s="249"/>
      <c r="J23" s="249"/>
      <c r="K23" s="249"/>
      <c r="L23" s="249"/>
      <c r="M23" s="249"/>
      <c r="N23" s="284" t="s">
        <v>327</v>
      </c>
      <c r="O23" s="247"/>
    </row>
    <row r="24" spans="1:15" ht="18" customHeight="1">
      <c r="A24" s="254"/>
      <c r="B24" s="290" t="s">
        <v>440</v>
      </c>
      <c r="C24" s="289" t="s">
        <v>439</v>
      </c>
      <c r="D24" s="288" t="s">
        <v>438</v>
      </c>
      <c r="E24" s="287" t="s">
        <v>97</v>
      </c>
      <c r="F24" s="286" t="s">
        <v>98</v>
      </c>
      <c r="G24" s="249"/>
      <c r="H24" s="249"/>
      <c r="I24" s="249"/>
      <c r="J24" s="249"/>
      <c r="K24" s="249"/>
      <c r="L24" s="249"/>
      <c r="M24" s="249"/>
      <c r="N24" s="284" t="s">
        <v>327</v>
      </c>
      <c r="O24" s="247"/>
    </row>
    <row r="25" spans="1:15" ht="18" customHeight="1">
      <c r="A25" s="285" t="s">
        <v>48</v>
      </c>
      <c r="B25" s="290" t="s">
        <v>146</v>
      </c>
      <c r="C25" s="289" t="s">
        <v>147</v>
      </c>
      <c r="D25" s="288" t="s">
        <v>143</v>
      </c>
      <c r="E25" s="287" t="s">
        <v>97</v>
      </c>
      <c r="F25" s="286" t="s">
        <v>144</v>
      </c>
      <c r="G25" s="249">
        <v>3.38</v>
      </c>
      <c r="H25" s="249">
        <v>3.43</v>
      </c>
      <c r="I25" s="249">
        <v>3.32</v>
      </c>
      <c r="J25" s="285" t="s">
        <v>48</v>
      </c>
      <c r="K25" s="249"/>
      <c r="L25" s="249"/>
      <c r="M25" s="249"/>
      <c r="N25" s="284">
        <f>MAX(G25,H25,I25,K25,L25,M25)</f>
        <v>3.43</v>
      </c>
      <c r="O25" s="247"/>
    </row>
    <row r="26" spans="1:15" ht="18" customHeight="1">
      <c r="A26" s="285" t="s">
        <v>48</v>
      </c>
      <c r="B26" s="290" t="s">
        <v>437</v>
      </c>
      <c r="C26" s="289" t="s">
        <v>436</v>
      </c>
      <c r="D26" s="288" t="s">
        <v>435</v>
      </c>
      <c r="E26" s="287" t="s">
        <v>97</v>
      </c>
      <c r="F26" s="286" t="s">
        <v>98</v>
      </c>
      <c r="G26" s="249" t="s">
        <v>358</v>
      </c>
      <c r="H26" s="249">
        <v>4.33</v>
      </c>
      <c r="I26" s="249">
        <v>4.04</v>
      </c>
      <c r="J26" s="285" t="s">
        <v>48</v>
      </c>
      <c r="K26" s="249"/>
      <c r="L26" s="249"/>
      <c r="M26" s="249"/>
      <c r="N26" s="284">
        <f>MAX(G26,H26,I26,K26,L26,M26)</f>
        <v>4.33</v>
      </c>
      <c r="O26" s="247" t="str">
        <f>IF(ISBLANK(N26),"",IF(N26&gt;=7.2,"KSM",IF(N26&gt;=6.7,"I A",IF(N26&gt;=6.2,"II A",IF(N26&gt;=5.6,"III A",IF(N26&gt;=5,"I JA",IF(N26&gt;=4.45,"II JA",IF(N26&gt;=4,"III JA"))))))))</f>
        <v>III JA</v>
      </c>
    </row>
    <row r="27" spans="1:15" ht="18" customHeight="1">
      <c r="A27" s="285" t="s">
        <v>48</v>
      </c>
      <c r="B27" s="290" t="s">
        <v>151</v>
      </c>
      <c r="C27" s="289" t="s">
        <v>99</v>
      </c>
      <c r="D27" s="288" t="s">
        <v>152</v>
      </c>
      <c r="E27" s="287" t="s">
        <v>97</v>
      </c>
      <c r="F27" s="286" t="s">
        <v>98</v>
      </c>
      <c r="G27" s="249"/>
      <c r="H27" s="249"/>
      <c r="I27" s="249"/>
      <c r="J27" s="285" t="s">
        <v>48</v>
      </c>
      <c r="K27" s="249"/>
      <c r="L27" s="249"/>
      <c r="M27" s="249"/>
      <c r="N27" s="284" t="s">
        <v>327</v>
      </c>
      <c r="O27" s="247"/>
    </row>
    <row r="28" spans="1:15" ht="18" customHeight="1">
      <c r="A28" s="285" t="s">
        <v>48</v>
      </c>
      <c r="B28" s="290" t="s">
        <v>155</v>
      </c>
      <c r="C28" s="289" t="s">
        <v>73</v>
      </c>
      <c r="D28" s="288" t="s">
        <v>145</v>
      </c>
      <c r="E28" s="287" t="s">
        <v>97</v>
      </c>
      <c r="F28" s="286" t="s">
        <v>98</v>
      </c>
      <c r="G28" s="249"/>
      <c r="H28" s="249"/>
      <c r="I28" s="249"/>
      <c r="J28" s="285" t="s">
        <v>48</v>
      </c>
      <c r="K28" s="249"/>
      <c r="L28" s="249"/>
      <c r="M28" s="249"/>
      <c r="N28" s="284" t="s">
        <v>327</v>
      </c>
      <c r="O28" s="247"/>
    </row>
    <row r="29" spans="1:15" ht="18" customHeight="1">
      <c r="A29" s="285" t="s">
        <v>48</v>
      </c>
      <c r="B29" s="290" t="s">
        <v>434</v>
      </c>
      <c r="C29" s="289" t="s">
        <v>433</v>
      </c>
      <c r="D29" s="288" t="s">
        <v>432</v>
      </c>
      <c r="E29" s="287" t="s">
        <v>97</v>
      </c>
      <c r="F29" s="286" t="s">
        <v>98</v>
      </c>
      <c r="G29" s="249"/>
      <c r="H29" s="249"/>
      <c r="I29" s="249"/>
      <c r="J29" s="285" t="s">
        <v>48</v>
      </c>
      <c r="K29" s="249"/>
      <c r="L29" s="249"/>
      <c r="M29" s="249"/>
      <c r="N29" s="284" t="s">
        <v>327</v>
      </c>
      <c r="O29" s="247"/>
    </row>
  </sheetData>
  <sheetProtection/>
  <mergeCells count="2">
    <mergeCell ref="A3:B3"/>
    <mergeCell ref="G7:M7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"/>
  <sheetViews>
    <sheetView zoomScale="110" zoomScaleNormal="110" zoomScalePageLayoutView="0" workbookViewId="0" topLeftCell="A1">
      <selection activeCell="A19" sqref="A19:IV19"/>
    </sheetView>
  </sheetViews>
  <sheetFormatPr defaultColWidth="0" defaultRowHeight="12.75"/>
  <cols>
    <col min="1" max="1" width="5.28125" style="187" customWidth="1"/>
    <col min="2" max="2" width="8.57421875" style="194" customWidth="1"/>
    <col min="3" max="3" width="16.28125" style="194" customWidth="1"/>
    <col min="4" max="4" width="10.7109375" style="193" customWidth="1"/>
    <col min="5" max="5" width="10.28125" style="192" customWidth="1"/>
    <col min="6" max="6" width="11.140625" style="191" bestFit="1" customWidth="1"/>
    <col min="7" max="9" width="5.7109375" style="190" customWidth="1"/>
    <col min="10" max="10" width="5.7109375" style="190" hidden="1" customWidth="1"/>
    <col min="11" max="13" width="5.7109375" style="190" customWidth="1"/>
    <col min="14" max="14" width="9.140625" style="189" customWidth="1"/>
    <col min="15" max="15" width="7.421875" style="188" customWidth="1"/>
    <col min="16" max="223" width="9.140625" style="187" customWidth="1"/>
    <col min="224" max="224" width="5.28125" style="187" customWidth="1"/>
    <col min="225" max="16384" width="0" style="187" hidden="1" customWidth="1"/>
  </cols>
  <sheetData>
    <row r="1" spans="1:4" s="221" customFormat="1" ht="18">
      <c r="A1" s="8" t="s">
        <v>247</v>
      </c>
      <c r="B1" s="127"/>
      <c r="C1" s="224"/>
      <c r="D1" s="229"/>
    </row>
    <row r="2" spans="1:5" s="100" customFormat="1" ht="18">
      <c r="A2" s="8"/>
      <c r="B2" s="127"/>
      <c r="C2" s="228"/>
      <c r="E2" s="11"/>
    </row>
    <row r="3" spans="1:4" s="221" customFormat="1" ht="15">
      <c r="A3" s="374">
        <v>44091</v>
      </c>
      <c r="B3" s="374"/>
      <c r="C3" s="224"/>
      <c r="D3" s="227" t="s">
        <v>35</v>
      </c>
    </row>
    <row r="4" s="226" customFormat="1" ht="3.75"/>
    <row r="5" spans="1:7" s="221" customFormat="1" ht="13.5">
      <c r="A5" s="225"/>
      <c r="B5" s="224" t="s">
        <v>375</v>
      </c>
      <c r="C5" s="224"/>
      <c r="D5" s="223"/>
      <c r="G5" s="222"/>
    </row>
    <row r="6" s="219" customFormat="1" ht="4.5" thickBot="1">
      <c r="G6" s="220"/>
    </row>
    <row r="7" spans="2:15" s="216" customFormat="1" ht="14.25" thickBot="1">
      <c r="B7" s="194"/>
      <c r="C7" s="194"/>
      <c r="D7" s="193"/>
      <c r="F7" s="191"/>
      <c r="G7" s="381" t="s">
        <v>374</v>
      </c>
      <c r="H7" s="382"/>
      <c r="I7" s="382"/>
      <c r="J7" s="382"/>
      <c r="K7" s="382"/>
      <c r="L7" s="382"/>
      <c r="M7" s="383"/>
      <c r="N7" s="218"/>
      <c r="O7" s="217"/>
    </row>
    <row r="8" spans="1:15" s="205" customFormat="1" ht="12" thickBot="1">
      <c r="A8" s="34" t="s">
        <v>328</v>
      </c>
      <c r="B8" s="215" t="s">
        <v>0</v>
      </c>
      <c r="C8" s="214" t="s">
        <v>1</v>
      </c>
      <c r="D8" s="213" t="s">
        <v>373</v>
      </c>
      <c r="E8" s="212" t="s">
        <v>3</v>
      </c>
      <c r="F8" s="211" t="s">
        <v>4</v>
      </c>
      <c r="G8" s="210">
        <v>1</v>
      </c>
      <c r="H8" s="209">
        <v>2</v>
      </c>
      <c r="I8" s="209">
        <v>3</v>
      </c>
      <c r="J8" s="209" t="s">
        <v>372</v>
      </c>
      <c r="K8" s="209">
        <v>4</v>
      </c>
      <c r="L8" s="209">
        <v>5</v>
      </c>
      <c r="M8" s="208">
        <v>6</v>
      </c>
      <c r="N8" s="207" t="s">
        <v>371</v>
      </c>
      <c r="O8" s="206" t="s">
        <v>38</v>
      </c>
    </row>
    <row r="9" spans="1:17" ht="18" customHeight="1">
      <c r="A9" s="203">
        <v>1</v>
      </c>
      <c r="B9" s="158" t="s">
        <v>370</v>
      </c>
      <c r="C9" s="202" t="s">
        <v>369</v>
      </c>
      <c r="D9" s="201" t="s">
        <v>368</v>
      </c>
      <c r="E9" s="200" t="s">
        <v>29</v>
      </c>
      <c r="F9" s="199" t="s">
        <v>364</v>
      </c>
      <c r="G9" s="198">
        <v>10.14</v>
      </c>
      <c r="H9" s="198">
        <v>9.83</v>
      </c>
      <c r="I9" s="198">
        <v>9.57</v>
      </c>
      <c r="J9" s="198"/>
      <c r="K9" s="198">
        <v>9.12</v>
      </c>
      <c r="L9" s="198">
        <v>9.32</v>
      </c>
      <c r="M9" s="198">
        <v>10.05</v>
      </c>
      <c r="N9" s="197">
        <f aca="true" t="shared" si="0" ref="N9:N16">MAX(G9:I9,K9:M9)</f>
        <v>10.14</v>
      </c>
      <c r="O9" s="196"/>
      <c r="Q9" s="204"/>
    </row>
    <row r="10" spans="1:15" ht="18" customHeight="1">
      <c r="A10" s="203">
        <v>2</v>
      </c>
      <c r="B10" s="158" t="s">
        <v>34</v>
      </c>
      <c r="C10" s="202" t="s">
        <v>367</v>
      </c>
      <c r="D10" s="201">
        <v>39818</v>
      </c>
      <c r="E10" s="200" t="s">
        <v>60</v>
      </c>
      <c r="F10" s="199" t="s">
        <v>61</v>
      </c>
      <c r="G10" s="198">
        <v>9.86</v>
      </c>
      <c r="H10" s="198">
        <v>10.11</v>
      </c>
      <c r="I10" s="198">
        <v>9.58</v>
      </c>
      <c r="J10" s="198"/>
      <c r="K10" s="198">
        <v>9.77</v>
      </c>
      <c r="L10" s="198">
        <v>9.72</v>
      </c>
      <c r="M10" s="198">
        <v>10.08</v>
      </c>
      <c r="N10" s="197">
        <f t="shared" si="0"/>
        <v>10.11</v>
      </c>
      <c r="O10" s="196"/>
    </row>
    <row r="11" spans="1:15" ht="18" customHeight="1">
      <c r="A11" s="203">
        <v>3</v>
      </c>
      <c r="B11" s="158" t="s">
        <v>366</v>
      </c>
      <c r="C11" s="202" t="s">
        <v>365</v>
      </c>
      <c r="D11" s="201">
        <v>39559</v>
      </c>
      <c r="E11" s="200" t="s">
        <v>29</v>
      </c>
      <c r="F11" s="199" t="s">
        <v>364</v>
      </c>
      <c r="G11" s="198">
        <v>9.53</v>
      </c>
      <c r="H11" s="198">
        <v>9.03</v>
      </c>
      <c r="I11" s="198">
        <v>9.75</v>
      </c>
      <c r="J11" s="198"/>
      <c r="K11" s="198">
        <v>8.65</v>
      </c>
      <c r="L11" s="198">
        <v>9.91</v>
      </c>
      <c r="M11" s="198">
        <v>8.83</v>
      </c>
      <c r="N11" s="197">
        <f t="shared" si="0"/>
        <v>9.91</v>
      </c>
      <c r="O11" s="196"/>
    </row>
    <row r="12" spans="1:15" ht="18" customHeight="1">
      <c r="A12" s="203">
        <v>4</v>
      </c>
      <c r="B12" s="158" t="s">
        <v>84</v>
      </c>
      <c r="C12" s="202" t="s">
        <v>343</v>
      </c>
      <c r="D12" s="201">
        <v>39400</v>
      </c>
      <c r="E12" s="200" t="s">
        <v>17</v>
      </c>
      <c r="F12" s="199" t="s">
        <v>100</v>
      </c>
      <c r="G12" s="198">
        <v>8.26</v>
      </c>
      <c r="H12" s="198">
        <v>8.67</v>
      </c>
      <c r="I12" s="198">
        <v>8.95</v>
      </c>
      <c r="J12" s="198"/>
      <c r="K12" s="198">
        <v>8.39</v>
      </c>
      <c r="L12" s="198">
        <v>9.27</v>
      </c>
      <c r="M12" s="198">
        <v>8.69</v>
      </c>
      <c r="N12" s="197">
        <f t="shared" si="0"/>
        <v>9.27</v>
      </c>
      <c r="O12" s="196"/>
    </row>
    <row r="13" spans="1:15" ht="18" customHeight="1">
      <c r="A13" s="203">
        <v>5</v>
      </c>
      <c r="B13" s="158" t="s">
        <v>363</v>
      </c>
      <c r="C13" s="202" t="s">
        <v>362</v>
      </c>
      <c r="D13" s="201">
        <v>39581</v>
      </c>
      <c r="E13" s="200" t="s">
        <v>19</v>
      </c>
      <c r="F13" s="199" t="s">
        <v>189</v>
      </c>
      <c r="G13" s="198">
        <v>7.35</v>
      </c>
      <c r="H13" s="198">
        <v>7.81</v>
      </c>
      <c r="I13" s="198">
        <v>8.2</v>
      </c>
      <c r="J13" s="198"/>
      <c r="K13" s="198">
        <v>8.51</v>
      </c>
      <c r="L13" s="198">
        <v>8.55</v>
      </c>
      <c r="M13" s="198">
        <v>8.02</v>
      </c>
      <c r="N13" s="197">
        <f t="shared" si="0"/>
        <v>8.55</v>
      </c>
      <c r="O13" s="196"/>
    </row>
    <row r="14" spans="1:15" ht="18" customHeight="1">
      <c r="A14" s="203">
        <v>6</v>
      </c>
      <c r="B14" s="158" t="s">
        <v>352</v>
      </c>
      <c r="C14" s="202" t="s">
        <v>361</v>
      </c>
      <c r="D14" s="201" t="s">
        <v>360</v>
      </c>
      <c r="E14" s="200" t="s">
        <v>97</v>
      </c>
      <c r="F14" s="199" t="s">
        <v>98</v>
      </c>
      <c r="G14" s="198">
        <v>7.33</v>
      </c>
      <c r="H14" s="198">
        <v>7.26</v>
      </c>
      <c r="I14" s="198">
        <v>7.36</v>
      </c>
      <c r="J14" s="198"/>
      <c r="K14" s="198">
        <v>7.53</v>
      </c>
      <c r="L14" s="198">
        <v>7.68</v>
      </c>
      <c r="M14" s="198">
        <v>7.57</v>
      </c>
      <c r="N14" s="197">
        <f t="shared" si="0"/>
        <v>7.68</v>
      </c>
      <c r="O14" s="196"/>
    </row>
    <row r="15" spans="1:15" ht="18" customHeight="1">
      <c r="A15" s="203">
        <v>7</v>
      </c>
      <c r="B15" s="158" t="s">
        <v>359</v>
      </c>
      <c r="C15" s="202" t="s">
        <v>356</v>
      </c>
      <c r="D15" s="201">
        <v>39618</v>
      </c>
      <c r="E15" s="200" t="s">
        <v>19</v>
      </c>
      <c r="F15" s="199" t="s">
        <v>184</v>
      </c>
      <c r="G15" s="198">
        <v>7.09</v>
      </c>
      <c r="H15" s="198">
        <v>6.77</v>
      </c>
      <c r="I15" s="198">
        <v>6.53</v>
      </c>
      <c r="J15" s="198"/>
      <c r="K15" s="198" t="s">
        <v>358</v>
      </c>
      <c r="L15" s="198">
        <v>6</v>
      </c>
      <c r="M15" s="198">
        <v>6.08</v>
      </c>
      <c r="N15" s="197">
        <f t="shared" si="0"/>
        <v>7.09</v>
      </c>
      <c r="O15" s="196"/>
    </row>
    <row r="16" spans="1:15" ht="18" customHeight="1">
      <c r="A16" s="203">
        <v>8</v>
      </c>
      <c r="B16" s="158" t="s">
        <v>357</v>
      </c>
      <c r="C16" s="202" t="s">
        <v>356</v>
      </c>
      <c r="D16" s="201" t="s">
        <v>355</v>
      </c>
      <c r="E16" s="200" t="s">
        <v>19</v>
      </c>
      <c r="F16" s="199" t="s">
        <v>184</v>
      </c>
      <c r="G16" s="198">
        <v>6.21</v>
      </c>
      <c r="H16" s="198">
        <v>6.16</v>
      </c>
      <c r="I16" s="198">
        <v>5.84</v>
      </c>
      <c r="J16" s="198"/>
      <c r="K16" s="198">
        <v>5.86</v>
      </c>
      <c r="L16" s="198">
        <v>6.06</v>
      </c>
      <c r="M16" s="198">
        <v>6.5</v>
      </c>
      <c r="N16" s="197">
        <f t="shared" si="0"/>
        <v>6.5</v>
      </c>
      <c r="O16" s="196"/>
    </row>
    <row r="17" spans="1:15" ht="18" customHeight="1">
      <c r="A17" s="203"/>
      <c r="B17" s="158" t="s">
        <v>354</v>
      </c>
      <c r="C17" s="202" t="s">
        <v>353</v>
      </c>
      <c r="D17" s="201">
        <v>39249</v>
      </c>
      <c r="E17" s="200" t="s">
        <v>97</v>
      </c>
      <c r="F17" s="199" t="s">
        <v>98</v>
      </c>
      <c r="G17" s="198"/>
      <c r="H17" s="198"/>
      <c r="I17" s="198"/>
      <c r="J17" s="198"/>
      <c r="K17" s="198"/>
      <c r="L17" s="198"/>
      <c r="M17" s="198"/>
      <c r="N17" s="197" t="s">
        <v>327</v>
      </c>
      <c r="O17" s="196"/>
    </row>
    <row r="18" spans="1:15" ht="18" customHeight="1">
      <c r="A18" s="203"/>
      <c r="B18" s="158" t="s">
        <v>352</v>
      </c>
      <c r="C18" s="202" t="s">
        <v>351</v>
      </c>
      <c r="D18" s="201">
        <v>39873</v>
      </c>
      <c r="E18" s="200" t="s">
        <v>60</v>
      </c>
      <c r="F18" s="199" t="s">
        <v>61</v>
      </c>
      <c r="G18" s="198"/>
      <c r="H18" s="198"/>
      <c r="I18" s="198"/>
      <c r="J18" s="198"/>
      <c r="K18" s="198"/>
      <c r="L18" s="198"/>
      <c r="M18" s="198"/>
      <c r="N18" s="197" t="s">
        <v>327</v>
      </c>
      <c r="O18" s="196"/>
    </row>
    <row r="19" spans="1:15" ht="18" customHeight="1">
      <c r="A19" s="203"/>
      <c r="B19" s="158" t="s">
        <v>350</v>
      </c>
      <c r="C19" s="202" t="s">
        <v>349</v>
      </c>
      <c r="D19" s="201">
        <v>39454</v>
      </c>
      <c r="E19" s="200" t="s">
        <v>19</v>
      </c>
      <c r="F19" s="199" t="s">
        <v>189</v>
      </c>
      <c r="G19" s="198"/>
      <c r="H19" s="198"/>
      <c r="I19" s="198"/>
      <c r="J19" s="198"/>
      <c r="K19" s="198"/>
      <c r="L19" s="198"/>
      <c r="M19" s="198"/>
      <c r="N19" s="197" t="s">
        <v>327</v>
      </c>
      <c r="O19" s="196"/>
    </row>
    <row r="20" spans="7:15" ht="18" customHeight="1">
      <c r="G20" s="187"/>
      <c r="H20" s="187"/>
      <c r="I20" s="187"/>
      <c r="J20" s="187"/>
      <c r="K20" s="187"/>
      <c r="L20" s="187"/>
      <c r="M20" s="187"/>
      <c r="N20" s="187"/>
      <c r="O20" s="187"/>
    </row>
    <row r="21" spans="7:15" ht="13.5">
      <c r="G21" s="187"/>
      <c r="H21" s="187"/>
      <c r="I21" s="187"/>
      <c r="J21" s="187"/>
      <c r="K21" s="187"/>
      <c r="L21" s="187"/>
      <c r="M21" s="187"/>
      <c r="N21" s="187"/>
      <c r="O21" s="187"/>
    </row>
    <row r="22" spans="7:15" ht="13.5">
      <c r="G22" s="187"/>
      <c r="H22" s="187"/>
      <c r="I22" s="187"/>
      <c r="J22" s="187"/>
      <c r="K22" s="187"/>
      <c r="L22" s="187"/>
      <c r="M22" s="187"/>
      <c r="N22" s="187"/>
      <c r="O22" s="187"/>
    </row>
    <row r="23" spans="7:15" ht="13.5">
      <c r="G23" s="195"/>
      <c r="H23" s="187"/>
      <c r="I23" s="187"/>
      <c r="J23" s="187"/>
      <c r="K23" s="187"/>
      <c r="L23" s="187"/>
      <c r="M23" s="187"/>
      <c r="N23" s="187"/>
      <c r="O23" s="187"/>
    </row>
    <row r="24" spans="7:15" ht="13.5">
      <c r="G24" s="195"/>
      <c r="H24" s="187"/>
      <c r="I24" s="187"/>
      <c r="J24" s="187"/>
      <c r="K24" s="187"/>
      <c r="L24" s="187"/>
      <c r="M24" s="187"/>
      <c r="N24" s="187"/>
      <c r="O24" s="187"/>
    </row>
  </sheetData>
  <sheetProtection/>
  <mergeCells count="2">
    <mergeCell ref="A3:B3"/>
    <mergeCell ref="G7:M7"/>
  </mergeCells>
  <conditionalFormatting sqref="E10:F10">
    <cfRule type="duplicateValues" priority="3" dxfId="0" stopIfTrue="1">
      <formula>AND(COUNTIF($E$10:$F$10,E10)&gt;1,NOT(ISBLANK(E10)))</formula>
    </cfRule>
  </conditionalFormatting>
  <conditionalFormatting sqref="E16:F16">
    <cfRule type="duplicateValues" priority="2" dxfId="0" stopIfTrue="1">
      <formula>AND(COUNTIF($E$16:$F$16,E16)&gt;1,NOT(ISBLANK(E16)))</formula>
    </cfRule>
  </conditionalFormatting>
  <conditionalFormatting sqref="E12:F12">
    <cfRule type="duplicateValues" priority="1" dxfId="0" stopIfTrue="1">
      <formula>AND(COUNTIF($E$12:$F$12,E12)&gt;1,NOT(ISBLANK(E12)))</formula>
    </cfRule>
  </conditionalFormatting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O42"/>
  <sheetViews>
    <sheetView zoomScale="110" zoomScaleNormal="110" zoomScalePageLayoutView="0" workbookViewId="0" topLeftCell="A1">
      <selection activeCell="N35" sqref="N35"/>
    </sheetView>
  </sheetViews>
  <sheetFormatPr defaultColWidth="0" defaultRowHeight="12.75"/>
  <cols>
    <col min="1" max="1" width="5.28125" style="187" customWidth="1"/>
    <col min="2" max="2" width="10.8515625" style="230" customWidth="1"/>
    <col min="3" max="3" width="12.00390625" style="230" bestFit="1" customWidth="1"/>
    <col min="4" max="4" width="10.7109375" style="193" customWidth="1"/>
    <col min="5" max="5" width="11.140625" style="192" customWidth="1"/>
    <col min="6" max="6" width="9.57421875" style="191" bestFit="1" customWidth="1"/>
    <col min="7" max="9" width="4.7109375" style="190" customWidth="1"/>
    <col min="10" max="10" width="4.7109375" style="190" hidden="1" customWidth="1"/>
    <col min="11" max="12" width="4.7109375" style="190" customWidth="1"/>
    <col min="13" max="13" width="5.421875" style="190" customWidth="1"/>
    <col min="14" max="14" width="8.7109375" style="189" customWidth="1"/>
    <col min="15" max="15" width="7.00390625" style="188" customWidth="1"/>
    <col min="16" max="252" width="9.140625" style="187" customWidth="1"/>
    <col min="253" max="253" width="5.28125" style="187" customWidth="1"/>
    <col min="254" max="16384" width="0" style="187" hidden="1" customWidth="1"/>
  </cols>
  <sheetData>
    <row r="1" spans="1:4" s="221" customFormat="1" ht="18">
      <c r="A1" s="8" t="s">
        <v>247</v>
      </c>
      <c r="B1" s="127"/>
      <c r="D1" s="229"/>
    </row>
    <row r="2" spans="1:5" s="100" customFormat="1" ht="18">
      <c r="A2" s="8"/>
      <c r="B2" s="127"/>
      <c r="C2" s="99"/>
      <c r="E2" s="11"/>
    </row>
    <row r="3" spans="1:4" s="221" customFormat="1" ht="15">
      <c r="A3" s="374">
        <v>44091</v>
      </c>
      <c r="B3" s="374"/>
      <c r="D3" s="227" t="s">
        <v>35</v>
      </c>
    </row>
    <row r="4" spans="2:3" s="226" customFormat="1" ht="3.75">
      <c r="B4" s="237"/>
      <c r="C4" s="237"/>
    </row>
    <row r="5" spans="2:3" s="226" customFormat="1" ht="3.75">
      <c r="B5" s="237"/>
      <c r="C5" s="237"/>
    </row>
    <row r="6" spans="1:7" s="221" customFormat="1" ht="13.5">
      <c r="A6" s="225"/>
      <c r="B6" s="384" t="s">
        <v>396</v>
      </c>
      <c r="C6" s="384"/>
      <c r="D6" s="384"/>
      <c r="G6" s="222"/>
    </row>
    <row r="7" spans="2:7" s="219" customFormat="1" ht="4.5" thickBot="1">
      <c r="B7" s="236"/>
      <c r="C7" s="236"/>
      <c r="G7" s="220"/>
    </row>
    <row r="8" spans="2:15" s="216" customFormat="1" ht="14.25" thickBot="1">
      <c r="B8" s="230"/>
      <c r="C8" s="230"/>
      <c r="D8" s="193"/>
      <c r="F8" s="191"/>
      <c r="G8" s="385" t="s">
        <v>374</v>
      </c>
      <c r="H8" s="386"/>
      <c r="I8" s="386"/>
      <c r="J8" s="386"/>
      <c r="K8" s="386"/>
      <c r="L8" s="386"/>
      <c r="M8" s="387"/>
      <c r="N8" s="218"/>
      <c r="O8" s="217"/>
    </row>
    <row r="9" spans="1:15" s="205" customFormat="1" ht="16.5" customHeight="1" thickBot="1">
      <c r="A9" s="34" t="s">
        <v>328</v>
      </c>
      <c r="B9" s="235" t="s">
        <v>0</v>
      </c>
      <c r="C9" s="234" t="s">
        <v>1</v>
      </c>
      <c r="D9" s="213" t="s">
        <v>373</v>
      </c>
      <c r="E9" s="212" t="s">
        <v>3</v>
      </c>
      <c r="F9" s="211" t="s">
        <v>4</v>
      </c>
      <c r="G9" s="210">
        <v>1</v>
      </c>
      <c r="H9" s="209">
        <v>2</v>
      </c>
      <c r="I9" s="209">
        <v>3</v>
      </c>
      <c r="J9" s="209" t="s">
        <v>372</v>
      </c>
      <c r="K9" s="209">
        <v>4</v>
      </c>
      <c r="L9" s="209">
        <v>5</v>
      </c>
      <c r="M9" s="208">
        <v>6</v>
      </c>
      <c r="N9" s="233" t="s">
        <v>371</v>
      </c>
      <c r="O9" s="206" t="s">
        <v>38</v>
      </c>
    </row>
    <row r="10" spans="1:15" ht="18" customHeight="1">
      <c r="A10" s="203">
        <v>1</v>
      </c>
      <c r="B10" s="158" t="s">
        <v>395</v>
      </c>
      <c r="C10" s="159" t="s">
        <v>394</v>
      </c>
      <c r="D10" s="35">
        <v>39257</v>
      </c>
      <c r="E10" s="37" t="s">
        <v>60</v>
      </c>
      <c r="F10" s="36" t="s">
        <v>61</v>
      </c>
      <c r="G10" s="198">
        <v>11.45</v>
      </c>
      <c r="H10" s="198">
        <v>10.87</v>
      </c>
      <c r="I10" s="198" t="s">
        <v>393</v>
      </c>
      <c r="J10" s="198"/>
      <c r="K10" s="198">
        <v>11.38</v>
      </c>
      <c r="L10" s="198">
        <v>11.42</v>
      </c>
      <c r="M10" s="198">
        <v>11.85</v>
      </c>
      <c r="N10" s="232">
        <f aca="true" t="shared" si="0" ref="N10:N18">MAX(G10:I10,K10:M10)</f>
        <v>11.85</v>
      </c>
      <c r="O10" s="231" t="str">
        <f aca="true" t="shared" si="1" ref="O10:O18">IF(ISBLANK(N10),"",IF(N10&lt;9.5,"",IF(N10&gt;=14.3,"III A",IF(N10&gt;=12.2,"I JA",IF(N10&gt;=10.5,"II JA",IF(N10&gt;=9.5,"III JA"))))))</f>
        <v>II JA</v>
      </c>
    </row>
    <row r="11" spans="1:15" ht="18" customHeight="1">
      <c r="A11" s="203">
        <v>2</v>
      </c>
      <c r="B11" s="158" t="s">
        <v>72</v>
      </c>
      <c r="C11" s="159" t="s">
        <v>392</v>
      </c>
      <c r="D11" s="35">
        <v>39366</v>
      </c>
      <c r="E11" s="37" t="s">
        <v>6</v>
      </c>
      <c r="F11" s="36" t="s">
        <v>391</v>
      </c>
      <c r="G11" s="198">
        <v>10.1</v>
      </c>
      <c r="H11" s="198">
        <v>10</v>
      </c>
      <c r="I11" s="198">
        <v>10.05</v>
      </c>
      <c r="J11" s="198"/>
      <c r="K11" s="198">
        <v>9.8</v>
      </c>
      <c r="L11" s="198">
        <v>10.45</v>
      </c>
      <c r="M11" s="198">
        <v>9.82</v>
      </c>
      <c r="N11" s="232">
        <f t="shared" si="0"/>
        <v>10.45</v>
      </c>
      <c r="O11" s="231" t="str">
        <f t="shared" si="1"/>
        <v>III JA</v>
      </c>
    </row>
    <row r="12" spans="1:15" ht="18" customHeight="1">
      <c r="A12" s="203">
        <v>3</v>
      </c>
      <c r="B12" s="158" t="s">
        <v>388</v>
      </c>
      <c r="C12" s="159" t="s">
        <v>390</v>
      </c>
      <c r="D12" s="35">
        <v>39154</v>
      </c>
      <c r="E12" s="37" t="s">
        <v>19</v>
      </c>
      <c r="F12" s="36" t="s">
        <v>377</v>
      </c>
      <c r="G12" s="198">
        <v>9.68</v>
      </c>
      <c r="H12" s="198">
        <v>9.09</v>
      </c>
      <c r="I12" s="198">
        <v>9.52</v>
      </c>
      <c r="J12" s="198"/>
      <c r="K12" s="198">
        <v>10.02</v>
      </c>
      <c r="L12" s="198">
        <v>10.05</v>
      </c>
      <c r="M12" s="198">
        <v>10.05</v>
      </c>
      <c r="N12" s="232">
        <f t="shared" si="0"/>
        <v>10.05</v>
      </c>
      <c r="O12" s="231" t="str">
        <f t="shared" si="1"/>
        <v>III JA</v>
      </c>
    </row>
    <row r="13" spans="1:15" ht="18" customHeight="1">
      <c r="A13" s="203">
        <v>4</v>
      </c>
      <c r="B13" s="158" t="s">
        <v>384</v>
      </c>
      <c r="C13" s="159" t="s">
        <v>389</v>
      </c>
      <c r="D13" s="35">
        <v>39186</v>
      </c>
      <c r="E13" s="37" t="s">
        <v>60</v>
      </c>
      <c r="F13" s="36" t="s">
        <v>61</v>
      </c>
      <c r="G13" s="198">
        <v>8.56</v>
      </c>
      <c r="H13" s="198">
        <v>8.64</v>
      </c>
      <c r="I13" s="198">
        <v>8.78</v>
      </c>
      <c r="J13" s="198"/>
      <c r="K13" s="198">
        <v>8.46</v>
      </c>
      <c r="L13" s="198" t="s">
        <v>358</v>
      </c>
      <c r="M13" s="198">
        <v>9.37</v>
      </c>
      <c r="N13" s="232">
        <f t="shared" si="0"/>
        <v>9.37</v>
      </c>
      <c r="O13" s="231">
        <f t="shared" si="1"/>
      </c>
    </row>
    <row r="14" spans="1:15" ht="18" customHeight="1">
      <c r="A14" s="203">
        <v>5</v>
      </c>
      <c r="B14" s="158" t="s">
        <v>388</v>
      </c>
      <c r="C14" s="159" t="s">
        <v>387</v>
      </c>
      <c r="D14" s="35">
        <v>39641</v>
      </c>
      <c r="E14" s="66" t="s">
        <v>97</v>
      </c>
      <c r="F14" s="65" t="s">
        <v>144</v>
      </c>
      <c r="G14" s="198">
        <v>8.76</v>
      </c>
      <c r="H14" s="198">
        <v>8.59</v>
      </c>
      <c r="I14" s="198">
        <v>6.65</v>
      </c>
      <c r="J14" s="198"/>
      <c r="K14" s="198">
        <v>8.46</v>
      </c>
      <c r="L14" s="198">
        <v>7.62</v>
      </c>
      <c r="M14" s="198">
        <v>7.9</v>
      </c>
      <c r="N14" s="232">
        <f t="shared" si="0"/>
        <v>8.76</v>
      </c>
      <c r="O14" s="231">
        <f t="shared" si="1"/>
      </c>
    </row>
    <row r="15" spans="1:15" ht="18" customHeight="1">
      <c r="A15" s="203">
        <v>6</v>
      </c>
      <c r="B15" s="158" t="s">
        <v>386</v>
      </c>
      <c r="C15" s="159" t="s">
        <v>385</v>
      </c>
      <c r="D15" s="35">
        <v>39346</v>
      </c>
      <c r="E15" s="37" t="s">
        <v>19</v>
      </c>
      <c r="F15" s="36" t="s">
        <v>59</v>
      </c>
      <c r="G15" s="198">
        <v>8.28</v>
      </c>
      <c r="H15" s="198">
        <v>7.87</v>
      </c>
      <c r="I15" s="198" t="s">
        <v>358</v>
      </c>
      <c r="J15" s="198"/>
      <c r="K15" s="198">
        <v>8.43</v>
      </c>
      <c r="L15" s="198">
        <v>7.94</v>
      </c>
      <c r="M15" s="198">
        <v>8.1</v>
      </c>
      <c r="N15" s="232">
        <f t="shared" si="0"/>
        <v>8.43</v>
      </c>
      <c r="O15" s="231">
        <f t="shared" si="1"/>
      </c>
    </row>
    <row r="16" spans="1:15" ht="18" customHeight="1">
      <c r="A16" s="203">
        <v>7</v>
      </c>
      <c r="B16" s="158" t="s">
        <v>384</v>
      </c>
      <c r="C16" s="159" t="s">
        <v>383</v>
      </c>
      <c r="D16" s="35" t="s">
        <v>382</v>
      </c>
      <c r="E16" s="37" t="s">
        <v>12</v>
      </c>
      <c r="F16" s="36" t="s">
        <v>13</v>
      </c>
      <c r="G16" s="198">
        <v>8.4</v>
      </c>
      <c r="H16" s="198">
        <v>8.36</v>
      </c>
      <c r="I16" s="198">
        <v>8.32</v>
      </c>
      <c r="J16" s="198"/>
      <c r="K16" s="198">
        <v>8.1</v>
      </c>
      <c r="L16" s="198">
        <v>7.92</v>
      </c>
      <c r="M16" s="198">
        <v>8.4</v>
      </c>
      <c r="N16" s="232">
        <f t="shared" si="0"/>
        <v>8.4</v>
      </c>
      <c r="O16" s="231">
        <f t="shared" si="1"/>
      </c>
    </row>
    <row r="17" spans="1:15" ht="18" customHeight="1">
      <c r="A17" s="203">
        <v>8</v>
      </c>
      <c r="B17" s="158" t="s">
        <v>381</v>
      </c>
      <c r="C17" s="159" t="s">
        <v>380</v>
      </c>
      <c r="D17" s="35">
        <v>39701</v>
      </c>
      <c r="E17" s="37" t="s">
        <v>19</v>
      </c>
      <c r="F17" s="36" t="s">
        <v>377</v>
      </c>
      <c r="G17" s="198">
        <v>7.3</v>
      </c>
      <c r="H17" s="198">
        <v>7.8</v>
      </c>
      <c r="I17" s="198">
        <v>7.66</v>
      </c>
      <c r="J17" s="198"/>
      <c r="K17" s="198">
        <v>8.05</v>
      </c>
      <c r="L17" s="198">
        <v>8.28</v>
      </c>
      <c r="M17" s="198">
        <v>8.2</v>
      </c>
      <c r="N17" s="232">
        <f t="shared" si="0"/>
        <v>8.28</v>
      </c>
      <c r="O17" s="231">
        <f t="shared" si="1"/>
      </c>
    </row>
    <row r="18" spans="1:15" ht="18" customHeight="1">
      <c r="A18" s="203">
        <v>9</v>
      </c>
      <c r="B18" s="158" t="s">
        <v>379</v>
      </c>
      <c r="C18" s="159" t="s">
        <v>378</v>
      </c>
      <c r="D18" s="35">
        <v>39567</v>
      </c>
      <c r="E18" s="37" t="s">
        <v>19</v>
      </c>
      <c r="F18" s="36" t="s">
        <v>377</v>
      </c>
      <c r="G18" s="198">
        <v>7.51</v>
      </c>
      <c r="H18" s="198">
        <v>7.78</v>
      </c>
      <c r="I18" s="198">
        <v>7.68</v>
      </c>
      <c r="J18" s="198"/>
      <c r="K18" s="198"/>
      <c r="L18" s="198"/>
      <c r="M18" s="198"/>
      <c r="N18" s="232">
        <f t="shared" si="0"/>
        <v>7.78</v>
      </c>
      <c r="O18" s="231">
        <f t="shared" si="1"/>
      </c>
    </row>
    <row r="19" spans="7:15" ht="13.5">
      <c r="G19" s="187"/>
      <c r="H19" s="187"/>
      <c r="I19" s="187"/>
      <c r="J19" s="187"/>
      <c r="K19" s="187"/>
      <c r="L19" s="187"/>
      <c r="M19" s="187"/>
      <c r="N19" s="187"/>
      <c r="O19" s="187"/>
    </row>
    <row r="20" spans="7:15" ht="13.5">
      <c r="G20" s="187"/>
      <c r="H20" s="187"/>
      <c r="I20" s="187"/>
      <c r="J20" s="187"/>
      <c r="K20" s="187"/>
      <c r="L20" s="187"/>
      <c r="M20" s="187"/>
      <c r="N20" s="187"/>
      <c r="O20" s="187"/>
    </row>
    <row r="21" spans="7:15" ht="13.5">
      <c r="G21" s="187"/>
      <c r="H21" s="187"/>
      <c r="I21" s="187"/>
      <c r="J21" s="187"/>
      <c r="K21" s="187"/>
      <c r="L21" s="187"/>
      <c r="M21" s="187"/>
      <c r="N21" s="187"/>
      <c r="O21" s="187"/>
    </row>
    <row r="22" spans="7:15" ht="13.5">
      <c r="G22" s="187"/>
      <c r="H22" s="187"/>
      <c r="I22" s="187"/>
      <c r="J22" s="187"/>
      <c r="K22" s="187"/>
      <c r="L22" s="187"/>
      <c r="M22" s="187"/>
      <c r="N22" s="187"/>
      <c r="O22" s="187"/>
    </row>
    <row r="23" spans="7:15" ht="13.5">
      <c r="G23" s="187"/>
      <c r="H23" s="187"/>
      <c r="I23" s="187"/>
      <c r="J23" s="187"/>
      <c r="K23" s="187"/>
      <c r="L23" s="187"/>
      <c r="M23" s="187"/>
      <c r="N23" s="187"/>
      <c r="O23" s="187"/>
    </row>
    <row r="24" spans="7:15" ht="13.5">
      <c r="G24" s="187"/>
      <c r="H24" s="187"/>
      <c r="I24" s="187"/>
      <c r="J24" s="187"/>
      <c r="K24" s="187"/>
      <c r="L24" s="187"/>
      <c r="M24" s="187"/>
      <c r="N24" s="187"/>
      <c r="O24" s="187"/>
    </row>
    <row r="25" spans="7:15" ht="13.5">
      <c r="G25" s="187"/>
      <c r="H25" s="187"/>
      <c r="I25" s="187"/>
      <c r="J25" s="187"/>
      <c r="K25" s="187"/>
      <c r="L25" s="187"/>
      <c r="M25" s="187"/>
      <c r="N25" s="187"/>
      <c r="O25" s="187"/>
    </row>
    <row r="26" spans="7:15" ht="13.5">
      <c r="G26" s="187" t="s">
        <v>376</v>
      </c>
      <c r="H26" s="187"/>
      <c r="I26" s="187"/>
      <c r="J26" s="187"/>
      <c r="K26" s="187"/>
      <c r="L26" s="187"/>
      <c r="M26" s="187"/>
      <c r="N26" s="187"/>
      <c r="O26" s="187"/>
    </row>
    <row r="27" spans="7:15" ht="13.5">
      <c r="G27" s="187"/>
      <c r="H27" s="187"/>
      <c r="I27" s="187"/>
      <c r="J27" s="187"/>
      <c r="K27" s="187"/>
      <c r="L27" s="187"/>
      <c r="M27" s="187"/>
      <c r="N27" s="187"/>
      <c r="O27" s="187"/>
    </row>
    <row r="28" spans="7:15" ht="13.5">
      <c r="G28" s="187"/>
      <c r="H28" s="187"/>
      <c r="I28" s="187"/>
      <c r="J28" s="187"/>
      <c r="K28" s="187"/>
      <c r="L28" s="187"/>
      <c r="M28" s="187"/>
      <c r="N28" s="187"/>
      <c r="O28" s="187"/>
    </row>
    <row r="29" spans="7:15" ht="13.5">
      <c r="G29" s="187"/>
      <c r="H29" s="187"/>
      <c r="I29" s="187"/>
      <c r="J29" s="187"/>
      <c r="K29" s="187"/>
      <c r="L29" s="187"/>
      <c r="M29" s="187"/>
      <c r="N29" s="187"/>
      <c r="O29" s="187"/>
    </row>
    <row r="30" spans="7:15" ht="13.5">
      <c r="G30" s="187"/>
      <c r="H30" s="187"/>
      <c r="I30" s="187"/>
      <c r="J30" s="187"/>
      <c r="K30" s="187"/>
      <c r="L30" s="187"/>
      <c r="M30" s="187"/>
      <c r="N30" s="187"/>
      <c r="O30" s="187"/>
    </row>
    <row r="31" spans="7:15" ht="13.5">
      <c r="G31" s="187"/>
      <c r="H31" s="187"/>
      <c r="I31" s="187"/>
      <c r="J31" s="187"/>
      <c r="K31" s="187"/>
      <c r="L31" s="187"/>
      <c r="M31" s="187"/>
      <c r="N31" s="187"/>
      <c r="O31" s="187"/>
    </row>
    <row r="32" spans="7:15" ht="13.5">
      <c r="G32" s="187"/>
      <c r="H32" s="187"/>
      <c r="I32" s="187"/>
      <c r="J32" s="187"/>
      <c r="K32" s="187"/>
      <c r="L32" s="187"/>
      <c r="M32" s="187"/>
      <c r="N32" s="187"/>
      <c r="O32" s="187"/>
    </row>
    <row r="33" spans="2:6" s="187" customFormat="1" ht="13.5">
      <c r="B33" s="230"/>
      <c r="C33" s="230"/>
      <c r="D33" s="193"/>
      <c r="E33" s="192"/>
      <c r="F33" s="191"/>
    </row>
    <row r="34" spans="2:6" s="187" customFormat="1" ht="13.5">
      <c r="B34" s="230"/>
      <c r="C34" s="230"/>
      <c r="D34" s="193"/>
      <c r="E34" s="192"/>
      <c r="F34" s="191"/>
    </row>
    <row r="35" spans="2:6" s="187" customFormat="1" ht="13.5">
      <c r="B35" s="230"/>
      <c r="C35" s="230"/>
      <c r="D35" s="193"/>
      <c r="E35" s="192"/>
      <c r="F35" s="191"/>
    </row>
    <row r="36" spans="2:6" s="187" customFormat="1" ht="13.5">
      <c r="B36" s="230"/>
      <c r="C36" s="230"/>
      <c r="D36" s="193"/>
      <c r="E36" s="192"/>
      <c r="F36" s="191"/>
    </row>
    <row r="37" spans="2:6" s="187" customFormat="1" ht="13.5">
      <c r="B37" s="230"/>
      <c r="C37" s="230"/>
      <c r="D37" s="193"/>
      <c r="E37" s="192"/>
      <c r="F37" s="191"/>
    </row>
    <row r="38" spans="2:6" s="187" customFormat="1" ht="13.5">
      <c r="B38" s="230"/>
      <c r="C38" s="230"/>
      <c r="D38" s="193"/>
      <c r="E38" s="192"/>
      <c r="F38" s="191"/>
    </row>
    <row r="39" spans="2:6" s="187" customFormat="1" ht="13.5">
      <c r="B39" s="230"/>
      <c r="C39" s="230"/>
      <c r="D39" s="193"/>
      <c r="E39" s="192"/>
      <c r="F39" s="191"/>
    </row>
    <row r="40" spans="2:6" s="187" customFormat="1" ht="13.5">
      <c r="B40" s="230"/>
      <c r="C40" s="230"/>
      <c r="D40" s="193"/>
      <c r="E40" s="192"/>
      <c r="F40" s="191"/>
    </row>
    <row r="41" spans="2:6" s="187" customFormat="1" ht="13.5">
      <c r="B41" s="230"/>
      <c r="C41" s="230"/>
      <c r="D41" s="193"/>
      <c r="E41" s="192"/>
      <c r="F41" s="191"/>
    </row>
    <row r="42" spans="2:6" s="187" customFormat="1" ht="13.5">
      <c r="B42" s="230"/>
      <c r="C42" s="230"/>
      <c r="D42" s="193"/>
      <c r="E42" s="192"/>
      <c r="F42" s="191"/>
    </row>
  </sheetData>
  <sheetProtection/>
  <mergeCells count="3">
    <mergeCell ref="A3:B3"/>
    <mergeCell ref="B6:D6"/>
    <mergeCell ref="G8:M8"/>
  </mergeCells>
  <printOptions horizontalCentered="1"/>
  <pageMargins left="0.1968503937007874" right="0.1574803149606299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I47"/>
  <sheetViews>
    <sheetView zoomScale="110" zoomScaleNormal="110" zoomScalePageLayoutView="0" workbookViewId="0" topLeftCell="A1">
      <selection activeCell="Q27" sqref="Q27"/>
    </sheetView>
  </sheetViews>
  <sheetFormatPr defaultColWidth="9.140625" defaultRowHeight="12.75"/>
  <cols>
    <col min="1" max="1" width="5.8515625" style="21" customWidth="1"/>
    <col min="2" max="2" width="10.140625" style="119" customWidth="1"/>
    <col min="3" max="3" width="14.421875" style="119" bestFit="1" customWidth="1"/>
    <col min="4" max="4" width="10.28125" style="21" customWidth="1"/>
    <col min="5" max="5" width="11.140625" style="21" bestFit="1" customWidth="1"/>
    <col min="6" max="6" width="17.57421875" style="21" bestFit="1" customWidth="1"/>
    <col min="7" max="7" width="5.7109375" style="21" customWidth="1"/>
    <col min="8" max="8" width="5.7109375" style="29" customWidth="1"/>
    <col min="9" max="9" width="6.57421875" style="21" customWidth="1"/>
    <col min="10" max="10" width="3.421875" style="21" customWidth="1"/>
    <col min="11" max="16384" width="9.140625" style="21" customWidth="1"/>
  </cols>
  <sheetData>
    <row r="2" spans="1:8" s="100" customFormat="1" ht="18">
      <c r="A2" s="8" t="s">
        <v>247</v>
      </c>
      <c r="B2" s="127"/>
      <c r="C2" s="127"/>
      <c r="D2" s="112"/>
      <c r="E2" s="11"/>
      <c r="H2" s="99"/>
    </row>
    <row r="3" spans="1:5" s="100" customFormat="1" ht="18">
      <c r="A3" s="8"/>
      <c r="B3" s="127"/>
      <c r="C3" s="127"/>
      <c r="E3" s="11"/>
    </row>
    <row r="4" spans="1:8" s="100" customFormat="1" ht="15">
      <c r="A4" s="374">
        <v>44091</v>
      </c>
      <c r="B4" s="374"/>
      <c r="C4" s="127"/>
      <c r="D4" s="112"/>
      <c r="E4" s="12" t="s">
        <v>35</v>
      </c>
      <c r="H4" s="99"/>
    </row>
    <row r="5" spans="2:4" s="13" customFormat="1" ht="13.5">
      <c r="B5" s="117"/>
      <c r="C5" s="117"/>
      <c r="D5" s="59"/>
    </row>
    <row r="6" spans="1:8" s="100" customFormat="1" ht="14.25" thickBot="1">
      <c r="A6" s="99"/>
      <c r="B6" s="129" t="s">
        <v>49</v>
      </c>
      <c r="C6" s="124"/>
      <c r="D6" s="112"/>
      <c r="E6" s="101"/>
      <c r="F6" s="102"/>
      <c r="H6" s="99"/>
    </row>
    <row r="7" spans="1:9" ht="14.25" thickBot="1">
      <c r="A7" s="53" t="s">
        <v>328</v>
      </c>
      <c r="B7" s="120" t="s">
        <v>0</v>
      </c>
      <c r="C7" s="121" t="s">
        <v>1</v>
      </c>
      <c r="D7" s="46" t="s">
        <v>2</v>
      </c>
      <c r="E7" s="46" t="s">
        <v>3</v>
      </c>
      <c r="F7" s="46" t="s">
        <v>4</v>
      </c>
      <c r="G7" s="47" t="s">
        <v>36</v>
      </c>
      <c r="H7" s="54" t="s">
        <v>37</v>
      </c>
      <c r="I7" s="48" t="s">
        <v>38</v>
      </c>
    </row>
    <row r="8" spans="1:9" ht="17.25" customHeight="1">
      <c r="A8" s="176">
        <v>1</v>
      </c>
      <c r="B8" s="151" t="s">
        <v>94</v>
      </c>
      <c r="C8" s="152" t="s">
        <v>87</v>
      </c>
      <c r="D8" s="23">
        <v>39434</v>
      </c>
      <c r="E8" s="23" t="s">
        <v>19</v>
      </c>
      <c r="F8" s="24" t="s">
        <v>20</v>
      </c>
      <c r="G8" s="25">
        <v>8.61</v>
      </c>
      <c r="H8" s="182" t="s">
        <v>331</v>
      </c>
      <c r="I8" s="43" t="str">
        <f aca="true" t="shared" si="0" ref="I8:I13">IF(ISBLANK(G8),"",IF(G8&lt;=7.7,"KSM",IF(G8&lt;=8,"I A",IF(G8&lt;=8.44,"II A",IF(G8&lt;=9.04,"III A",IF(G8&lt;=9.64,"I JA",IF(G8&lt;=10.04,"II JA",IF(G8&lt;=10.34,"III JA"))))))))</f>
        <v>III A</v>
      </c>
    </row>
    <row r="9" spans="1:9" ht="17.25" customHeight="1">
      <c r="A9" s="177">
        <v>2</v>
      </c>
      <c r="B9" s="151" t="s">
        <v>5</v>
      </c>
      <c r="C9" s="152" t="s">
        <v>68</v>
      </c>
      <c r="D9" s="23" t="s">
        <v>163</v>
      </c>
      <c r="E9" s="23" t="s">
        <v>9</v>
      </c>
      <c r="F9" s="24" t="s">
        <v>10</v>
      </c>
      <c r="G9" s="51">
        <v>8.91</v>
      </c>
      <c r="H9" s="182" t="s">
        <v>332</v>
      </c>
      <c r="I9" s="43" t="str">
        <f t="shared" si="0"/>
        <v>III A</v>
      </c>
    </row>
    <row r="10" spans="1:9" ht="17.25" customHeight="1">
      <c r="A10" s="177">
        <v>3</v>
      </c>
      <c r="B10" s="153" t="s">
        <v>257</v>
      </c>
      <c r="C10" s="154" t="s">
        <v>258</v>
      </c>
      <c r="D10" s="115">
        <v>39348</v>
      </c>
      <c r="E10" s="23" t="s">
        <v>259</v>
      </c>
      <c r="F10" s="24" t="s">
        <v>260</v>
      </c>
      <c r="G10" s="51">
        <v>9.41</v>
      </c>
      <c r="H10" s="182" t="s">
        <v>333</v>
      </c>
      <c r="I10" s="43" t="str">
        <f t="shared" si="0"/>
        <v>I JA</v>
      </c>
    </row>
    <row r="11" spans="1:9" ht="17.25" customHeight="1">
      <c r="A11" s="177">
        <v>4</v>
      </c>
      <c r="B11" s="153" t="s">
        <v>7</v>
      </c>
      <c r="C11" s="154" t="s">
        <v>141</v>
      </c>
      <c r="D11" s="23">
        <v>39444</v>
      </c>
      <c r="E11" s="23" t="s">
        <v>6</v>
      </c>
      <c r="F11" s="24" t="s">
        <v>8</v>
      </c>
      <c r="G11" s="51">
        <v>9.17</v>
      </c>
      <c r="H11" s="182" t="s">
        <v>334</v>
      </c>
      <c r="I11" s="43" t="str">
        <f t="shared" si="0"/>
        <v>I JA</v>
      </c>
    </row>
    <row r="12" spans="1:9" ht="17.25" customHeight="1">
      <c r="A12" s="177">
        <v>5</v>
      </c>
      <c r="B12" s="153" t="s">
        <v>207</v>
      </c>
      <c r="C12" s="154" t="s">
        <v>208</v>
      </c>
      <c r="D12" s="23" t="s">
        <v>209</v>
      </c>
      <c r="E12" s="23" t="s">
        <v>19</v>
      </c>
      <c r="F12" s="24" t="s">
        <v>203</v>
      </c>
      <c r="G12" s="51">
        <v>9.37</v>
      </c>
      <c r="H12" s="182" t="s">
        <v>335</v>
      </c>
      <c r="I12" s="43" t="str">
        <f t="shared" si="0"/>
        <v>I JA</v>
      </c>
    </row>
    <row r="13" spans="1:9" ht="17.25" customHeight="1">
      <c r="A13" s="177">
        <v>6</v>
      </c>
      <c r="B13" s="153" t="s">
        <v>231</v>
      </c>
      <c r="C13" s="154" t="s">
        <v>78</v>
      </c>
      <c r="D13" s="23">
        <v>39322</v>
      </c>
      <c r="E13" s="23" t="s">
        <v>33</v>
      </c>
      <c r="F13" s="24" t="s">
        <v>229</v>
      </c>
      <c r="G13" s="181">
        <v>9.2</v>
      </c>
      <c r="H13" s="26" t="s">
        <v>336</v>
      </c>
      <c r="I13" s="27" t="str">
        <f t="shared" si="0"/>
        <v>I JA</v>
      </c>
    </row>
    <row r="14" spans="1:9" ht="17.25" customHeight="1">
      <c r="A14" s="177">
        <v>7</v>
      </c>
      <c r="B14" s="153" t="s">
        <v>279</v>
      </c>
      <c r="C14" s="154" t="s">
        <v>280</v>
      </c>
      <c r="D14" s="23">
        <v>39535</v>
      </c>
      <c r="E14" s="23" t="s">
        <v>19</v>
      </c>
      <c r="F14" s="24" t="s">
        <v>70</v>
      </c>
      <c r="G14" s="181">
        <v>9.5</v>
      </c>
      <c r="H14" s="26"/>
      <c r="I14" s="27" t="str">
        <f aca="true" t="shared" si="1" ref="I14:I39">IF(ISBLANK(G14),"",IF(G14&lt;=7.7,"KSM",IF(G14&lt;=8,"I A",IF(G14&lt;=8.44,"II A",IF(G14&lt;=9.04,"III A",IF(G14&lt;=9.64,"I JA",IF(G14&lt;=10.04,"II JA",IF(G14&lt;=10.34,"III JA"))))))))</f>
        <v>I JA</v>
      </c>
    </row>
    <row r="15" spans="1:9" ht="17.25" customHeight="1">
      <c r="A15" s="177">
        <v>8</v>
      </c>
      <c r="B15" s="153" t="s">
        <v>7</v>
      </c>
      <c r="C15" s="154" t="s">
        <v>128</v>
      </c>
      <c r="D15" s="23" t="s">
        <v>178</v>
      </c>
      <c r="E15" s="23" t="s">
        <v>17</v>
      </c>
      <c r="F15" s="24" t="s">
        <v>100</v>
      </c>
      <c r="G15" s="181">
        <v>9.55</v>
      </c>
      <c r="H15" s="26"/>
      <c r="I15" s="27" t="str">
        <f t="shared" si="1"/>
        <v>I JA</v>
      </c>
    </row>
    <row r="16" spans="1:9" ht="17.25" customHeight="1">
      <c r="A16" s="177">
        <v>9</v>
      </c>
      <c r="B16" s="153" t="s">
        <v>96</v>
      </c>
      <c r="C16" s="154" t="s">
        <v>230</v>
      </c>
      <c r="D16" s="23">
        <v>39369</v>
      </c>
      <c r="E16" s="23" t="s">
        <v>33</v>
      </c>
      <c r="F16" s="24" t="s">
        <v>229</v>
      </c>
      <c r="G16" s="181">
        <v>9.58</v>
      </c>
      <c r="H16" s="26"/>
      <c r="I16" s="27" t="str">
        <f t="shared" si="1"/>
        <v>I JA</v>
      </c>
    </row>
    <row r="17" spans="1:9" ht="17.25" customHeight="1">
      <c r="A17" s="177">
        <v>10</v>
      </c>
      <c r="B17" s="153" t="s">
        <v>273</v>
      </c>
      <c r="C17" s="154" t="s">
        <v>274</v>
      </c>
      <c r="D17" s="23">
        <v>39526</v>
      </c>
      <c r="E17" s="23" t="s">
        <v>19</v>
      </c>
      <c r="F17" s="24" t="s">
        <v>184</v>
      </c>
      <c r="G17" s="181">
        <v>9.62</v>
      </c>
      <c r="H17" s="26"/>
      <c r="I17" s="27" t="str">
        <f t="shared" si="1"/>
        <v>I JA</v>
      </c>
    </row>
    <row r="18" spans="1:9" ht="17.25" customHeight="1">
      <c r="A18" s="177">
        <v>11</v>
      </c>
      <c r="B18" s="153" t="s">
        <v>108</v>
      </c>
      <c r="C18" s="154" t="s">
        <v>109</v>
      </c>
      <c r="D18" s="23" t="s">
        <v>225</v>
      </c>
      <c r="E18" s="23" t="s">
        <v>29</v>
      </c>
      <c r="F18" s="24" t="s">
        <v>32</v>
      </c>
      <c r="G18" s="181">
        <v>9.72</v>
      </c>
      <c r="H18" s="26"/>
      <c r="I18" s="27" t="str">
        <f t="shared" si="1"/>
        <v>II JA</v>
      </c>
    </row>
    <row r="19" spans="1:9" ht="17.25" customHeight="1">
      <c r="A19" s="177">
        <v>12</v>
      </c>
      <c r="B19" s="153" t="s">
        <v>85</v>
      </c>
      <c r="C19" s="154" t="s">
        <v>235</v>
      </c>
      <c r="D19" s="23">
        <v>40023</v>
      </c>
      <c r="E19" s="23" t="s">
        <v>33</v>
      </c>
      <c r="F19" s="24" t="s">
        <v>234</v>
      </c>
      <c r="G19" s="181">
        <v>9.74</v>
      </c>
      <c r="H19" s="26"/>
      <c r="I19" s="27" t="str">
        <f t="shared" si="1"/>
        <v>II JA</v>
      </c>
    </row>
    <row r="20" spans="1:9" ht="17.25" customHeight="1">
      <c r="A20" s="177">
        <v>13</v>
      </c>
      <c r="B20" s="153" t="s">
        <v>185</v>
      </c>
      <c r="C20" s="154" t="s">
        <v>186</v>
      </c>
      <c r="D20" s="23">
        <v>40316</v>
      </c>
      <c r="E20" s="23" t="s">
        <v>19</v>
      </c>
      <c r="F20" s="24" t="s">
        <v>184</v>
      </c>
      <c r="G20" s="181">
        <v>9.79</v>
      </c>
      <c r="H20" s="26"/>
      <c r="I20" s="27" t="str">
        <f t="shared" si="1"/>
        <v>II JA</v>
      </c>
    </row>
    <row r="21" spans="1:9" ht="17.25" customHeight="1">
      <c r="A21" s="177">
        <v>14</v>
      </c>
      <c r="B21" s="153" t="s">
        <v>232</v>
      </c>
      <c r="C21" s="154" t="s">
        <v>233</v>
      </c>
      <c r="D21" s="23">
        <v>39362</v>
      </c>
      <c r="E21" s="23" t="s">
        <v>33</v>
      </c>
      <c r="F21" s="24" t="s">
        <v>229</v>
      </c>
      <c r="G21" s="181">
        <v>10.06</v>
      </c>
      <c r="H21" s="26"/>
      <c r="I21" s="27" t="str">
        <f t="shared" si="1"/>
        <v>III JA</v>
      </c>
    </row>
    <row r="22" spans="1:9" ht="17.25" customHeight="1">
      <c r="A22" s="177">
        <v>15</v>
      </c>
      <c r="B22" s="153" t="s">
        <v>31</v>
      </c>
      <c r="C22" s="154" t="s">
        <v>218</v>
      </c>
      <c r="D22" s="23">
        <v>40301</v>
      </c>
      <c r="E22" s="23" t="s">
        <v>19</v>
      </c>
      <c r="F22" s="24" t="s">
        <v>70</v>
      </c>
      <c r="G22" s="181">
        <v>10.07</v>
      </c>
      <c r="H22" s="26"/>
      <c r="I22" s="27" t="str">
        <f t="shared" si="1"/>
        <v>III JA</v>
      </c>
    </row>
    <row r="23" spans="1:9" ht="17.25" customHeight="1">
      <c r="A23" s="177">
        <v>16</v>
      </c>
      <c r="B23" s="155" t="s">
        <v>69</v>
      </c>
      <c r="C23" s="156" t="s">
        <v>119</v>
      </c>
      <c r="D23" s="78" t="s">
        <v>211</v>
      </c>
      <c r="E23" s="67" t="s">
        <v>19</v>
      </c>
      <c r="F23" s="64" t="s">
        <v>203</v>
      </c>
      <c r="G23" s="181">
        <v>10.23</v>
      </c>
      <c r="H23" s="26"/>
      <c r="I23" s="27" t="str">
        <f t="shared" si="1"/>
        <v>III JA</v>
      </c>
    </row>
    <row r="24" spans="1:9" ht="17.25" customHeight="1">
      <c r="A24" s="177">
        <v>17</v>
      </c>
      <c r="B24" s="153" t="s">
        <v>57</v>
      </c>
      <c r="C24" s="154" t="s">
        <v>58</v>
      </c>
      <c r="D24" s="23">
        <v>39394</v>
      </c>
      <c r="E24" s="23" t="s">
        <v>19</v>
      </c>
      <c r="F24" s="24" t="s">
        <v>203</v>
      </c>
      <c r="G24" s="181">
        <v>10.31</v>
      </c>
      <c r="H24" s="26"/>
      <c r="I24" s="27" t="str">
        <f t="shared" si="1"/>
        <v>III JA</v>
      </c>
    </row>
    <row r="25" spans="1:9" ht="17.25" customHeight="1">
      <c r="A25" s="177">
        <v>18</v>
      </c>
      <c r="B25" s="153" t="s">
        <v>67</v>
      </c>
      <c r="C25" s="154" t="s">
        <v>187</v>
      </c>
      <c r="D25" s="23">
        <v>40498</v>
      </c>
      <c r="E25" s="23" t="s">
        <v>19</v>
      </c>
      <c r="F25" s="24" t="s">
        <v>184</v>
      </c>
      <c r="G25" s="181">
        <v>10.37</v>
      </c>
      <c r="H25" s="26"/>
      <c r="I25" s="27"/>
    </row>
    <row r="26" spans="1:9" ht="17.25" customHeight="1">
      <c r="A26" s="177">
        <v>19</v>
      </c>
      <c r="B26" s="153" t="s">
        <v>295</v>
      </c>
      <c r="C26" s="154" t="s">
        <v>296</v>
      </c>
      <c r="D26" s="115">
        <v>40263</v>
      </c>
      <c r="E26" s="23" t="s">
        <v>17</v>
      </c>
      <c r="F26" s="24" t="s">
        <v>100</v>
      </c>
      <c r="G26" s="181">
        <v>10.53</v>
      </c>
      <c r="H26" s="26"/>
      <c r="I26" s="27"/>
    </row>
    <row r="27" spans="1:9" ht="17.25" customHeight="1">
      <c r="A27" s="177">
        <v>20</v>
      </c>
      <c r="B27" s="153" t="s">
        <v>7</v>
      </c>
      <c r="C27" s="154" t="s">
        <v>297</v>
      </c>
      <c r="D27" s="23">
        <v>40766</v>
      </c>
      <c r="E27" s="23" t="s">
        <v>17</v>
      </c>
      <c r="F27" s="24" t="s">
        <v>100</v>
      </c>
      <c r="G27" s="181">
        <v>10.57</v>
      </c>
      <c r="H27" s="26"/>
      <c r="I27" s="27"/>
    </row>
    <row r="28" spans="1:9" ht="17.25" customHeight="1">
      <c r="A28" s="177">
        <v>21</v>
      </c>
      <c r="B28" s="153" t="s">
        <v>94</v>
      </c>
      <c r="C28" s="154" t="s">
        <v>298</v>
      </c>
      <c r="D28" s="23">
        <v>40366</v>
      </c>
      <c r="E28" s="23" t="s">
        <v>17</v>
      </c>
      <c r="F28" s="24" t="s">
        <v>100</v>
      </c>
      <c r="G28" s="181">
        <v>10.57</v>
      </c>
      <c r="H28" s="26"/>
      <c r="I28" s="27"/>
    </row>
    <row r="29" spans="1:9" ht="17.25" customHeight="1">
      <c r="A29" s="177">
        <v>22</v>
      </c>
      <c r="B29" s="153" t="s">
        <v>94</v>
      </c>
      <c r="C29" s="154" t="s">
        <v>248</v>
      </c>
      <c r="D29" s="23">
        <v>39424</v>
      </c>
      <c r="E29" s="23" t="s">
        <v>33</v>
      </c>
      <c r="F29" s="24" t="s">
        <v>249</v>
      </c>
      <c r="G29" s="181">
        <v>10.58</v>
      </c>
      <c r="H29" s="26"/>
      <c r="I29" s="27"/>
    </row>
    <row r="30" spans="1:9" ht="17.25" customHeight="1">
      <c r="A30" s="177">
        <v>23</v>
      </c>
      <c r="B30" s="153" t="s">
        <v>241</v>
      </c>
      <c r="C30" s="154" t="s">
        <v>242</v>
      </c>
      <c r="D30" s="23">
        <v>39105</v>
      </c>
      <c r="E30" s="23" t="s">
        <v>33</v>
      </c>
      <c r="F30" s="24" t="s">
        <v>229</v>
      </c>
      <c r="G30" s="181">
        <v>10.85</v>
      </c>
      <c r="H30" s="26"/>
      <c r="I30" s="27"/>
    </row>
    <row r="31" spans="1:9" ht="17.25" customHeight="1">
      <c r="A31" s="177">
        <v>24</v>
      </c>
      <c r="B31" s="153" t="s">
        <v>255</v>
      </c>
      <c r="C31" s="154" t="s">
        <v>299</v>
      </c>
      <c r="D31" s="23">
        <v>40483</v>
      </c>
      <c r="E31" s="23" t="s">
        <v>17</v>
      </c>
      <c r="F31" s="24" t="s">
        <v>100</v>
      </c>
      <c r="G31" s="181">
        <v>11.05</v>
      </c>
      <c r="H31" s="26"/>
      <c r="I31" s="27"/>
    </row>
    <row r="32" spans="1:9" ht="17.25" customHeight="1">
      <c r="A32" s="177">
        <v>25</v>
      </c>
      <c r="B32" s="125" t="s">
        <v>94</v>
      </c>
      <c r="C32" s="126" t="s">
        <v>129</v>
      </c>
      <c r="D32" s="115">
        <v>40562</v>
      </c>
      <c r="E32" s="23" t="s">
        <v>17</v>
      </c>
      <c r="F32" s="24" t="s">
        <v>100</v>
      </c>
      <c r="G32" s="181">
        <v>11.13</v>
      </c>
      <c r="H32" s="26"/>
      <c r="I32" s="27"/>
    </row>
    <row r="33" spans="1:9" ht="17.25" customHeight="1">
      <c r="A33" s="177">
        <v>26</v>
      </c>
      <c r="B33" s="153" t="s">
        <v>245</v>
      </c>
      <c r="C33" s="154" t="s">
        <v>270</v>
      </c>
      <c r="D33" s="23">
        <v>40613</v>
      </c>
      <c r="E33" s="23" t="s">
        <v>19</v>
      </c>
      <c r="F33" s="24" t="s">
        <v>214</v>
      </c>
      <c r="G33" s="181">
        <v>12.21</v>
      </c>
      <c r="H33" s="26"/>
      <c r="I33" s="27"/>
    </row>
    <row r="34" spans="1:9" ht="17.25" customHeight="1">
      <c r="A34" s="103" t="s">
        <v>48</v>
      </c>
      <c r="B34" s="151" t="s">
        <v>86</v>
      </c>
      <c r="C34" s="152" t="s">
        <v>79</v>
      </c>
      <c r="D34" s="115">
        <v>39140</v>
      </c>
      <c r="E34" s="23" t="s">
        <v>19</v>
      </c>
      <c r="F34" s="24" t="s">
        <v>23</v>
      </c>
      <c r="G34" s="181">
        <v>9.16</v>
      </c>
      <c r="H34" s="175"/>
      <c r="I34" s="27" t="str">
        <f t="shared" si="1"/>
        <v>I JA</v>
      </c>
    </row>
    <row r="35" spans="1:9" ht="17.25" customHeight="1">
      <c r="A35" s="103" t="s">
        <v>48</v>
      </c>
      <c r="B35" s="153" t="s">
        <v>120</v>
      </c>
      <c r="C35" s="154" t="s">
        <v>221</v>
      </c>
      <c r="D35" s="23">
        <v>39578</v>
      </c>
      <c r="E35" s="23" t="s">
        <v>29</v>
      </c>
      <c r="F35" s="24" t="s">
        <v>32</v>
      </c>
      <c r="G35" s="181">
        <v>9.21</v>
      </c>
      <c r="H35" s="175"/>
      <c r="I35" s="27" t="str">
        <f t="shared" si="1"/>
        <v>I JA</v>
      </c>
    </row>
    <row r="36" spans="1:9" ht="17.25" customHeight="1">
      <c r="A36" s="103" t="s">
        <v>48</v>
      </c>
      <c r="B36" s="153" t="s">
        <v>5</v>
      </c>
      <c r="C36" s="154" t="s">
        <v>223</v>
      </c>
      <c r="D36" s="23" t="s">
        <v>224</v>
      </c>
      <c r="E36" s="23" t="s">
        <v>29</v>
      </c>
      <c r="F36" s="24" t="s">
        <v>32</v>
      </c>
      <c r="G36" s="181">
        <v>9.38</v>
      </c>
      <c r="H36" s="175"/>
      <c r="I36" s="27" t="str">
        <f t="shared" si="1"/>
        <v>I JA</v>
      </c>
    </row>
    <row r="37" spans="1:9" ht="17.25" customHeight="1">
      <c r="A37" s="103" t="s">
        <v>48</v>
      </c>
      <c r="B37" s="153" t="s">
        <v>18</v>
      </c>
      <c r="C37" s="154" t="s">
        <v>226</v>
      </c>
      <c r="D37" s="23" t="s">
        <v>227</v>
      </c>
      <c r="E37" s="23" t="s">
        <v>29</v>
      </c>
      <c r="F37" s="24" t="s">
        <v>32</v>
      </c>
      <c r="G37" s="181">
        <v>9.83</v>
      </c>
      <c r="H37" s="175"/>
      <c r="I37" s="27" t="str">
        <f t="shared" si="1"/>
        <v>II JA</v>
      </c>
    </row>
    <row r="38" spans="1:9" ht="17.25" customHeight="1">
      <c r="A38" s="103" t="s">
        <v>48</v>
      </c>
      <c r="B38" s="153" t="s">
        <v>148</v>
      </c>
      <c r="C38" s="154" t="s">
        <v>149</v>
      </c>
      <c r="D38" s="23" t="s">
        <v>150</v>
      </c>
      <c r="E38" s="23" t="s">
        <v>97</v>
      </c>
      <c r="F38" s="24" t="s">
        <v>144</v>
      </c>
      <c r="G38" s="181">
        <v>9.94</v>
      </c>
      <c r="H38" s="175"/>
      <c r="I38" s="27" t="str">
        <f t="shared" si="1"/>
        <v>II JA</v>
      </c>
    </row>
    <row r="39" spans="1:9" ht="17.25" customHeight="1">
      <c r="A39" s="103" t="s">
        <v>48</v>
      </c>
      <c r="B39" s="125" t="s">
        <v>67</v>
      </c>
      <c r="C39" s="126" t="s">
        <v>329</v>
      </c>
      <c r="D39" s="115">
        <v>39567</v>
      </c>
      <c r="E39" s="23" t="s">
        <v>60</v>
      </c>
      <c r="F39" s="24" t="s">
        <v>61</v>
      </c>
      <c r="G39" s="181">
        <v>10.2</v>
      </c>
      <c r="H39" s="175"/>
      <c r="I39" s="27" t="str">
        <f t="shared" si="1"/>
        <v>III JA</v>
      </c>
    </row>
    <row r="40" spans="1:9" ht="17.25" customHeight="1">
      <c r="A40" s="103" t="s">
        <v>48</v>
      </c>
      <c r="B40" s="155" t="s">
        <v>84</v>
      </c>
      <c r="C40" s="156" t="s">
        <v>188</v>
      </c>
      <c r="D40" s="78">
        <v>39462</v>
      </c>
      <c r="E40" s="67" t="s">
        <v>19</v>
      </c>
      <c r="F40" s="64" t="s">
        <v>189</v>
      </c>
      <c r="G40" s="181" t="s">
        <v>327</v>
      </c>
      <c r="H40" s="175"/>
      <c r="I40" s="27"/>
    </row>
    <row r="41" spans="1:9" ht="17.25" customHeight="1">
      <c r="A41" s="103" t="s">
        <v>48</v>
      </c>
      <c r="B41" s="158" t="s">
        <v>16</v>
      </c>
      <c r="C41" s="159" t="s">
        <v>142</v>
      </c>
      <c r="D41" s="35" t="s">
        <v>143</v>
      </c>
      <c r="E41" s="89" t="s">
        <v>97</v>
      </c>
      <c r="F41" s="38" t="s">
        <v>144</v>
      </c>
      <c r="G41" s="181" t="s">
        <v>327</v>
      </c>
      <c r="H41" s="175"/>
      <c r="I41" s="27"/>
    </row>
    <row r="42" spans="1:9" ht="17.25" customHeight="1">
      <c r="A42" s="177"/>
      <c r="B42" s="153" t="s">
        <v>287</v>
      </c>
      <c r="C42" s="154" t="s">
        <v>288</v>
      </c>
      <c r="D42" s="115">
        <v>40274</v>
      </c>
      <c r="E42" s="23" t="s">
        <v>19</v>
      </c>
      <c r="F42" s="24" t="s">
        <v>184</v>
      </c>
      <c r="G42" s="181" t="s">
        <v>327</v>
      </c>
      <c r="H42" s="26"/>
      <c r="I42" s="27"/>
    </row>
    <row r="43" spans="1:9" ht="17.25" customHeight="1">
      <c r="A43" s="177"/>
      <c r="B43" s="151" t="s">
        <v>122</v>
      </c>
      <c r="C43" s="152" t="s">
        <v>123</v>
      </c>
      <c r="D43" s="23" t="s">
        <v>210</v>
      </c>
      <c r="E43" s="23" t="s">
        <v>19</v>
      </c>
      <c r="F43" s="24" t="s">
        <v>203</v>
      </c>
      <c r="G43" s="181" t="s">
        <v>327</v>
      </c>
      <c r="H43" s="26"/>
      <c r="I43" s="27"/>
    </row>
    <row r="44" spans="1:9" ht="17.25" customHeight="1">
      <c r="A44" s="177"/>
      <c r="B44" s="153" t="s">
        <v>293</v>
      </c>
      <c r="C44" s="154" t="s">
        <v>294</v>
      </c>
      <c r="D44" s="115">
        <v>39497</v>
      </c>
      <c r="E44" s="23" t="s">
        <v>19</v>
      </c>
      <c r="F44" s="24" t="s">
        <v>189</v>
      </c>
      <c r="G44" s="181" t="s">
        <v>327</v>
      </c>
      <c r="H44" s="26"/>
      <c r="I44" s="27"/>
    </row>
    <row r="45" spans="1:9" ht="17.25" customHeight="1">
      <c r="A45" s="177"/>
      <c r="B45" s="153" t="s">
        <v>34</v>
      </c>
      <c r="C45" s="154" t="s">
        <v>238</v>
      </c>
      <c r="D45" s="23">
        <v>39662</v>
      </c>
      <c r="E45" s="23" t="s">
        <v>19</v>
      </c>
      <c r="F45" s="24" t="s">
        <v>203</v>
      </c>
      <c r="G45" s="181" t="s">
        <v>327</v>
      </c>
      <c r="H45" s="26"/>
      <c r="I45" s="27"/>
    </row>
    <row r="46" spans="1:9" ht="17.25" customHeight="1">
      <c r="A46" s="177"/>
      <c r="B46" s="153" t="s">
        <v>170</v>
      </c>
      <c r="C46" s="154" t="s">
        <v>239</v>
      </c>
      <c r="D46" s="23">
        <v>39547</v>
      </c>
      <c r="E46" s="23" t="s">
        <v>19</v>
      </c>
      <c r="F46" s="24" t="s">
        <v>203</v>
      </c>
      <c r="G46" s="181" t="s">
        <v>327</v>
      </c>
      <c r="H46" s="26"/>
      <c r="I46" s="27"/>
    </row>
    <row r="47" spans="1:9" ht="17.25" customHeight="1">
      <c r="A47" s="177"/>
      <c r="B47" s="153" t="s">
        <v>291</v>
      </c>
      <c r="C47" s="154" t="s">
        <v>292</v>
      </c>
      <c r="D47" s="23">
        <v>39692</v>
      </c>
      <c r="E47" s="23" t="s">
        <v>19</v>
      </c>
      <c r="F47" s="24" t="s">
        <v>189</v>
      </c>
      <c r="G47" s="181" t="s">
        <v>327</v>
      </c>
      <c r="H47" s="26"/>
      <c r="I47" s="27"/>
    </row>
  </sheetData>
  <sheetProtection/>
  <mergeCells count="1">
    <mergeCell ref="A4:B4"/>
  </mergeCells>
  <printOptions horizontalCentered="1"/>
  <pageMargins left="0.3937007874015748" right="0.3937007874015748" top="0" bottom="0" header="0.3937007874015748" footer="0.3937007874015748"/>
  <pageSetup fitToHeight="0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J48"/>
  <sheetViews>
    <sheetView zoomScale="110" zoomScaleNormal="110" zoomScalePageLayoutView="0" workbookViewId="0" topLeftCell="A1">
      <selection activeCell="I9" sqref="I9"/>
    </sheetView>
  </sheetViews>
  <sheetFormatPr defaultColWidth="9.140625" defaultRowHeight="12.75"/>
  <cols>
    <col min="1" max="1" width="5.8515625" style="21" customWidth="1"/>
    <col min="2" max="2" width="13.00390625" style="119" customWidth="1"/>
    <col min="3" max="3" width="14.140625" style="119" bestFit="1" customWidth="1"/>
    <col min="4" max="4" width="10.28125" style="21" customWidth="1"/>
    <col min="5" max="5" width="9.57421875" style="21" customWidth="1"/>
    <col min="6" max="6" width="17.57421875" style="83" bestFit="1" customWidth="1"/>
    <col min="7" max="7" width="5.7109375" style="21" customWidth="1"/>
    <col min="8" max="8" width="5.7109375" style="29" customWidth="1"/>
    <col min="9" max="9" width="6.57421875" style="21" customWidth="1"/>
    <col min="10" max="16384" width="9.140625" style="21" customWidth="1"/>
  </cols>
  <sheetData>
    <row r="1" spans="1:8" s="10" customFormat="1" ht="18">
      <c r="A1" s="8" t="s">
        <v>247</v>
      </c>
      <c r="B1" s="127"/>
      <c r="C1" s="127"/>
      <c r="D1" s="57"/>
      <c r="E1" s="58"/>
      <c r="F1" s="79"/>
      <c r="H1" s="9"/>
    </row>
    <row r="2" spans="1:5" s="10" customFormat="1" ht="18">
      <c r="A2" s="8"/>
      <c r="B2" s="127"/>
      <c r="C2" s="127"/>
      <c r="E2" s="11"/>
    </row>
    <row r="3" spans="1:8" s="10" customFormat="1" ht="13.5">
      <c r="A3" s="374">
        <v>44091</v>
      </c>
      <c r="B3" s="374"/>
      <c r="C3" s="127"/>
      <c r="D3" s="57"/>
      <c r="E3" s="76" t="s">
        <v>35</v>
      </c>
      <c r="F3" s="79"/>
      <c r="H3" s="9"/>
    </row>
    <row r="4" spans="2:6" s="13" customFormat="1" ht="13.5">
      <c r="B4" s="117"/>
      <c r="C4" s="117"/>
      <c r="D4" s="59"/>
      <c r="E4" s="59"/>
      <c r="F4" s="80"/>
    </row>
    <row r="5" spans="1:8" s="10" customFormat="1" ht="13.5">
      <c r="A5" s="9"/>
      <c r="B5" s="129" t="s">
        <v>50</v>
      </c>
      <c r="C5" s="124"/>
      <c r="D5" s="57"/>
      <c r="E5" s="68">
        <v>1</v>
      </c>
      <c r="F5" s="81" t="s">
        <v>46</v>
      </c>
      <c r="H5" s="9"/>
    </row>
    <row r="6" spans="2:8" s="17" customFormat="1" ht="14.25" thickBot="1">
      <c r="B6" s="118"/>
      <c r="C6" s="119"/>
      <c r="D6" s="21"/>
      <c r="E6" s="21"/>
      <c r="F6" s="82"/>
      <c r="H6" s="20"/>
    </row>
    <row r="7" spans="1:9" ht="14.25" thickBot="1">
      <c r="A7" s="53" t="s">
        <v>47</v>
      </c>
      <c r="B7" s="120" t="s">
        <v>0</v>
      </c>
      <c r="C7" s="121" t="s">
        <v>1</v>
      </c>
      <c r="D7" s="46" t="s">
        <v>2</v>
      </c>
      <c r="E7" s="46" t="s">
        <v>3</v>
      </c>
      <c r="F7" s="47" t="s">
        <v>4</v>
      </c>
      <c r="G7" s="47" t="s">
        <v>36</v>
      </c>
      <c r="H7" s="54" t="s">
        <v>37</v>
      </c>
      <c r="I7" s="48" t="s">
        <v>38</v>
      </c>
    </row>
    <row r="8" spans="1:9" ht="17.25" customHeight="1">
      <c r="A8" s="49" t="s">
        <v>39</v>
      </c>
      <c r="B8" s="147" t="s">
        <v>264</v>
      </c>
      <c r="C8" s="148" t="s">
        <v>265</v>
      </c>
      <c r="D8" s="96">
        <v>39506</v>
      </c>
      <c r="E8" s="67" t="s">
        <v>29</v>
      </c>
      <c r="F8" s="64" t="s">
        <v>32</v>
      </c>
      <c r="G8" s="51" t="s">
        <v>327</v>
      </c>
      <c r="H8" s="52"/>
      <c r="I8" s="98"/>
    </row>
    <row r="9" spans="1:9" ht="17.25" customHeight="1">
      <c r="A9" s="22" t="s">
        <v>40</v>
      </c>
      <c r="B9" s="153" t="s">
        <v>285</v>
      </c>
      <c r="C9" s="154" t="s">
        <v>286</v>
      </c>
      <c r="D9" s="23">
        <v>39600</v>
      </c>
      <c r="E9" s="23" t="s">
        <v>60</v>
      </c>
      <c r="F9" s="24" t="s">
        <v>61</v>
      </c>
      <c r="G9" s="25">
        <v>10.38</v>
      </c>
      <c r="H9" s="26"/>
      <c r="I9" s="98" t="b">
        <f>IF(ISBLANK(E9),"",IF(E9&lt;=7.7,"KSM",IF(E9&lt;=8,"I A",IF(E9&lt;=8.44,"II A",IF(E9&lt;=9.04,"III A",IF(E9&lt;=9.64,"I JA",IF(E9&lt;=10.04,"II JA",IF(E9&lt;=10.34,"III JA"))))))))</f>
        <v>0</v>
      </c>
    </row>
    <row r="10" spans="1:9" ht="17.25" customHeight="1">
      <c r="A10" s="22" t="s">
        <v>41</v>
      </c>
      <c r="B10" s="153" t="s">
        <v>182</v>
      </c>
      <c r="C10" s="154" t="s">
        <v>276</v>
      </c>
      <c r="D10" s="23">
        <v>39800</v>
      </c>
      <c r="E10" s="23" t="s">
        <v>6</v>
      </c>
      <c r="F10" s="24" t="s">
        <v>116</v>
      </c>
      <c r="G10" s="25">
        <v>10.14</v>
      </c>
      <c r="H10" s="26"/>
      <c r="I10" s="122" t="b">
        <f>IF(ISBLANK(E10),"",IF(E10&lt;=7.7,"KSM",IF(E10&lt;=8,"I A",IF(E10&lt;=8.44,"II A",IF(E10&lt;=9.04,"III A",IF(E10&lt;=9.64,"I JA",IF(E10&lt;=10.04,"II JA",IF(E10&lt;=10.34,"III JA"))))))))</f>
        <v>0</v>
      </c>
    </row>
    <row r="11" spans="1:9" ht="17.25" customHeight="1">
      <c r="A11" s="22" t="s">
        <v>42</v>
      </c>
      <c r="B11" s="153" t="s">
        <v>24</v>
      </c>
      <c r="C11" s="154" t="s">
        <v>181</v>
      </c>
      <c r="D11" s="23">
        <v>39519</v>
      </c>
      <c r="E11" s="23" t="s">
        <v>19</v>
      </c>
      <c r="F11" s="24" t="s">
        <v>21</v>
      </c>
      <c r="G11" s="25">
        <v>9.02</v>
      </c>
      <c r="H11" s="26"/>
      <c r="I11" s="122" t="b">
        <f>IF(ISBLANK(E11),"",IF(E11&lt;=7.7,"KSM",IF(E11&lt;=8,"I A",IF(E11&lt;=8.44,"II A",IF(E11&lt;=9.04,"III A",IF(E11&lt;=9.64,"I JA",IF(E11&lt;=10.04,"II JA",IF(E11&lt;=10.34,"III JA"))))))))</f>
        <v>0</v>
      </c>
    </row>
    <row r="12" spans="1:9" ht="17.25" customHeight="1">
      <c r="A12" s="22" t="s">
        <v>43</v>
      </c>
      <c r="B12" s="153" t="s">
        <v>146</v>
      </c>
      <c r="C12" s="154" t="s">
        <v>147</v>
      </c>
      <c r="D12" s="23" t="s">
        <v>143</v>
      </c>
      <c r="E12" s="23" t="s">
        <v>97</v>
      </c>
      <c r="F12" s="24" t="s">
        <v>144</v>
      </c>
      <c r="G12" s="25" t="s">
        <v>327</v>
      </c>
      <c r="H12" s="26"/>
      <c r="I12" s="122" t="b">
        <f>IF(ISBLANK(E12),"",IF(E12&lt;=7.7,"KSM",IF(E12&lt;=8,"I A",IF(E12&lt;=8.44,"II A",IF(E12&lt;=9.04,"III A",IF(E12&lt;=9.64,"I JA",IF(E12&lt;=10.04,"II JA",IF(E12&lt;=10.34,"III JA"))))))))</f>
        <v>0</v>
      </c>
    </row>
    <row r="13" spans="1:9" ht="17.25" customHeight="1">
      <c r="A13" s="22" t="s">
        <v>44</v>
      </c>
      <c r="B13" s="153" t="s">
        <v>322</v>
      </c>
      <c r="C13" s="154" t="s">
        <v>324</v>
      </c>
      <c r="D13" s="23">
        <v>39288</v>
      </c>
      <c r="E13" s="67" t="s">
        <v>29</v>
      </c>
      <c r="F13" s="24" t="s">
        <v>323</v>
      </c>
      <c r="G13" s="25">
        <v>9.86</v>
      </c>
      <c r="H13" s="26"/>
      <c r="I13" s="122" t="b">
        <f>IF(ISBLANK(E13),"",IF(E13&lt;=7.7,"KSM",IF(E13&lt;=8,"I A",IF(E13&lt;=8.44,"II A",IF(E13&lt;=9.04,"III A",IF(E13&lt;=9.64,"I JA",IF(E13&lt;=10.04,"II JA",IF(E13&lt;=10.34,"III JA"))))))))</f>
        <v>0</v>
      </c>
    </row>
    <row r="14" spans="1:8" s="10" customFormat="1" ht="13.5">
      <c r="A14" s="9"/>
      <c r="B14" s="129"/>
      <c r="C14" s="124"/>
      <c r="D14" s="57"/>
      <c r="E14" s="68" t="s">
        <v>40</v>
      </c>
      <c r="F14" s="81" t="s">
        <v>46</v>
      </c>
      <c r="H14" s="9"/>
    </row>
    <row r="15" spans="1:9" ht="17.25" customHeight="1">
      <c r="A15" s="22" t="s">
        <v>39</v>
      </c>
      <c r="B15" s="153" t="s">
        <v>132</v>
      </c>
      <c r="C15" s="154" t="s">
        <v>133</v>
      </c>
      <c r="D15" s="23">
        <v>39285</v>
      </c>
      <c r="E15" s="23" t="s">
        <v>19</v>
      </c>
      <c r="F15" s="24" t="s">
        <v>59</v>
      </c>
      <c r="G15" s="25">
        <v>9.26</v>
      </c>
      <c r="H15" s="26"/>
      <c r="I15" s="122" t="b">
        <f aca="true" t="shared" si="0" ref="I15:I20">IF(ISBLANK(E15),"",IF(E15&lt;=7.7,"KSM",IF(E15&lt;=8,"I A",IF(E15&lt;=8.44,"II A",IF(E15&lt;=9.04,"III A",IF(E15&lt;=9.64,"I JA",IF(E15&lt;=10.04,"II JA",IF(E15&lt;=10.34,"III JA"))))))))</f>
        <v>0</v>
      </c>
    </row>
    <row r="16" spans="1:9" ht="17.25" customHeight="1">
      <c r="A16" s="22" t="s">
        <v>40</v>
      </c>
      <c r="B16" s="151" t="s">
        <v>117</v>
      </c>
      <c r="C16" s="152" t="s">
        <v>118</v>
      </c>
      <c r="D16" s="23" t="s">
        <v>206</v>
      </c>
      <c r="E16" s="23" t="s">
        <v>19</v>
      </c>
      <c r="F16" s="24" t="s">
        <v>203</v>
      </c>
      <c r="G16" s="25">
        <v>8.73</v>
      </c>
      <c r="H16" s="26"/>
      <c r="I16" s="122" t="b">
        <f t="shared" si="0"/>
        <v>0</v>
      </c>
    </row>
    <row r="17" spans="1:9" ht="17.25" customHeight="1">
      <c r="A17" s="22" t="s">
        <v>41</v>
      </c>
      <c r="B17" s="151" t="s">
        <v>134</v>
      </c>
      <c r="C17" s="152" t="s">
        <v>135</v>
      </c>
      <c r="D17" s="23" t="s">
        <v>165</v>
      </c>
      <c r="E17" s="23" t="s">
        <v>9</v>
      </c>
      <c r="F17" s="24" t="s">
        <v>166</v>
      </c>
      <c r="G17" s="25">
        <v>9.15</v>
      </c>
      <c r="H17" s="26"/>
      <c r="I17" s="122" t="b">
        <f t="shared" si="0"/>
        <v>0</v>
      </c>
    </row>
    <row r="18" spans="1:9" ht="17.25" customHeight="1">
      <c r="A18" s="22" t="s">
        <v>42</v>
      </c>
      <c r="B18" s="151" t="s">
        <v>81</v>
      </c>
      <c r="C18" s="152" t="s">
        <v>139</v>
      </c>
      <c r="D18" s="23" t="s">
        <v>140</v>
      </c>
      <c r="E18" s="23" t="s">
        <v>6</v>
      </c>
      <c r="F18" s="24" t="s">
        <v>8</v>
      </c>
      <c r="G18" s="25">
        <v>8.43</v>
      </c>
      <c r="H18" s="26"/>
      <c r="I18" s="122" t="b">
        <f t="shared" si="0"/>
        <v>0</v>
      </c>
    </row>
    <row r="19" spans="1:9" ht="17.25" customHeight="1">
      <c r="A19" s="22" t="s">
        <v>43</v>
      </c>
      <c r="B19" s="153" t="s">
        <v>155</v>
      </c>
      <c r="C19" s="154" t="s">
        <v>73</v>
      </c>
      <c r="D19" s="23" t="s">
        <v>145</v>
      </c>
      <c r="E19" s="23" t="s">
        <v>97</v>
      </c>
      <c r="F19" s="24" t="s">
        <v>98</v>
      </c>
      <c r="G19" s="25" t="s">
        <v>327</v>
      </c>
      <c r="H19" s="26"/>
      <c r="I19" s="122" t="b">
        <f t="shared" si="0"/>
        <v>0</v>
      </c>
    </row>
    <row r="20" spans="1:9" ht="17.25" customHeight="1">
      <c r="A20" s="22" t="s">
        <v>44</v>
      </c>
      <c r="B20" s="125" t="s">
        <v>167</v>
      </c>
      <c r="C20" s="126" t="s">
        <v>317</v>
      </c>
      <c r="D20" s="23">
        <v>39217</v>
      </c>
      <c r="E20" s="23" t="s">
        <v>33</v>
      </c>
      <c r="F20" s="24" t="s">
        <v>229</v>
      </c>
      <c r="G20" s="25">
        <v>11.6</v>
      </c>
      <c r="H20" s="26"/>
      <c r="I20" s="122" t="b">
        <f t="shared" si="0"/>
        <v>0</v>
      </c>
    </row>
    <row r="21" spans="1:8" s="10" customFormat="1" ht="13.5">
      <c r="A21" s="9"/>
      <c r="B21" s="129"/>
      <c r="C21" s="124"/>
      <c r="D21" s="57"/>
      <c r="E21" s="68" t="s">
        <v>41</v>
      </c>
      <c r="F21" s="81" t="s">
        <v>46</v>
      </c>
      <c r="H21" s="9"/>
    </row>
    <row r="22" spans="1:9" ht="17.25" customHeight="1">
      <c r="A22" s="22" t="s">
        <v>39</v>
      </c>
      <c r="B22" s="153" t="s">
        <v>71</v>
      </c>
      <c r="C22" s="154" t="s">
        <v>219</v>
      </c>
      <c r="D22" s="23" t="s">
        <v>220</v>
      </c>
      <c r="E22" s="23" t="s">
        <v>19</v>
      </c>
      <c r="F22" s="24" t="s">
        <v>70</v>
      </c>
      <c r="G22" s="25">
        <v>9.57</v>
      </c>
      <c r="H22" s="26"/>
      <c r="I22" s="122" t="b">
        <f aca="true" t="shared" si="1" ref="I22:I27">IF(ISBLANK(E22),"",IF(E22&lt;=7.7,"KSM",IF(E22&lt;=8,"I A",IF(E22&lt;=8.44,"II A",IF(E22&lt;=9.04,"III A",IF(E22&lt;=9.64,"I JA",IF(E22&lt;=10.04,"II JA",IF(E22&lt;=10.34,"III JA"))))))))</f>
        <v>0</v>
      </c>
    </row>
    <row r="23" spans="1:9" ht="17.25" customHeight="1">
      <c r="A23" s="22" t="s">
        <v>40</v>
      </c>
      <c r="B23" s="153" t="s">
        <v>75</v>
      </c>
      <c r="C23" s="154" t="s">
        <v>88</v>
      </c>
      <c r="D23" s="23">
        <v>40154</v>
      </c>
      <c r="E23" s="23" t="s">
        <v>19</v>
      </c>
      <c r="F23" s="24" t="s">
        <v>23</v>
      </c>
      <c r="G23" s="25">
        <v>8.95</v>
      </c>
      <c r="H23" s="26"/>
      <c r="I23" s="122" t="b">
        <f t="shared" si="1"/>
        <v>0</v>
      </c>
    </row>
    <row r="24" spans="1:9" ht="17.25" customHeight="1">
      <c r="A24" s="22" t="s">
        <v>41</v>
      </c>
      <c r="B24" s="153" t="s">
        <v>300</v>
      </c>
      <c r="C24" s="154" t="s">
        <v>301</v>
      </c>
      <c r="D24" s="23">
        <v>40010</v>
      </c>
      <c r="E24" s="23" t="s">
        <v>17</v>
      </c>
      <c r="F24" s="24" t="s">
        <v>100</v>
      </c>
      <c r="G24" s="25">
        <v>10.54</v>
      </c>
      <c r="H24" s="26"/>
      <c r="I24" s="122" t="b">
        <f t="shared" si="1"/>
        <v>0</v>
      </c>
    </row>
    <row r="25" spans="1:9" ht="17.25" customHeight="1">
      <c r="A25" s="22" t="s">
        <v>42</v>
      </c>
      <c r="B25" s="153" t="s">
        <v>112</v>
      </c>
      <c r="C25" s="154" t="s">
        <v>281</v>
      </c>
      <c r="D25" s="23">
        <v>40143</v>
      </c>
      <c r="E25" s="23" t="s">
        <v>6</v>
      </c>
      <c r="F25" s="24" t="s">
        <v>70</v>
      </c>
      <c r="G25" s="25" t="s">
        <v>327</v>
      </c>
      <c r="H25" s="26"/>
      <c r="I25" s="122" t="b">
        <f t="shared" si="1"/>
        <v>0</v>
      </c>
    </row>
    <row r="26" spans="1:9" ht="17.25" customHeight="1">
      <c r="A26" s="22" t="s">
        <v>43</v>
      </c>
      <c r="B26" s="153" t="s">
        <v>261</v>
      </c>
      <c r="C26" s="154" t="s">
        <v>262</v>
      </c>
      <c r="D26" s="23">
        <v>40065</v>
      </c>
      <c r="E26" s="23" t="s">
        <v>17</v>
      </c>
      <c r="F26" s="24" t="s">
        <v>100</v>
      </c>
      <c r="G26" s="25">
        <v>10.17</v>
      </c>
      <c r="H26" s="26"/>
      <c r="I26" s="122" t="b">
        <f t="shared" si="1"/>
        <v>0</v>
      </c>
    </row>
    <row r="27" spans="1:9" ht="17.25" customHeight="1">
      <c r="A27" s="22" t="s">
        <v>44</v>
      </c>
      <c r="B27" s="153" t="s">
        <v>320</v>
      </c>
      <c r="C27" s="154" t="s">
        <v>321</v>
      </c>
      <c r="D27" s="23">
        <v>40645</v>
      </c>
      <c r="E27" s="23" t="s">
        <v>9</v>
      </c>
      <c r="F27" s="24" t="s">
        <v>166</v>
      </c>
      <c r="G27" s="25">
        <v>12.53</v>
      </c>
      <c r="H27" s="26"/>
      <c r="I27" s="122" t="b">
        <f t="shared" si="1"/>
        <v>0</v>
      </c>
    </row>
    <row r="28" spans="1:8" s="10" customFormat="1" ht="13.5">
      <c r="A28" s="9"/>
      <c r="B28" s="129"/>
      <c r="C28" s="124"/>
      <c r="D28" s="57"/>
      <c r="E28" s="68" t="s">
        <v>42</v>
      </c>
      <c r="F28" s="81" t="s">
        <v>46</v>
      </c>
      <c r="H28" s="9"/>
    </row>
    <row r="29" spans="1:9" ht="17.25" customHeight="1">
      <c r="A29" s="22" t="s">
        <v>39</v>
      </c>
      <c r="B29" s="151" t="s">
        <v>179</v>
      </c>
      <c r="C29" s="152" t="s">
        <v>302</v>
      </c>
      <c r="D29" s="23">
        <v>39949</v>
      </c>
      <c r="E29" s="23" t="s">
        <v>17</v>
      </c>
      <c r="F29" s="24" t="s">
        <v>100</v>
      </c>
      <c r="G29" s="25">
        <v>10.23</v>
      </c>
      <c r="H29" s="26"/>
      <c r="I29" s="122" t="b">
        <f aca="true" t="shared" si="2" ref="I29:I34">IF(ISBLANK(E29),"",IF(E29&lt;=7.7,"KSM",IF(E29&lt;=8,"I A",IF(E29&lt;=8.44,"II A",IF(E29&lt;=9.04,"III A",IF(E29&lt;=9.64,"I JA",IF(E29&lt;=10.04,"II JA",IF(E29&lt;=10.34,"III JA"))))))))</f>
        <v>0</v>
      </c>
    </row>
    <row r="30" spans="1:9" ht="17.25" customHeight="1">
      <c r="A30" s="22" t="s">
        <v>40</v>
      </c>
      <c r="B30" s="153" t="s">
        <v>14</v>
      </c>
      <c r="C30" s="154" t="s">
        <v>282</v>
      </c>
      <c r="D30" s="23">
        <v>40124</v>
      </c>
      <c r="E30" s="23" t="s">
        <v>19</v>
      </c>
      <c r="F30" s="24" t="s">
        <v>70</v>
      </c>
      <c r="G30" s="25">
        <v>10.58</v>
      </c>
      <c r="H30" s="26"/>
      <c r="I30" s="122" t="b">
        <f t="shared" si="2"/>
        <v>0</v>
      </c>
    </row>
    <row r="31" spans="1:9" ht="17.25" customHeight="1">
      <c r="A31" s="22" t="s">
        <v>41</v>
      </c>
      <c r="B31" s="153" t="s">
        <v>77</v>
      </c>
      <c r="C31" s="154" t="s">
        <v>130</v>
      </c>
      <c r="D31" s="23" t="s">
        <v>217</v>
      </c>
      <c r="E31" s="23" t="s">
        <v>19</v>
      </c>
      <c r="F31" s="24" t="s">
        <v>203</v>
      </c>
      <c r="G31" s="25" t="s">
        <v>327</v>
      </c>
      <c r="H31" s="26"/>
      <c r="I31" s="122" t="b">
        <f t="shared" si="2"/>
        <v>0</v>
      </c>
    </row>
    <row r="32" spans="1:9" ht="17.25" customHeight="1">
      <c r="A32" s="22" t="s">
        <v>42</v>
      </c>
      <c r="B32" s="147" t="s">
        <v>253</v>
      </c>
      <c r="C32" s="148" t="s">
        <v>254</v>
      </c>
      <c r="D32" s="96">
        <v>40448</v>
      </c>
      <c r="E32" s="67" t="s">
        <v>29</v>
      </c>
      <c r="F32" s="64" t="s">
        <v>32</v>
      </c>
      <c r="G32" s="25">
        <v>10.33</v>
      </c>
      <c r="H32" s="26"/>
      <c r="I32" s="122" t="b">
        <f t="shared" si="2"/>
        <v>0</v>
      </c>
    </row>
    <row r="33" spans="1:10" ht="17.25" customHeight="1">
      <c r="A33" s="22" t="s">
        <v>43</v>
      </c>
      <c r="B33" s="153" t="s">
        <v>75</v>
      </c>
      <c r="C33" s="154" t="s">
        <v>284</v>
      </c>
      <c r="D33" s="23">
        <v>40200</v>
      </c>
      <c r="E33" s="23" t="s">
        <v>60</v>
      </c>
      <c r="F33" s="24" t="s">
        <v>61</v>
      </c>
      <c r="G33" s="25">
        <v>10.8</v>
      </c>
      <c r="H33" s="26"/>
      <c r="I33" s="122" t="b">
        <f t="shared" si="2"/>
        <v>0</v>
      </c>
      <c r="J33" s="164"/>
    </row>
    <row r="34" spans="1:9" ht="17.25" customHeight="1">
      <c r="A34" s="22" t="s">
        <v>44</v>
      </c>
      <c r="B34" s="153" t="s">
        <v>106</v>
      </c>
      <c r="C34" s="154" t="s">
        <v>318</v>
      </c>
      <c r="D34" s="23">
        <v>40187</v>
      </c>
      <c r="E34" s="23" t="s">
        <v>19</v>
      </c>
      <c r="F34" s="24" t="s">
        <v>203</v>
      </c>
      <c r="G34" s="25">
        <v>9.61</v>
      </c>
      <c r="H34" s="26"/>
      <c r="I34" s="122" t="b">
        <f t="shared" si="2"/>
        <v>0</v>
      </c>
    </row>
    <row r="35" spans="1:8" s="10" customFormat="1" ht="13.5">
      <c r="A35" s="41"/>
      <c r="B35" s="129"/>
      <c r="C35" s="124"/>
      <c r="D35" s="57"/>
      <c r="E35" s="68" t="s">
        <v>43</v>
      </c>
      <c r="F35" s="81" t="s">
        <v>46</v>
      </c>
      <c r="H35" s="41"/>
    </row>
    <row r="36" spans="1:9" ht="17.25" customHeight="1">
      <c r="A36" s="22" t="s">
        <v>39</v>
      </c>
      <c r="B36" s="147" t="s">
        <v>271</v>
      </c>
      <c r="C36" s="157" t="s">
        <v>272</v>
      </c>
      <c r="D36" s="96">
        <v>40696</v>
      </c>
      <c r="E36" s="23" t="s">
        <v>9</v>
      </c>
      <c r="F36" s="24" t="s">
        <v>166</v>
      </c>
      <c r="G36" s="25">
        <v>10.98</v>
      </c>
      <c r="H36" s="26"/>
      <c r="I36" s="122" t="b">
        <f aca="true" t="shared" si="3" ref="I36:I41">IF(ISBLANK(E36),"",IF(E36&lt;=7.7,"KSM",IF(E36&lt;=8,"I A",IF(E36&lt;=8.44,"II A",IF(E36&lt;=9.04,"III A",IF(E36&lt;=9.64,"I JA",IF(E36&lt;=10.04,"II JA",IF(E36&lt;=10.34,"III JA"))))))))</f>
        <v>0</v>
      </c>
    </row>
    <row r="37" spans="1:9" ht="17.25" customHeight="1">
      <c r="A37" s="22" t="s">
        <v>40</v>
      </c>
      <c r="B37" s="153" t="s">
        <v>89</v>
      </c>
      <c r="C37" s="154" t="s">
        <v>105</v>
      </c>
      <c r="D37" s="23" t="s">
        <v>113</v>
      </c>
      <c r="E37" s="23" t="s">
        <v>19</v>
      </c>
      <c r="F37" s="24" t="s">
        <v>70</v>
      </c>
      <c r="G37" s="25">
        <v>10.37</v>
      </c>
      <c r="H37" s="26"/>
      <c r="I37" s="122" t="b">
        <f t="shared" si="3"/>
        <v>0</v>
      </c>
    </row>
    <row r="38" spans="1:9" ht="17.25" customHeight="1">
      <c r="A38" s="22" t="s">
        <v>41</v>
      </c>
      <c r="B38" s="153" t="s">
        <v>268</v>
      </c>
      <c r="C38" s="154" t="s">
        <v>269</v>
      </c>
      <c r="D38" s="23">
        <v>40447</v>
      </c>
      <c r="E38" s="23" t="s">
        <v>19</v>
      </c>
      <c r="F38" s="24" t="s">
        <v>203</v>
      </c>
      <c r="G38" s="25" t="s">
        <v>327</v>
      </c>
      <c r="H38" s="26"/>
      <c r="I38" s="122" t="b">
        <f t="shared" si="3"/>
        <v>0</v>
      </c>
    </row>
    <row r="39" spans="1:9" ht="17.25" customHeight="1">
      <c r="A39" s="22" t="s">
        <v>42</v>
      </c>
      <c r="B39" s="153" t="s">
        <v>92</v>
      </c>
      <c r="C39" s="154" t="s">
        <v>105</v>
      </c>
      <c r="D39" s="23" t="s">
        <v>113</v>
      </c>
      <c r="E39" s="23" t="s">
        <v>19</v>
      </c>
      <c r="F39" s="24" t="s">
        <v>70</v>
      </c>
      <c r="G39" s="25">
        <v>10.28</v>
      </c>
      <c r="H39" s="26"/>
      <c r="I39" s="122" t="b">
        <f t="shared" si="3"/>
        <v>0</v>
      </c>
    </row>
    <row r="40" spans="1:9" ht="17.25" customHeight="1">
      <c r="A40" s="22" t="s">
        <v>43</v>
      </c>
      <c r="B40" s="153" t="s">
        <v>266</v>
      </c>
      <c r="C40" s="154" t="s">
        <v>93</v>
      </c>
      <c r="D40" s="23">
        <v>40386</v>
      </c>
      <c r="E40" s="67" t="s">
        <v>29</v>
      </c>
      <c r="F40" s="64" t="s">
        <v>32</v>
      </c>
      <c r="G40" s="25">
        <v>10.43</v>
      </c>
      <c r="H40" s="26"/>
      <c r="I40" s="122" t="b">
        <f t="shared" si="3"/>
        <v>0</v>
      </c>
    </row>
    <row r="41" spans="1:9" ht="17.25" customHeight="1">
      <c r="A41" s="22" t="s">
        <v>44</v>
      </c>
      <c r="B41" s="153" t="s">
        <v>290</v>
      </c>
      <c r="C41" s="154" t="s">
        <v>289</v>
      </c>
      <c r="D41" s="23">
        <v>40634</v>
      </c>
      <c r="E41" s="67" t="s">
        <v>19</v>
      </c>
      <c r="F41" s="64" t="s">
        <v>184</v>
      </c>
      <c r="G41" s="25">
        <v>10.83</v>
      </c>
      <c r="H41" s="26"/>
      <c r="I41" s="122" t="b">
        <f t="shared" si="3"/>
        <v>0</v>
      </c>
    </row>
    <row r="42" spans="1:8" s="10" customFormat="1" ht="13.5">
      <c r="A42" s="74"/>
      <c r="B42" s="129"/>
      <c r="C42" s="124"/>
      <c r="D42" s="57"/>
      <c r="E42" s="68" t="s">
        <v>44</v>
      </c>
      <c r="F42" s="81" t="s">
        <v>46</v>
      </c>
      <c r="H42" s="74"/>
    </row>
    <row r="43" spans="1:9" ht="17.25" customHeight="1">
      <c r="A43" s="22" t="s">
        <v>39</v>
      </c>
      <c r="B43" s="173" t="s">
        <v>325</v>
      </c>
      <c r="C43" s="174" t="s">
        <v>326</v>
      </c>
      <c r="D43" s="113">
        <v>39115</v>
      </c>
      <c r="E43" s="111" t="s">
        <v>19</v>
      </c>
      <c r="F43" s="104" t="s">
        <v>59</v>
      </c>
      <c r="G43" s="25">
        <v>9.73</v>
      </c>
      <c r="H43" s="175"/>
      <c r="I43" s="122" t="b">
        <f aca="true" t="shared" si="4" ref="I43:I48">IF(ISBLANK(E43),"",IF(E43&lt;=7.7,"KSM",IF(E43&lt;=8,"I A",IF(E43&lt;=8.44,"II A",IF(E43&lt;=9.04,"III A",IF(E43&lt;=9.64,"I JA",IF(E43&lt;=10.04,"II JA",IF(E43&lt;=10.34,"III JA"))))))))</f>
        <v>0</v>
      </c>
    </row>
    <row r="44" spans="1:9" ht="17.25" customHeight="1">
      <c r="A44" s="22" t="s">
        <v>40</v>
      </c>
      <c r="B44" s="165" t="s">
        <v>89</v>
      </c>
      <c r="C44" s="161" t="s">
        <v>246</v>
      </c>
      <c r="D44" s="113">
        <v>40092</v>
      </c>
      <c r="E44" s="23" t="s">
        <v>19</v>
      </c>
      <c r="F44" s="24" t="s">
        <v>23</v>
      </c>
      <c r="G44" s="25">
        <v>9.72</v>
      </c>
      <c r="H44" s="103" t="s">
        <v>48</v>
      </c>
      <c r="I44" s="122" t="b">
        <f t="shared" si="4"/>
        <v>0</v>
      </c>
    </row>
    <row r="45" spans="1:9" ht="17.25" customHeight="1">
      <c r="A45" s="22" t="s">
        <v>41</v>
      </c>
      <c r="B45" s="165" t="s">
        <v>190</v>
      </c>
      <c r="C45" s="161" t="s">
        <v>191</v>
      </c>
      <c r="D45" s="113">
        <v>39922</v>
      </c>
      <c r="E45" s="111" t="s">
        <v>19</v>
      </c>
      <c r="F45" s="104" t="s">
        <v>23</v>
      </c>
      <c r="G45" s="25">
        <v>9.68</v>
      </c>
      <c r="H45" s="103" t="s">
        <v>48</v>
      </c>
      <c r="I45" s="122" t="b">
        <f t="shared" si="4"/>
        <v>0</v>
      </c>
    </row>
    <row r="46" spans="1:9" ht="17.25" customHeight="1">
      <c r="A46" s="22" t="s">
        <v>42</v>
      </c>
      <c r="B46" s="153" t="s">
        <v>156</v>
      </c>
      <c r="C46" s="154" t="s">
        <v>157</v>
      </c>
      <c r="D46" s="23" t="s">
        <v>158</v>
      </c>
      <c r="E46" s="23" t="s">
        <v>97</v>
      </c>
      <c r="F46" s="24" t="s">
        <v>98</v>
      </c>
      <c r="G46" s="25" t="s">
        <v>327</v>
      </c>
      <c r="H46" s="103" t="s">
        <v>48</v>
      </c>
      <c r="I46" s="122" t="b">
        <f t="shared" si="4"/>
        <v>0</v>
      </c>
    </row>
    <row r="47" spans="1:9" ht="17.25" customHeight="1">
      <c r="A47" s="22" t="s">
        <v>43</v>
      </c>
      <c r="B47" s="153" t="s">
        <v>15</v>
      </c>
      <c r="C47" s="154" t="s">
        <v>153</v>
      </c>
      <c r="D47" s="23" t="s">
        <v>154</v>
      </c>
      <c r="E47" s="23" t="s">
        <v>97</v>
      </c>
      <c r="F47" s="24" t="s">
        <v>98</v>
      </c>
      <c r="G47" s="25">
        <v>9.52</v>
      </c>
      <c r="H47" s="103" t="s">
        <v>48</v>
      </c>
      <c r="I47" s="122" t="b">
        <f t="shared" si="4"/>
        <v>0</v>
      </c>
    </row>
    <row r="48" spans="1:9" ht="17.25" customHeight="1">
      <c r="A48" s="22" t="s">
        <v>44</v>
      </c>
      <c r="B48" s="153"/>
      <c r="C48" s="154"/>
      <c r="D48" s="23"/>
      <c r="E48" s="23"/>
      <c r="F48" s="24"/>
      <c r="G48" s="25"/>
      <c r="H48" s="103" t="s">
        <v>48</v>
      </c>
      <c r="I48" s="122">
        <f t="shared" si="4"/>
      </c>
    </row>
  </sheetData>
  <sheetProtection/>
  <mergeCells count="1">
    <mergeCell ref="A3:B3"/>
  </mergeCells>
  <printOptions horizontalCentered="1"/>
  <pageMargins left="0.3937007874015748" right="0.3937007874015748" top="0.7874015748031497" bottom="0.3937007874015748" header="0.3937007874015748" footer="0.3937007874015748"/>
  <pageSetup fitToHeight="0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J42"/>
  <sheetViews>
    <sheetView zoomScale="110" zoomScaleNormal="110" zoomScalePageLayoutView="0" workbookViewId="0" topLeftCell="A1">
      <selection activeCell="N29" sqref="N29"/>
    </sheetView>
  </sheetViews>
  <sheetFormatPr defaultColWidth="9.140625" defaultRowHeight="12.75"/>
  <cols>
    <col min="1" max="1" width="5.8515625" style="21" customWidth="1"/>
    <col min="2" max="2" width="13.00390625" style="119" customWidth="1"/>
    <col min="3" max="3" width="14.140625" style="119" bestFit="1" customWidth="1"/>
    <col min="4" max="4" width="10.28125" style="21" customWidth="1"/>
    <col min="5" max="5" width="9.57421875" style="21" customWidth="1"/>
    <col min="6" max="6" width="17.57421875" style="83" bestFit="1" customWidth="1"/>
    <col min="7" max="7" width="5.7109375" style="21" customWidth="1"/>
    <col min="8" max="8" width="5.7109375" style="29" customWidth="1"/>
    <col min="9" max="9" width="6.57421875" style="21" customWidth="1"/>
    <col min="10" max="16384" width="9.140625" style="21" customWidth="1"/>
  </cols>
  <sheetData>
    <row r="1" spans="1:8" s="100" customFormat="1" ht="18">
      <c r="A1" s="8" t="s">
        <v>247</v>
      </c>
      <c r="B1" s="127"/>
      <c r="C1" s="127"/>
      <c r="D1" s="112"/>
      <c r="E1" s="58"/>
      <c r="F1" s="79"/>
      <c r="H1" s="99"/>
    </row>
    <row r="2" spans="1:5" s="100" customFormat="1" ht="18">
      <c r="A2" s="8"/>
      <c r="B2" s="127"/>
      <c r="C2" s="127"/>
      <c r="E2" s="11"/>
    </row>
    <row r="3" spans="1:8" s="100" customFormat="1" ht="13.5">
      <c r="A3" s="374">
        <v>44091</v>
      </c>
      <c r="B3" s="374"/>
      <c r="C3" s="127"/>
      <c r="D3" s="112"/>
      <c r="E3" s="76" t="s">
        <v>35</v>
      </c>
      <c r="F3" s="79"/>
      <c r="H3" s="99"/>
    </row>
    <row r="4" spans="2:6" s="13" customFormat="1" ht="13.5">
      <c r="B4" s="117"/>
      <c r="C4" s="117"/>
      <c r="D4" s="59"/>
      <c r="E4" s="59"/>
      <c r="F4" s="80"/>
    </row>
    <row r="5" spans="1:8" s="100" customFormat="1" ht="13.5">
      <c r="A5" s="99"/>
      <c r="B5" s="129" t="s">
        <v>50</v>
      </c>
      <c r="C5" s="124"/>
      <c r="D5" s="112"/>
      <c r="E5" s="114"/>
      <c r="F5" s="116"/>
      <c r="H5" s="99"/>
    </row>
    <row r="6" spans="2:8" s="17" customFormat="1" ht="14.25" thickBot="1">
      <c r="B6" s="118"/>
      <c r="C6" s="119"/>
      <c r="D6" s="21"/>
      <c r="E6" s="21"/>
      <c r="F6" s="82"/>
      <c r="H6" s="20"/>
    </row>
    <row r="7" spans="1:9" ht="14.25" thickBot="1">
      <c r="A7" s="53" t="s">
        <v>328</v>
      </c>
      <c r="B7" s="120" t="s">
        <v>0</v>
      </c>
      <c r="C7" s="121" t="s">
        <v>1</v>
      </c>
      <c r="D7" s="46" t="s">
        <v>2</v>
      </c>
      <c r="E7" s="46" t="s">
        <v>3</v>
      </c>
      <c r="F7" s="47" t="s">
        <v>4</v>
      </c>
      <c r="G7" s="47" t="s">
        <v>36</v>
      </c>
      <c r="H7" s="54" t="s">
        <v>37</v>
      </c>
      <c r="I7" s="48" t="s">
        <v>38</v>
      </c>
    </row>
    <row r="8" spans="1:9" ht="17.25" customHeight="1">
      <c r="A8" s="176">
        <v>1</v>
      </c>
      <c r="B8" s="151" t="s">
        <v>81</v>
      </c>
      <c r="C8" s="152" t="s">
        <v>139</v>
      </c>
      <c r="D8" s="23" t="s">
        <v>140</v>
      </c>
      <c r="E8" s="23" t="s">
        <v>6</v>
      </c>
      <c r="F8" s="24" t="s">
        <v>8</v>
      </c>
      <c r="G8" s="51">
        <v>8.43</v>
      </c>
      <c r="H8" s="183" t="s">
        <v>337</v>
      </c>
      <c r="I8" s="98" t="s">
        <v>347</v>
      </c>
    </row>
    <row r="9" spans="1:9" ht="17.25" customHeight="1">
      <c r="A9" s="177">
        <v>2</v>
      </c>
      <c r="B9" s="151" t="s">
        <v>117</v>
      </c>
      <c r="C9" s="152" t="s">
        <v>118</v>
      </c>
      <c r="D9" s="23" t="s">
        <v>206</v>
      </c>
      <c r="E9" s="23" t="s">
        <v>19</v>
      </c>
      <c r="F9" s="24" t="s">
        <v>203</v>
      </c>
      <c r="G9" s="25">
        <v>8.73</v>
      </c>
      <c r="H9" s="182" t="s">
        <v>338</v>
      </c>
      <c r="I9" s="98" t="s">
        <v>346</v>
      </c>
    </row>
    <row r="10" spans="1:9" ht="17.25" customHeight="1">
      <c r="A10" s="177">
        <v>3</v>
      </c>
      <c r="B10" s="153" t="s">
        <v>75</v>
      </c>
      <c r="C10" s="154" t="s">
        <v>88</v>
      </c>
      <c r="D10" s="23">
        <v>40154</v>
      </c>
      <c r="E10" s="23" t="s">
        <v>19</v>
      </c>
      <c r="F10" s="24" t="s">
        <v>23</v>
      </c>
      <c r="G10" s="25">
        <v>8.95</v>
      </c>
      <c r="H10" s="182" t="s">
        <v>339</v>
      </c>
      <c r="I10" s="98" t="s">
        <v>346</v>
      </c>
    </row>
    <row r="11" spans="1:9" ht="17.25" customHeight="1">
      <c r="A11" s="177">
        <v>4</v>
      </c>
      <c r="B11" s="153" t="s">
        <v>24</v>
      </c>
      <c r="C11" s="154" t="s">
        <v>181</v>
      </c>
      <c r="D11" s="23">
        <v>39519</v>
      </c>
      <c r="E11" s="23" t="s">
        <v>19</v>
      </c>
      <c r="F11" s="24" t="s">
        <v>21</v>
      </c>
      <c r="G11" s="181">
        <v>9.02</v>
      </c>
      <c r="H11" s="26" t="s">
        <v>340</v>
      </c>
      <c r="I11" s="98" t="s">
        <v>346</v>
      </c>
    </row>
    <row r="12" spans="1:9" ht="17.25" customHeight="1">
      <c r="A12" s="177">
        <v>5</v>
      </c>
      <c r="B12" s="153" t="s">
        <v>132</v>
      </c>
      <c r="C12" s="154" t="s">
        <v>133</v>
      </c>
      <c r="D12" s="23">
        <v>39285</v>
      </c>
      <c r="E12" s="23" t="s">
        <v>19</v>
      </c>
      <c r="F12" s="24" t="s">
        <v>59</v>
      </c>
      <c r="G12" s="25">
        <v>9.26</v>
      </c>
      <c r="H12" s="182" t="s">
        <v>341</v>
      </c>
      <c r="I12" s="98" t="s">
        <v>348</v>
      </c>
    </row>
    <row r="13" spans="1:9" ht="17.25" customHeight="1">
      <c r="A13" s="177">
        <v>6</v>
      </c>
      <c r="B13" s="151" t="s">
        <v>134</v>
      </c>
      <c r="C13" s="152" t="s">
        <v>135</v>
      </c>
      <c r="D13" s="23" t="s">
        <v>165</v>
      </c>
      <c r="E13" s="23" t="s">
        <v>9</v>
      </c>
      <c r="F13" s="24" t="s">
        <v>166</v>
      </c>
      <c r="G13" s="181">
        <v>9.15</v>
      </c>
      <c r="H13" s="26" t="s">
        <v>342</v>
      </c>
      <c r="I13" s="98" t="s">
        <v>348</v>
      </c>
    </row>
    <row r="14" spans="1:9" ht="17.25" customHeight="1">
      <c r="A14" s="177">
        <v>7</v>
      </c>
      <c r="B14" s="153" t="s">
        <v>71</v>
      </c>
      <c r="C14" s="154" t="s">
        <v>219</v>
      </c>
      <c r="D14" s="23" t="s">
        <v>220</v>
      </c>
      <c r="E14" s="23" t="s">
        <v>19</v>
      </c>
      <c r="F14" s="24" t="s">
        <v>70</v>
      </c>
      <c r="G14" s="181">
        <v>9.57</v>
      </c>
      <c r="H14" s="26"/>
      <c r="I14" s="98"/>
    </row>
    <row r="15" spans="1:9" ht="17.25" customHeight="1">
      <c r="A15" s="177">
        <v>8</v>
      </c>
      <c r="B15" s="153" t="s">
        <v>106</v>
      </c>
      <c r="C15" s="154" t="s">
        <v>318</v>
      </c>
      <c r="D15" s="23">
        <v>40187</v>
      </c>
      <c r="E15" s="23" t="s">
        <v>19</v>
      </c>
      <c r="F15" s="24" t="s">
        <v>203</v>
      </c>
      <c r="G15" s="181">
        <v>9.61</v>
      </c>
      <c r="H15" s="26"/>
      <c r="I15" s="98"/>
    </row>
    <row r="16" spans="1:9" ht="17.25" customHeight="1">
      <c r="A16" s="177">
        <v>9</v>
      </c>
      <c r="B16" s="173" t="s">
        <v>325</v>
      </c>
      <c r="C16" s="174" t="s">
        <v>326</v>
      </c>
      <c r="D16" s="113">
        <v>39115</v>
      </c>
      <c r="E16" s="111" t="s">
        <v>19</v>
      </c>
      <c r="F16" s="104" t="s">
        <v>59</v>
      </c>
      <c r="G16" s="181">
        <v>9.73</v>
      </c>
      <c r="H16" s="175"/>
      <c r="I16" s="98"/>
    </row>
    <row r="17" spans="1:9" ht="17.25" customHeight="1">
      <c r="A17" s="177">
        <v>10</v>
      </c>
      <c r="B17" s="153" t="s">
        <v>322</v>
      </c>
      <c r="C17" s="154" t="s">
        <v>324</v>
      </c>
      <c r="D17" s="23">
        <v>39288</v>
      </c>
      <c r="E17" s="67" t="s">
        <v>29</v>
      </c>
      <c r="F17" s="24" t="s">
        <v>323</v>
      </c>
      <c r="G17" s="181">
        <v>9.86</v>
      </c>
      <c r="H17" s="26"/>
      <c r="I17" s="98"/>
    </row>
    <row r="18" spans="1:9" ht="17.25" customHeight="1">
      <c r="A18" s="177">
        <v>11</v>
      </c>
      <c r="B18" s="153" t="s">
        <v>182</v>
      </c>
      <c r="C18" s="154" t="s">
        <v>276</v>
      </c>
      <c r="D18" s="23">
        <v>39800</v>
      </c>
      <c r="E18" s="23" t="s">
        <v>6</v>
      </c>
      <c r="F18" s="24" t="s">
        <v>116</v>
      </c>
      <c r="G18" s="181">
        <v>10.14</v>
      </c>
      <c r="H18" s="26"/>
      <c r="I18" s="98"/>
    </row>
    <row r="19" spans="1:9" ht="17.25" customHeight="1">
      <c r="A19" s="177">
        <v>12</v>
      </c>
      <c r="B19" s="153" t="s">
        <v>261</v>
      </c>
      <c r="C19" s="154" t="s">
        <v>262</v>
      </c>
      <c r="D19" s="23">
        <v>40065</v>
      </c>
      <c r="E19" s="23" t="s">
        <v>17</v>
      </c>
      <c r="F19" s="24" t="s">
        <v>100</v>
      </c>
      <c r="G19" s="181">
        <v>10.17</v>
      </c>
      <c r="H19" s="26"/>
      <c r="I19" s="98"/>
    </row>
    <row r="20" spans="1:9" ht="17.25" customHeight="1">
      <c r="A20" s="177">
        <v>13</v>
      </c>
      <c r="B20" s="151" t="s">
        <v>179</v>
      </c>
      <c r="C20" s="152" t="s">
        <v>302</v>
      </c>
      <c r="D20" s="23">
        <v>39949</v>
      </c>
      <c r="E20" s="23" t="s">
        <v>17</v>
      </c>
      <c r="F20" s="24" t="s">
        <v>100</v>
      </c>
      <c r="G20" s="181">
        <v>10.23</v>
      </c>
      <c r="H20" s="26"/>
      <c r="I20" s="98"/>
    </row>
    <row r="21" spans="1:9" ht="17.25" customHeight="1">
      <c r="A21" s="177">
        <v>14</v>
      </c>
      <c r="B21" s="153" t="s">
        <v>92</v>
      </c>
      <c r="C21" s="154" t="s">
        <v>105</v>
      </c>
      <c r="D21" s="23" t="s">
        <v>113</v>
      </c>
      <c r="E21" s="23" t="s">
        <v>19</v>
      </c>
      <c r="F21" s="24" t="s">
        <v>70</v>
      </c>
      <c r="G21" s="181">
        <v>10.28</v>
      </c>
      <c r="H21" s="26"/>
      <c r="I21" s="98"/>
    </row>
    <row r="22" spans="1:9" ht="17.25" customHeight="1">
      <c r="A22" s="177">
        <v>15</v>
      </c>
      <c r="B22" s="147" t="s">
        <v>253</v>
      </c>
      <c r="C22" s="148" t="s">
        <v>254</v>
      </c>
      <c r="D22" s="96">
        <v>40448</v>
      </c>
      <c r="E22" s="67" t="s">
        <v>29</v>
      </c>
      <c r="F22" s="64" t="s">
        <v>32</v>
      </c>
      <c r="G22" s="181">
        <v>10.33</v>
      </c>
      <c r="H22" s="26"/>
      <c r="I22" s="98"/>
    </row>
    <row r="23" spans="1:9" ht="17.25" customHeight="1">
      <c r="A23" s="177">
        <v>16</v>
      </c>
      <c r="B23" s="153" t="s">
        <v>89</v>
      </c>
      <c r="C23" s="154" t="s">
        <v>105</v>
      </c>
      <c r="D23" s="23" t="s">
        <v>113</v>
      </c>
      <c r="E23" s="23" t="s">
        <v>19</v>
      </c>
      <c r="F23" s="24" t="s">
        <v>70</v>
      </c>
      <c r="G23" s="181">
        <v>10.37</v>
      </c>
      <c r="H23" s="26"/>
      <c r="I23" s="98"/>
    </row>
    <row r="24" spans="1:9" ht="17.25" customHeight="1">
      <c r="A24" s="177">
        <v>17</v>
      </c>
      <c r="B24" s="153" t="s">
        <v>285</v>
      </c>
      <c r="C24" s="154" t="s">
        <v>286</v>
      </c>
      <c r="D24" s="23">
        <v>39600</v>
      </c>
      <c r="E24" s="23" t="s">
        <v>60</v>
      </c>
      <c r="F24" s="24" t="s">
        <v>61</v>
      </c>
      <c r="G24" s="181">
        <v>10.38</v>
      </c>
      <c r="H24" s="26"/>
      <c r="I24" s="98"/>
    </row>
    <row r="25" spans="1:9" ht="17.25" customHeight="1">
      <c r="A25" s="177">
        <v>18</v>
      </c>
      <c r="B25" s="153" t="s">
        <v>266</v>
      </c>
      <c r="C25" s="154" t="s">
        <v>93</v>
      </c>
      <c r="D25" s="23">
        <v>40386</v>
      </c>
      <c r="E25" s="67" t="s">
        <v>29</v>
      </c>
      <c r="F25" s="64" t="s">
        <v>32</v>
      </c>
      <c r="G25" s="181">
        <v>10.43</v>
      </c>
      <c r="H25" s="26"/>
      <c r="I25" s="98"/>
    </row>
    <row r="26" spans="1:9" ht="17.25" customHeight="1">
      <c r="A26" s="177">
        <v>19</v>
      </c>
      <c r="B26" s="153" t="s">
        <v>300</v>
      </c>
      <c r="C26" s="154" t="s">
        <v>301</v>
      </c>
      <c r="D26" s="23">
        <v>40010</v>
      </c>
      <c r="E26" s="23" t="s">
        <v>17</v>
      </c>
      <c r="F26" s="24" t="s">
        <v>100</v>
      </c>
      <c r="G26" s="181">
        <v>10.54</v>
      </c>
      <c r="H26" s="26"/>
      <c r="I26" s="98"/>
    </row>
    <row r="27" spans="1:9" ht="17.25" customHeight="1">
      <c r="A27" s="177">
        <v>20</v>
      </c>
      <c r="B27" s="153" t="s">
        <v>14</v>
      </c>
      <c r="C27" s="154" t="s">
        <v>282</v>
      </c>
      <c r="D27" s="23">
        <v>40124</v>
      </c>
      <c r="E27" s="23" t="s">
        <v>19</v>
      </c>
      <c r="F27" s="24" t="s">
        <v>70</v>
      </c>
      <c r="G27" s="181">
        <v>10.58</v>
      </c>
      <c r="H27" s="26"/>
      <c r="I27" s="98"/>
    </row>
    <row r="28" spans="1:9" ht="17.25" customHeight="1">
      <c r="A28" s="177">
        <v>21</v>
      </c>
      <c r="B28" s="153" t="s">
        <v>75</v>
      </c>
      <c r="C28" s="154" t="s">
        <v>284</v>
      </c>
      <c r="D28" s="23">
        <v>40200</v>
      </c>
      <c r="E28" s="23" t="s">
        <v>60</v>
      </c>
      <c r="F28" s="24" t="s">
        <v>61</v>
      </c>
      <c r="G28" s="181">
        <v>10.8</v>
      </c>
      <c r="H28" s="26"/>
      <c r="I28" s="98"/>
    </row>
    <row r="29" spans="1:9" ht="17.25" customHeight="1">
      <c r="A29" s="177">
        <v>22</v>
      </c>
      <c r="B29" s="153" t="s">
        <v>290</v>
      </c>
      <c r="C29" s="154" t="s">
        <v>289</v>
      </c>
      <c r="D29" s="23">
        <v>40634</v>
      </c>
      <c r="E29" s="67" t="s">
        <v>19</v>
      </c>
      <c r="F29" s="64" t="s">
        <v>184</v>
      </c>
      <c r="G29" s="181">
        <v>10.83</v>
      </c>
      <c r="H29" s="26"/>
      <c r="I29" s="98"/>
    </row>
    <row r="30" spans="1:10" ht="17.25" customHeight="1">
      <c r="A30" s="177">
        <v>23</v>
      </c>
      <c r="B30" s="147" t="s">
        <v>271</v>
      </c>
      <c r="C30" s="157" t="s">
        <v>272</v>
      </c>
      <c r="D30" s="96">
        <v>40696</v>
      </c>
      <c r="E30" s="23" t="s">
        <v>9</v>
      </c>
      <c r="F30" s="24" t="s">
        <v>166</v>
      </c>
      <c r="G30" s="181">
        <v>10.98</v>
      </c>
      <c r="H30" s="26"/>
      <c r="I30" s="98"/>
      <c r="J30" s="164"/>
    </row>
    <row r="31" spans="1:9" ht="17.25" customHeight="1">
      <c r="A31" s="177">
        <v>24</v>
      </c>
      <c r="B31" s="125" t="s">
        <v>167</v>
      </c>
      <c r="C31" s="126" t="s">
        <v>317</v>
      </c>
      <c r="D31" s="23">
        <v>39217</v>
      </c>
      <c r="E31" s="23" t="s">
        <v>33</v>
      </c>
      <c r="F31" s="24" t="s">
        <v>229</v>
      </c>
      <c r="G31" s="181">
        <v>11.6</v>
      </c>
      <c r="H31" s="26"/>
      <c r="I31" s="98"/>
    </row>
    <row r="32" spans="1:9" ht="17.25" customHeight="1">
      <c r="A32" s="177">
        <v>25</v>
      </c>
      <c r="B32" s="153" t="s">
        <v>320</v>
      </c>
      <c r="C32" s="154" t="s">
        <v>321</v>
      </c>
      <c r="D32" s="23">
        <v>40645</v>
      </c>
      <c r="E32" s="23" t="s">
        <v>9</v>
      </c>
      <c r="F32" s="24" t="s">
        <v>166</v>
      </c>
      <c r="G32" s="181">
        <v>12.53</v>
      </c>
      <c r="H32" s="26"/>
      <c r="I32" s="98"/>
    </row>
    <row r="33" spans="1:9" ht="17.25" customHeight="1">
      <c r="A33" s="103" t="s">
        <v>48</v>
      </c>
      <c r="B33" s="153" t="s">
        <v>15</v>
      </c>
      <c r="C33" s="154" t="s">
        <v>153</v>
      </c>
      <c r="D33" s="23" t="s">
        <v>154</v>
      </c>
      <c r="E33" s="23" t="s">
        <v>97</v>
      </c>
      <c r="F33" s="24" t="s">
        <v>98</v>
      </c>
      <c r="G33" s="181">
        <v>9.52</v>
      </c>
      <c r="H33" s="175"/>
      <c r="I33" s="98"/>
    </row>
    <row r="34" spans="1:9" ht="17.25" customHeight="1">
      <c r="A34" s="103" t="s">
        <v>48</v>
      </c>
      <c r="B34" s="165" t="s">
        <v>190</v>
      </c>
      <c r="C34" s="161" t="s">
        <v>191</v>
      </c>
      <c r="D34" s="113">
        <v>39922</v>
      </c>
      <c r="E34" s="111" t="s">
        <v>19</v>
      </c>
      <c r="F34" s="104" t="s">
        <v>23</v>
      </c>
      <c r="G34" s="181">
        <v>9.68</v>
      </c>
      <c r="H34" s="175"/>
      <c r="I34" s="98"/>
    </row>
    <row r="35" spans="1:9" ht="17.25" customHeight="1">
      <c r="A35" s="103" t="s">
        <v>48</v>
      </c>
      <c r="B35" s="165" t="s">
        <v>89</v>
      </c>
      <c r="C35" s="161" t="s">
        <v>246</v>
      </c>
      <c r="D35" s="113">
        <v>40092</v>
      </c>
      <c r="E35" s="23" t="s">
        <v>19</v>
      </c>
      <c r="F35" s="24" t="s">
        <v>23</v>
      </c>
      <c r="G35" s="181">
        <v>9.72</v>
      </c>
      <c r="H35" s="175"/>
      <c r="I35" s="98"/>
    </row>
    <row r="36" spans="1:9" ht="17.25" customHeight="1">
      <c r="A36" s="103" t="s">
        <v>48</v>
      </c>
      <c r="B36" s="153" t="s">
        <v>156</v>
      </c>
      <c r="C36" s="154" t="s">
        <v>157</v>
      </c>
      <c r="D36" s="23" t="s">
        <v>158</v>
      </c>
      <c r="E36" s="23" t="s">
        <v>97</v>
      </c>
      <c r="F36" s="24" t="s">
        <v>98</v>
      </c>
      <c r="G36" s="181" t="s">
        <v>327</v>
      </c>
      <c r="H36" s="175"/>
      <c r="I36" s="98"/>
    </row>
    <row r="37" spans="1:9" ht="17.25" customHeight="1">
      <c r="A37" s="22"/>
      <c r="B37" s="147" t="s">
        <v>264</v>
      </c>
      <c r="C37" s="148" t="s">
        <v>265</v>
      </c>
      <c r="D37" s="96">
        <v>39506</v>
      </c>
      <c r="E37" s="67" t="s">
        <v>29</v>
      </c>
      <c r="F37" s="64" t="s">
        <v>32</v>
      </c>
      <c r="G37" s="181" t="s">
        <v>327</v>
      </c>
      <c r="H37" s="26"/>
      <c r="I37" s="98"/>
    </row>
    <row r="38" spans="1:9" ht="17.25" customHeight="1">
      <c r="A38" s="22"/>
      <c r="B38" s="153" t="s">
        <v>146</v>
      </c>
      <c r="C38" s="154" t="s">
        <v>147</v>
      </c>
      <c r="D38" s="23" t="s">
        <v>143</v>
      </c>
      <c r="E38" s="23" t="s">
        <v>97</v>
      </c>
      <c r="F38" s="24" t="s">
        <v>144</v>
      </c>
      <c r="G38" s="181" t="s">
        <v>327</v>
      </c>
      <c r="H38" s="26"/>
      <c r="I38" s="122" t="b">
        <f>IF(ISBLANK(E38),"",IF(E38&lt;=7.7,"KSM",IF(E38&lt;=8,"I A",IF(E38&lt;=8.44,"II A",IF(E38&lt;=9.04,"III A",IF(E38&lt;=9.64,"I JA",IF(E38&lt;=10.04,"II JA",IF(E38&lt;=10.34,"III JA"))))))))</f>
        <v>0</v>
      </c>
    </row>
    <row r="39" spans="1:9" ht="17.25" customHeight="1">
      <c r="A39" s="22"/>
      <c r="B39" s="153" t="s">
        <v>155</v>
      </c>
      <c r="C39" s="154" t="s">
        <v>73</v>
      </c>
      <c r="D39" s="23" t="s">
        <v>145</v>
      </c>
      <c r="E39" s="23" t="s">
        <v>97</v>
      </c>
      <c r="F39" s="24" t="s">
        <v>98</v>
      </c>
      <c r="G39" s="181" t="s">
        <v>327</v>
      </c>
      <c r="H39" s="26"/>
      <c r="I39" s="122" t="b">
        <f>IF(ISBLANK(E39),"",IF(E39&lt;=7.7,"KSM",IF(E39&lt;=8,"I A",IF(E39&lt;=8.44,"II A",IF(E39&lt;=9.04,"III A",IF(E39&lt;=9.64,"I JA",IF(E39&lt;=10.04,"II JA",IF(E39&lt;=10.34,"III JA"))))))))</f>
        <v>0</v>
      </c>
    </row>
    <row r="40" spans="1:9" ht="17.25" customHeight="1">
      <c r="A40" s="22"/>
      <c r="B40" s="153" t="s">
        <v>112</v>
      </c>
      <c r="C40" s="154" t="s">
        <v>281</v>
      </c>
      <c r="D40" s="23">
        <v>40143</v>
      </c>
      <c r="E40" s="23" t="s">
        <v>6</v>
      </c>
      <c r="F40" s="24" t="s">
        <v>70</v>
      </c>
      <c r="G40" s="181" t="s">
        <v>327</v>
      </c>
      <c r="H40" s="26"/>
      <c r="I40" s="122" t="b">
        <f>IF(ISBLANK(E40),"",IF(E40&lt;=7.7,"KSM",IF(E40&lt;=8,"I A",IF(E40&lt;=8.44,"II A",IF(E40&lt;=9.04,"III A",IF(E40&lt;=9.64,"I JA",IF(E40&lt;=10.04,"II JA",IF(E40&lt;=10.34,"III JA"))))))))</f>
        <v>0</v>
      </c>
    </row>
    <row r="41" spans="1:9" ht="17.25" customHeight="1">
      <c r="A41" s="22"/>
      <c r="B41" s="153" t="s">
        <v>77</v>
      </c>
      <c r="C41" s="154" t="s">
        <v>130</v>
      </c>
      <c r="D41" s="23" t="s">
        <v>217</v>
      </c>
      <c r="E41" s="23" t="s">
        <v>19</v>
      </c>
      <c r="F41" s="24" t="s">
        <v>203</v>
      </c>
      <c r="G41" s="181" t="s">
        <v>327</v>
      </c>
      <c r="H41" s="26"/>
      <c r="I41" s="122" t="b">
        <f>IF(ISBLANK(E41),"",IF(E41&lt;=7.7,"KSM",IF(E41&lt;=8,"I A",IF(E41&lt;=8.44,"II A",IF(E41&lt;=9.04,"III A",IF(E41&lt;=9.64,"I JA",IF(E41&lt;=10.04,"II JA",IF(E41&lt;=10.34,"III JA"))))))))</f>
        <v>0</v>
      </c>
    </row>
    <row r="42" spans="1:9" ht="17.25" customHeight="1">
      <c r="A42" s="22"/>
      <c r="B42" s="153" t="s">
        <v>268</v>
      </c>
      <c r="C42" s="154" t="s">
        <v>269</v>
      </c>
      <c r="D42" s="23">
        <v>40447</v>
      </c>
      <c r="E42" s="23" t="s">
        <v>19</v>
      </c>
      <c r="F42" s="24" t="s">
        <v>203</v>
      </c>
      <c r="G42" s="181" t="s">
        <v>327</v>
      </c>
      <c r="H42" s="26"/>
      <c r="I42" s="122" t="b">
        <f>IF(ISBLANK(E42),"",IF(E42&lt;=7.7,"KSM",IF(E42&lt;=8,"I A",IF(E42&lt;=8.44,"II A",IF(E42&lt;=9.04,"III A",IF(E42&lt;=9.64,"I JA",IF(E42&lt;=10.04,"II JA",IF(E42&lt;=10.34,"III JA"))))))))</f>
        <v>0</v>
      </c>
    </row>
  </sheetData>
  <sheetProtection/>
  <mergeCells count="1">
    <mergeCell ref="A3:B3"/>
  </mergeCells>
  <printOptions horizontalCentered="1"/>
  <pageMargins left="0.3937007874015748" right="0.3937007874015748" top="0.7874015748031497" bottom="0.3937007874015748" header="0.3937007874015748" footer="0.3937007874015748"/>
  <pageSetup fitToHeight="0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O13"/>
  <sheetViews>
    <sheetView zoomScale="110" zoomScaleNormal="110" zoomScalePageLayoutView="0" workbookViewId="0" topLeftCell="A1">
      <selection activeCell="E37" sqref="E37"/>
    </sheetView>
  </sheetViews>
  <sheetFormatPr defaultColWidth="9.140625" defaultRowHeight="12.75"/>
  <cols>
    <col min="1" max="1" width="5.8515625" style="21" customWidth="1"/>
    <col min="2" max="2" width="10.421875" style="21" customWidth="1"/>
    <col min="3" max="3" width="17.28125" style="21" customWidth="1"/>
    <col min="4" max="4" width="10.28125" style="21" customWidth="1"/>
    <col min="5" max="5" width="11.140625" style="21" bestFit="1" customWidth="1"/>
    <col min="6" max="6" width="22.57421875" style="21" bestFit="1" customWidth="1"/>
    <col min="7" max="7" width="5.7109375" style="21" customWidth="1"/>
    <col min="8" max="8" width="6.57421875" style="21" customWidth="1"/>
    <col min="9" max="16384" width="9.140625" style="21" customWidth="1"/>
  </cols>
  <sheetData>
    <row r="1" spans="1:5" s="10" customFormat="1" ht="18">
      <c r="A1" s="8" t="s">
        <v>247</v>
      </c>
      <c r="B1" s="127"/>
      <c r="C1" s="127"/>
      <c r="E1" s="11"/>
    </row>
    <row r="2" spans="1:5" s="10" customFormat="1" ht="18">
      <c r="A2" s="8"/>
      <c r="B2" s="127"/>
      <c r="C2" s="127"/>
      <c r="E2" s="11"/>
    </row>
    <row r="3" spans="1:249" s="10" customFormat="1" ht="13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</row>
    <row r="4" spans="1:5" s="10" customFormat="1" ht="15">
      <c r="A4" s="374">
        <v>44091</v>
      </c>
      <c r="B4" s="374"/>
      <c r="C4" s="127"/>
      <c r="E4" s="12" t="s">
        <v>35</v>
      </c>
    </row>
    <row r="5" s="13" customFormat="1" ht="3.75"/>
    <row r="6" spans="1:6" s="10" customFormat="1" ht="18">
      <c r="A6" s="9"/>
      <c r="B6" s="123" t="s">
        <v>137</v>
      </c>
      <c r="C6" s="124"/>
      <c r="E6" s="15"/>
      <c r="F6" s="16"/>
    </row>
    <row r="7" spans="2:6" s="17" customFormat="1" ht="14.25" thickBot="1">
      <c r="B7" s="18"/>
      <c r="D7" s="101"/>
      <c r="E7" s="102"/>
      <c r="F7" s="19"/>
    </row>
    <row r="8" spans="1:8" ht="13.5" thickBot="1">
      <c r="A8" s="53" t="s">
        <v>328</v>
      </c>
      <c r="B8" s="44" t="s">
        <v>0</v>
      </c>
      <c r="C8" s="45" t="s">
        <v>1</v>
      </c>
      <c r="D8" s="46" t="s">
        <v>2</v>
      </c>
      <c r="E8" s="46" t="s">
        <v>3</v>
      </c>
      <c r="F8" s="46" t="s">
        <v>4</v>
      </c>
      <c r="G8" s="47" t="s">
        <v>36</v>
      </c>
      <c r="H8" s="48" t="s">
        <v>38</v>
      </c>
    </row>
    <row r="9" spans="1:8" ht="17.25" customHeight="1">
      <c r="A9" s="176">
        <v>1</v>
      </c>
      <c r="B9" s="162" t="s">
        <v>111</v>
      </c>
      <c r="C9" s="163" t="s">
        <v>244</v>
      </c>
      <c r="D9" s="31">
        <v>39144</v>
      </c>
      <c r="E9" s="23" t="s">
        <v>19</v>
      </c>
      <c r="F9" s="24" t="s">
        <v>25</v>
      </c>
      <c r="G9" s="91">
        <v>10.88</v>
      </c>
      <c r="H9" s="43" t="s">
        <v>347</v>
      </c>
    </row>
    <row r="10" spans="1:8" ht="17.25" customHeight="1">
      <c r="A10" s="177">
        <v>2</v>
      </c>
      <c r="B10" s="153" t="s">
        <v>67</v>
      </c>
      <c r="C10" s="154" t="s">
        <v>90</v>
      </c>
      <c r="D10" s="23">
        <v>39327</v>
      </c>
      <c r="E10" s="23" t="s">
        <v>19</v>
      </c>
      <c r="F10" s="24" t="s">
        <v>25</v>
      </c>
      <c r="G10" s="90">
        <v>11.23</v>
      </c>
      <c r="H10" s="27" t="s">
        <v>347</v>
      </c>
    </row>
    <row r="11" spans="1:8" ht="17.25" customHeight="1">
      <c r="A11" s="177">
        <v>3</v>
      </c>
      <c r="B11" s="153" t="s">
        <v>30</v>
      </c>
      <c r="C11" s="154" t="s">
        <v>55</v>
      </c>
      <c r="D11" s="23" t="s">
        <v>228</v>
      </c>
      <c r="E11" s="23" t="s">
        <v>29</v>
      </c>
      <c r="F11" s="24" t="s">
        <v>32</v>
      </c>
      <c r="G11" s="90">
        <v>11.94</v>
      </c>
      <c r="H11" s="27" t="s">
        <v>347</v>
      </c>
    </row>
    <row r="12" spans="1:8" ht="17.25" customHeight="1">
      <c r="A12" s="177">
        <v>4</v>
      </c>
      <c r="B12" s="125" t="s">
        <v>277</v>
      </c>
      <c r="C12" s="126" t="s">
        <v>278</v>
      </c>
      <c r="D12" s="23">
        <v>40175</v>
      </c>
      <c r="E12" s="23" t="s">
        <v>19</v>
      </c>
      <c r="F12" s="24" t="s">
        <v>70</v>
      </c>
      <c r="G12" s="90">
        <v>12.94</v>
      </c>
      <c r="H12" s="27" t="s">
        <v>348</v>
      </c>
    </row>
    <row r="13" spans="1:8" ht="17.25" customHeight="1">
      <c r="A13" s="176"/>
      <c r="B13" s="149" t="s">
        <v>94</v>
      </c>
      <c r="C13" s="150" t="s">
        <v>283</v>
      </c>
      <c r="D13" s="50">
        <v>39713</v>
      </c>
      <c r="E13" s="23" t="s">
        <v>60</v>
      </c>
      <c r="F13" s="24" t="s">
        <v>61</v>
      </c>
      <c r="G13" s="90" t="s">
        <v>327</v>
      </c>
      <c r="H13" s="27"/>
    </row>
  </sheetData>
  <sheetProtection/>
  <mergeCells count="1">
    <mergeCell ref="A4:B4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1"/>
  <sheetViews>
    <sheetView zoomScale="110" zoomScaleNormal="110" zoomScalePageLayoutView="0" workbookViewId="0" topLeftCell="A1">
      <selection activeCell="G32" sqref="G32"/>
    </sheetView>
  </sheetViews>
  <sheetFormatPr defaultColWidth="9.140625" defaultRowHeight="12.75"/>
  <cols>
    <col min="1" max="1" width="5.8515625" style="21" customWidth="1"/>
    <col min="2" max="2" width="10.421875" style="21" customWidth="1"/>
    <col min="3" max="3" width="13.28125" style="21" bestFit="1" customWidth="1"/>
    <col min="4" max="4" width="10.28125" style="21" customWidth="1"/>
    <col min="5" max="5" width="11.140625" style="21" bestFit="1" customWidth="1"/>
    <col min="6" max="6" width="20.140625" style="21" customWidth="1"/>
    <col min="7" max="8" width="5.421875" style="21" customWidth="1"/>
    <col min="9" max="16384" width="9.140625" style="21" customWidth="1"/>
  </cols>
  <sheetData>
    <row r="1" spans="1:5" s="10" customFormat="1" ht="18">
      <c r="A1" s="8" t="s">
        <v>247</v>
      </c>
      <c r="B1" s="127"/>
      <c r="C1" s="127"/>
      <c r="E1" s="11"/>
    </row>
    <row r="2" spans="1:5" s="10" customFormat="1" ht="18">
      <c r="A2" s="8"/>
      <c r="B2" s="127"/>
      <c r="C2" s="127"/>
      <c r="E2" s="11"/>
    </row>
    <row r="3" spans="1:5" s="10" customFormat="1" ht="15">
      <c r="A3" s="374">
        <v>44091</v>
      </c>
      <c r="B3" s="374"/>
      <c r="C3" s="127"/>
      <c r="E3" s="12" t="s">
        <v>35</v>
      </c>
    </row>
    <row r="4" s="13" customFormat="1" ht="3.75"/>
    <row r="5" spans="1:6" s="10" customFormat="1" ht="18">
      <c r="A5" s="9"/>
      <c r="B5" s="123" t="s">
        <v>136</v>
      </c>
      <c r="C5" s="124"/>
      <c r="E5" s="15"/>
      <c r="F5" s="16"/>
    </row>
    <row r="6" spans="2:6" s="17" customFormat="1" ht="15.75" customHeight="1" thickBot="1">
      <c r="B6" s="18"/>
      <c r="D6" s="101"/>
      <c r="E6" s="102"/>
      <c r="F6" s="19"/>
    </row>
    <row r="7" spans="1:8" ht="13.5" thickBot="1">
      <c r="A7" s="53" t="s">
        <v>328</v>
      </c>
      <c r="B7" s="44" t="s">
        <v>0</v>
      </c>
      <c r="C7" s="45" t="s">
        <v>1</v>
      </c>
      <c r="D7" s="46" t="s">
        <v>2</v>
      </c>
      <c r="E7" s="46" t="s">
        <v>3</v>
      </c>
      <c r="F7" s="46" t="s">
        <v>4</v>
      </c>
      <c r="G7" s="47" t="s">
        <v>36</v>
      </c>
      <c r="H7" s="48" t="s">
        <v>38</v>
      </c>
    </row>
    <row r="8" spans="1:8" ht="17.25" customHeight="1">
      <c r="A8" s="176">
        <v>1</v>
      </c>
      <c r="B8" s="149" t="s">
        <v>72</v>
      </c>
      <c r="C8" s="150" t="s">
        <v>73</v>
      </c>
      <c r="D8" s="50">
        <v>39429</v>
      </c>
      <c r="E8" s="23" t="s">
        <v>19</v>
      </c>
      <c r="F8" s="24" t="s">
        <v>25</v>
      </c>
      <c r="G8" s="91">
        <v>10.13</v>
      </c>
      <c r="H8" s="43" t="s">
        <v>347</v>
      </c>
    </row>
    <row r="9" spans="1:8" ht="17.25" customHeight="1">
      <c r="A9" s="176">
        <v>2</v>
      </c>
      <c r="B9" s="149" t="s">
        <v>14</v>
      </c>
      <c r="C9" s="150" t="s">
        <v>192</v>
      </c>
      <c r="D9" s="50">
        <v>39153</v>
      </c>
      <c r="E9" s="23" t="s">
        <v>19</v>
      </c>
      <c r="F9" s="24" t="s">
        <v>25</v>
      </c>
      <c r="G9" s="91">
        <v>10.52</v>
      </c>
      <c r="H9" s="43" t="s">
        <v>346</v>
      </c>
    </row>
    <row r="10" spans="1:8" ht="17.25" customHeight="1">
      <c r="A10" s="176">
        <v>3</v>
      </c>
      <c r="B10" s="149" t="s">
        <v>74</v>
      </c>
      <c r="C10" s="150" t="s">
        <v>105</v>
      </c>
      <c r="D10" s="50" t="s">
        <v>164</v>
      </c>
      <c r="E10" s="23" t="s">
        <v>9</v>
      </c>
      <c r="F10" s="24" t="s">
        <v>10</v>
      </c>
      <c r="G10" s="91">
        <v>10.6</v>
      </c>
      <c r="H10" s="43" t="s">
        <v>346</v>
      </c>
    </row>
    <row r="11" spans="1:8" ht="17.25" customHeight="1">
      <c r="A11" s="176">
        <v>4</v>
      </c>
      <c r="B11" s="170" t="s">
        <v>236</v>
      </c>
      <c r="C11" s="171" t="s">
        <v>237</v>
      </c>
      <c r="D11" s="50">
        <v>39631</v>
      </c>
      <c r="E11" s="23" t="s">
        <v>19</v>
      </c>
      <c r="F11" s="24" t="s">
        <v>23</v>
      </c>
      <c r="G11" s="91">
        <v>10.71</v>
      </c>
      <c r="H11" s="43" t="s">
        <v>346</v>
      </c>
    </row>
  </sheetData>
  <sheetProtection/>
  <mergeCells count="1">
    <mergeCell ref="A3:B3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1"/>
  <sheetViews>
    <sheetView zoomScale="110" zoomScaleNormal="110" zoomScalePageLayoutView="0" workbookViewId="0" topLeftCell="A1">
      <selection activeCell="M18" sqref="M18"/>
    </sheetView>
  </sheetViews>
  <sheetFormatPr defaultColWidth="9.140625" defaultRowHeight="12.75"/>
  <cols>
    <col min="1" max="1" width="6.00390625" style="0" customWidth="1"/>
    <col min="2" max="2" width="10.421875" style="130" customWidth="1"/>
    <col min="3" max="3" width="15.28125" style="130" customWidth="1"/>
    <col min="4" max="4" width="11.28125" style="0" customWidth="1"/>
    <col min="5" max="5" width="12.28125" style="85" customWidth="1"/>
    <col min="6" max="6" width="20.8515625" style="84" customWidth="1"/>
    <col min="7" max="8" width="7.00390625" style="0" customWidth="1"/>
    <col min="9" max="9" width="3.8515625" style="0" customWidth="1"/>
  </cols>
  <sheetData>
    <row r="1" spans="1:9" ht="18">
      <c r="A1" s="8" t="s">
        <v>247</v>
      </c>
      <c r="B1" s="127"/>
      <c r="C1" s="127"/>
      <c r="D1" s="10"/>
      <c r="E1" s="58"/>
      <c r="F1" s="79"/>
      <c r="G1" s="10"/>
      <c r="H1" s="10"/>
      <c r="I1" s="10"/>
    </row>
    <row r="2" spans="1:5" s="10" customFormat="1" ht="18">
      <c r="A2" s="8"/>
      <c r="B2" s="127"/>
      <c r="C2" s="127"/>
      <c r="E2" s="11"/>
    </row>
    <row r="3" spans="1:9" ht="13.5">
      <c r="A3" s="374">
        <v>44091</v>
      </c>
      <c r="B3" s="374"/>
      <c r="C3" s="127"/>
      <c r="D3" s="10"/>
      <c r="E3" s="76" t="s">
        <v>35</v>
      </c>
      <c r="F3" s="79"/>
      <c r="G3" s="10"/>
      <c r="H3" s="10"/>
      <c r="I3" s="10"/>
    </row>
    <row r="4" spans="1:9" ht="13.5">
      <c r="A4" s="13"/>
      <c r="B4" s="117"/>
      <c r="C4" s="117"/>
      <c r="D4" s="13"/>
      <c r="E4" s="59"/>
      <c r="F4" s="80"/>
      <c r="G4" s="13"/>
      <c r="H4" s="13"/>
      <c r="I4" s="13"/>
    </row>
    <row r="5" spans="1:9" ht="13.5">
      <c r="A5" s="39"/>
      <c r="B5" s="129" t="s">
        <v>51</v>
      </c>
      <c r="C5" s="124"/>
      <c r="D5" s="10"/>
      <c r="E5" s="68">
        <v>1</v>
      </c>
      <c r="F5" s="81" t="s">
        <v>46</v>
      </c>
      <c r="G5" s="10"/>
      <c r="H5" s="10"/>
      <c r="I5" s="10"/>
    </row>
    <row r="6" spans="1:9" ht="14.25" thickBot="1">
      <c r="A6" s="17"/>
      <c r="B6" s="118"/>
      <c r="C6" s="119"/>
      <c r="D6" s="17"/>
      <c r="E6" s="21"/>
      <c r="F6" s="82"/>
      <c r="G6" s="17"/>
      <c r="H6" s="17"/>
      <c r="I6" s="17"/>
    </row>
    <row r="7" spans="1:9" ht="14.25" thickBot="1">
      <c r="A7" s="53" t="s">
        <v>47</v>
      </c>
      <c r="B7" s="120" t="s">
        <v>0</v>
      </c>
      <c r="C7" s="121" t="s">
        <v>1</v>
      </c>
      <c r="D7" s="46" t="s">
        <v>2</v>
      </c>
      <c r="E7" s="46" t="s">
        <v>3</v>
      </c>
      <c r="F7" s="47" t="s">
        <v>4</v>
      </c>
      <c r="G7" s="47" t="s">
        <v>36</v>
      </c>
      <c r="H7" s="55" t="s">
        <v>38</v>
      </c>
      <c r="I7" s="21"/>
    </row>
    <row r="8" spans="1:9" ht="13.5">
      <c r="A8" s="70" t="s">
        <v>39</v>
      </c>
      <c r="B8" s="151" t="s">
        <v>86</v>
      </c>
      <c r="C8" s="152" t="s">
        <v>79</v>
      </c>
      <c r="D8" s="115">
        <v>39140</v>
      </c>
      <c r="E8" s="23" t="s">
        <v>19</v>
      </c>
      <c r="F8" s="24" t="s">
        <v>23</v>
      </c>
      <c r="G8" s="25">
        <v>30.82</v>
      </c>
      <c r="H8" s="27" t="str">
        <f>IF(ISBLANK(G8),"",IF(G8&lt;=25.95,"KSM",IF(G8&lt;=27.35,"I A",IF(G8&lt;=29.24,"II A",IF(G8&lt;=31.74,"III A",IF(G8&lt;=33.74,"I JA",IF(G8&lt;=35.44,"II JA",IF(G8&lt;=36.74,"III JA"))))))))</f>
        <v>III A</v>
      </c>
      <c r="I8" s="21"/>
    </row>
    <row r="9" spans="1:9" ht="13.5">
      <c r="A9" s="72" t="s">
        <v>40</v>
      </c>
      <c r="B9" s="151" t="s">
        <v>66</v>
      </c>
      <c r="C9" s="152" t="s">
        <v>129</v>
      </c>
      <c r="D9" s="115" t="s">
        <v>177</v>
      </c>
      <c r="E9" s="23" t="s">
        <v>17</v>
      </c>
      <c r="F9" s="24" t="s">
        <v>100</v>
      </c>
      <c r="G9" s="25">
        <v>30.54</v>
      </c>
      <c r="H9" s="43" t="str">
        <f>IF(ISBLANK(G9),"",IF(G9&lt;=25.95,"KSM",IF(G9&lt;=27.35,"I A",IF(G9&lt;=29.24,"II A",IF(G9&lt;=31.74,"III A",IF(G9&lt;=33.74,"I JA",IF(G9&lt;=35.44,"II JA",IF(G9&lt;=36.74,"III JA"))))))))</f>
        <v>III A</v>
      </c>
      <c r="I9" s="21"/>
    </row>
    <row r="10" spans="1:9" ht="13.5">
      <c r="A10" s="72" t="s">
        <v>41</v>
      </c>
      <c r="B10" s="151" t="s">
        <v>197</v>
      </c>
      <c r="C10" s="152" t="s">
        <v>198</v>
      </c>
      <c r="D10" s="115" t="s">
        <v>199</v>
      </c>
      <c r="E10" s="23" t="s">
        <v>19</v>
      </c>
      <c r="F10" s="24" t="s">
        <v>27</v>
      </c>
      <c r="G10" s="25">
        <v>28.18</v>
      </c>
      <c r="H10" s="43" t="str">
        <f>IF(ISBLANK(G10),"",IF(G10&lt;=25.95,"KSM",IF(G10&lt;=27.35,"I A",IF(G10&lt;=29.24,"II A",IF(G10&lt;=31.74,"III A",IF(G10&lt;=33.74,"I JA",IF(G10&lt;=35.44,"II JA",IF(G10&lt;=36.74,"III JA"))))))))</f>
        <v>II A</v>
      </c>
      <c r="I10" s="21"/>
    </row>
    <row r="11" spans="1:9" ht="13.5">
      <c r="A11" s="72" t="s">
        <v>42</v>
      </c>
      <c r="B11" s="151" t="s">
        <v>180</v>
      </c>
      <c r="C11" s="152" t="s">
        <v>101</v>
      </c>
      <c r="D11" s="115">
        <v>39127</v>
      </c>
      <c r="E11" s="23" t="s">
        <v>19</v>
      </c>
      <c r="F11" s="24" t="s">
        <v>21</v>
      </c>
      <c r="G11" s="25">
        <v>29.81</v>
      </c>
      <c r="H11" s="43" t="str">
        <f>IF(ISBLANK(G11),"",IF(G11&lt;=25.95,"KSM",IF(G11&lt;=27.35,"I A",IF(G11&lt;=29.24,"II A",IF(G11&lt;=31.74,"III A",IF(G11&lt;=33.74,"I JA",IF(G11&lt;=35.44,"II JA",IF(G11&lt;=36.74,"III JA"))))))))</f>
        <v>III A</v>
      </c>
      <c r="I11" s="21"/>
    </row>
    <row r="12" spans="1:9" ht="13.5">
      <c r="A12" s="69"/>
      <c r="B12" s="129"/>
      <c r="C12" s="124"/>
      <c r="D12" s="57"/>
      <c r="E12" s="68" t="s">
        <v>40</v>
      </c>
      <c r="F12" s="81" t="s">
        <v>46</v>
      </c>
      <c r="G12" s="10"/>
      <c r="H12" s="10"/>
      <c r="I12" s="10"/>
    </row>
    <row r="13" spans="1:9" ht="13.5">
      <c r="A13" s="72" t="s">
        <v>39</v>
      </c>
      <c r="B13" s="153" t="s">
        <v>66</v>
      </c>
      <c r="C13" s="154" t="s">
        <v>193</v>
      </c>
      <c r="D13" s="115">
        <v>39192</v>
      </c>
      <c r="E13" s="23" t="s">
        <v>19</v>
      </c>
      <c r="F13" s="24" t="s">
        <v>25</v>
      </c>
      <c r="G13" s="25" t="s">
        <v>327</v>
      </c>
      <c r="H13" s="27"/>
      <c r="I13" s="21"/>
    </row>
    <row r="14" spans="1:9" ht="13.5">
      <c r="A14" s="72" t="s">
        <v>40</v>
      </c>
      <c r="B14" s="153" t="s">
        <v>255</v>
      </c>
      <c r="C14" s="154" t="s">
        <v>312</v>
      </c>
      <c r="D14" s="115">
        <v>39167</v>
      </c>
      <c r="E14" s="140" t="s">
        <v>19</v>
      </c>
      <c r="F14" s="141" t="s">
        <v>203</v>
      </c>
      <c r="G14" s="25">
        <v>41.72</v>
      </c>
      <c r="H14" s="43"/>
      <c r="I14" s="21"/>
    </row>
    <row r="15" spans="1:9" ht="13.5">
      <c r="A15" s="72" t="s">
        <v>41</v>
      </c>
      <c r="B15" s="153" t="s">
        <v>84</v>
      </c>
      <c r="C15" s="154" t="s">
        <v>343</v>
      </c>
      <c r="D15" s="115">
        <v>39401</v>
      </c>
      <c r="E15" s="23" t="s">
        <v>17</v>
      </c>
      <c r="F15" s="24" t="s">
        <v>100</v>
      </c>
      <c r="G15" s="25">
        <v>32.82</v>
      </c>
      <c r="H15" s="184" t="s">
        <v>48</v>
      </c>
      <c r="I15" s="21"/>
    </row>
    <row r="16" spans="1:9" ht="13.5">
      <c r="A16" s="72" t="s">
        <v>42</v>
      </c>
      <c r="B16" s="153" t="s">
        <v>96</v>
      </c>
      <c r="C16" s="154" t="s">
        <v>275</v>
      </c>
      <c r="D16" s="115">
        <v>39424</v>
      </c>
      <c r="E16" s="23" t="s">
        <v>19</v>
      </c>
      <c r="F16" s="24" t="s">
        <v>21</v>
      </c>
      <c r="G16" s="25">
        <v>34.23</v>
      </c>
      <c r="H16" s="43" t="str">
        <f>IF(ISBLANK(G16),"",IF(G16&lt;=25.95,"KSM",IF(G16&lt;=27.35,"I A",IF(G16&lt;=29.24,"II A",IF(G16&lt;=31.74,"III A",IF(G16&lt;=33.74,"I JA",IF(G16&lt;=35.44,"II JA",IF(G16&lt;=36.74,"III JA"))))))))</f>
        <v>II JA</v>
      </c>
      <c r="I16" s="21"/>
    </row>
    <row r="17" spans="1:9" ht="13.5">
      <c r="A17" s="69"/>
      <c r="B17" s="129"/>
      <c r="C17" s="124"/>
      <c r="D17" s="57"/>
      <c r="E17" s="68" t="s">
        <v>41</v>
      </c>
      <c r="F17" s="81" t="s">
        <v>46</v>
      </c>
      <c r="G17" s="10"/>
      <c r="H17" s="10"/>
      <c r="I17" s="10"/>
    </row>
    <row r="18" spans="1:9" ht="13.5">
      <c r="A18" s="72" t="s">
        <v>39</v>
      </c>
      <c r="B18" s="138"/>
      <c r="C18" s="139"/>
      <c r="D18" s="71"/>
      <c r="E18" s="23"/>
      <c r="F18" s="24"/>
      <c r="G18" s="25"/>
      <c r="H18" s="27">
        <f>IF(ISBLANK(G18),"",IF(G18&lt;=25.95,"KSM",IF(G18&lt;=27.35,"I A",IF(G18&lt;=29.24,"II A",IF(G18&lt;=31.74,"III A",IF(G18&lt;=33.74,"I JA",IF(G18&lt;=35.44,"II JA",IF(G18&lt;=36.74,"III JA"))))))))</f>
      </c>
      <c r="I18" s="21"/>
    </row>
    <row r="19" spans="1:9" ht="12.75">
      <c r="A19" s="72" t="s">
        <v>40</v>
      </c>
      <c r="B19" s="145" t="s">
        <v>212</v>
      </c>
      <c r="C19" s="146" t="s">
        <v>213</v>
      </c>
      <c r="D19" s="73">
        <v>40237</v>
      </c>
      <c r="E19" s="66" t="s">
        <v>19</v>
      </c>
      <c r="F19" s="65" t="s">
        <v>214</v>
      </c>
      <c r="G19" s="25">
        <v>34.95</v>
      </c>
      <c r="H19" s="43" t="str">
        <f>IF(ISBLANK(G19),"",IF(G19&lt;=25.95,"KSM",IF(G19&lt;=27.35,"I A",IF(G19&lt;=29.24,"II A",IF(G19&lt;=31.74,"III A",IF(G19&lt;=33.74,"I JA",IF(G19&lt;=35.44,"II JA",IF(G19&lt;=36.74,"III JA"))))))))</f>
        <v>II JA</v>
      </c>
      <c r="I19" s="21"/>
    </row>
    <row r="20" spans="1:9" ht="13.5">
      <c r="A20" s="72" t="s">
        <v>41</v>
      </c>
      <c r="B20" s="153" t="s">
        <v>57</v>
      </c>
      <c r="C20" s="154" t="s">
        <v>58</v>
      </c>
      <c r="D20" s="71">
        <v>40639</v>
      </c>
      <c r="E20" s="23" t="s">
        <v>17</v>
      </c>
      <c r="F20" s="24" t="s">
        <v>100</v>
      </c>
      <c r="G20" s="25">
        <v>38.16</v>
      </c>
      <c r="H20" s="43"/>
      <c r="I20" s="21"/>
    </row>
    <row r="21" spans="1:9" ht="13.5">
      <c r="A21" s="72" t="s">
        <v>42</v>
      </c>
      <c r="B21" s="153" t="s">
        <v>304</v>
      </c>
      <c r="C21" s="154" t="s">
        <v>305</v>
      </c>
      <c r="D21" s="115">
        <v>40500</v>
      </c>
      <c r="E21" s="23" t="s">
        <v>19</v>
      </c>
      <c r="F21" s="24" t="s">
        <v>303</v>
      </c>
      <c r="G21" s="25">
        <v>40.19</v>
      </c>
      <c r="H21" s="43"/>
      <c r="I21" s="21"/>
    </row>
    <row r="22" spans="1:9" ht="13.5">
      <c r="A22" s="69"/>
      <c r="B22" s="129"/>
      <c r="C22" s="124"/>
      <c r="D22" s="57"/>
      <c r="E22" s="68" t="s">
        <v>42</v>
      </c>
      <c r="F22" s="81" t="s">
        <v>46</v>
      </c>
      <c r="G22" s="10"/>
      <c r="H22" s="10"/>
      <c r="I22" s="10"/>
    </row>
    <row r="23" spans="1:9" ht="13.5">
      <c r="A23" s="72" t="s">
        <v>39</v>
      </c>
      <c r="B23" s="153" t="s">
        <v>66</v>
      </c>
      <c r="C23" s="154" t="s">
        <v>201</v>
      </c>
      <c r="D23" s="115">
        <v>39542</v>
      </c>
      <c r="E23" s="23" t="s">
        <v>19</v>
      </c>
      <c r="F23" s="24" t="s">
        <v>27</v>
      </c>
      <c r="G23" s="25" t="s">
        <v>327</v>
      </c>
      <c r="H23" s="27"/>
      <c r="I23" s="21"/>
    </row>
    <row r="24" spans="1:9" ht="13.5">
      <c r="A24" s="72" t="s">
        <v>40</v>
      </c>
      <c r="B24" s="153" t="s">
        <v>222</v>
      </c>
      <c r="C24" s="154" t="s">
        <v>263</v>
      </c>
      <c r="D24" s="23">
        <v>39506</v>
      </c>
      <c r="E24" s="67" t="s">
        <v>29</v>
      </c>
      <c r="F24" s="64" t="s">
        <v>32</v>
      </c>
      <c r="G24" s="25">
        <v>35.2</v>
      </c>
      <c r="H24" s="43" t="str">
        <f>IF(ISBLANK(G24),"",IF(G24&lt;=25.95,"KSM",IF(G24&lt;=27.35,"I A",IF(G24&lt;=29.24,"II A",IF(G24&lt;=31.74,"III A",IF(G24&lt;=33.74,"I JA",IF(G24&lt;=35.44,"II JA",IF(G24&lt;=36.74,"III JA"))))))))</f>
        <v>II JA</v>
      </c>
      <c r="I24" s="21"/>
    </row>
    <row r="25" spans="1:9" ht="13.5">
      <c r="A25" s="72" t="s">
        <v>41</v>
      </c>
      <c r="B25" s="153" t="s">
        <v>104</v>
      </c>
      <c r="C25" s="154" t="s">
        <v>183</v>
      </c>
      <c r="D25" s="115">
        <v>39553</v>
      </c>
      <c r="E25" s="23" t="s">
        <v>19</v>
      </c>
      <c r="F25" s="24" t="s">
        <v>22</v>
      </c>
      <c r="G25" s="25">
        <v>34.69</v>
      </c>
      <c r="H25" s="43" t="str">
        <f>IF(ISBLANK(G25),"",IF(G25&lt;=25.95,"KSM",IF(G25&lt;=27.35,"I A",IF(G25&lt;=29.24,"II A",IF(G25&lt;=31.74,"III A",IF(G25&lt;=33.74,"I JA",IF(G25&lt;=35.44,"II JA",IF(G25&lt;=36.74,"III JA"))))))))</f>
        <v>II JA</v>
      </c>
      <c r="I25" s="21"/>
    </row>
    <row r="26" spans="1:9" ht="13.5">
      <c r="A26" s="72" t="s">
        <v>42</v>
      </c>
      <c r="B26" s="153" t="s">
        <v>102</v>
      </c>
      <c r="C26" s="154" t="s">
        <v>103</v>
      </c>
      <c r="D26" s="115">
        <v>39143</v>
      </c>
      <c r="E26" s="23" t="s">
        <v>19</v>
      </c>
      <c r="F26" s="24" t="s">
        <v>21</v>
      </c>
      <c r="G26" s="25">
        <v>30.45</v>
      </c>
      <c r="H26" s="43" t="str">
        <f>IF(ISBLANK(G26),"",IF(G26&lt;=25.95,"KSM",IF(G26&lt;=27.35,"I A",IF(G26&lt;=29.24,"II A",IF(G26&lt;=31.74,"III A",IF(G26&lt;=33.74,"I JA",IF(G26&lt;=35.44,"II JA",IF(G26&lt;=36.74,"III JA"))))))))</f>
        <v>III A</v>
      </c>
      <c r="I26" s="21"/>
    </row>
    <row r="27" spans="1:9" ht="13.5">
      <c r="A27" s="69"/>
      <c r="B27" s="129"/>
      <c r="C27" s="124"/>
      <c r="D27" s="57"/>
      <c r="E27" s="68" t="s">
        <v>43</v>
      </c>
      <c r="F27" s="81" t="s">
        <v>46</v>
      </c>
      <c r="G27" s="10"/>
      <c r="H27" s="10"/>
      <c r="I27" s="10"/>
    </row>
    <row r="28" spans="1:9" ht="13.5">
      <c r="A28" s="72" t="s">
        <v>39</v>
      </c>
      <c r="B28" s="138"/>
      <c r="C28" s="139"/>
      <c r="D28" s="115"/>
      <c r="E28" s="23"/>
      <c r="F28" s="24"/>
      <c r="G28" s="25"/>
      <c r="H28" s="27">
        <f>IF(ISBLANK(G28),"",IF(G28&lt;=25.95,"KSM",IF(G28&lt;=27.35,"I A",IF(G28&lt;=29.24,"II A",IF(G28&lt;=31.74,"III A",IF(G28&lt;=33.74,"I JA",IF(G28&lt;=35.44,"II JA",IF(G28&lt;=36.74,"III JA"))))))))</f>
      </c>
      <c r="I28" s="77"/>
    </row>
    <row r="29" spans="1:9" ht="13.5">
      <c r="A29" s="72" t="s">
        <v>40</v>
      </c>
      <c r="B29" s="151" t="s">
        <v>5</v>
      </c>
      <c r="C29" s="152" t="s">
        <v>250</v>
      </c>
      <c r="D29" s="97">
        <v>39872</v>
      </c>
      <c r="E29" s="140" t="s">
        <v>19</v>
      </c>
      <c r="F29" s="141" t="s">
        <v>203</v>
      </c>
      <c r="G29" s="25" t="s">
        <v>327</v>
      </c>
      <c r="H29" s="43"/>
      <c r="I29" s="10"/>
    </row>
    <row r="30" spans="1:9" ht="13.5">
      <c r="A30" s="72" t="s">
        <v>41</v>
      </c>
      <c r="B30" s="153" t="s">
        <v>104</v>
      </c>
      <c r="C30" s="154" t="s">
        <v>126</v>
      </c>
      <c r="D30" s="71">
        <v>39996</v>
      </c>
      <c r="E30" s="23" t="s">
        <v>19</v>
      </c>
      <c r="F30" s="24" t="s">
        <v>23</v>
      </c>
      <c r="G30" s="25">
        <v>30.33</v>
      </c>
      <c r="H30" s="43" t="str">
        <f>IF(ISBLANK(G30),"",IF(G30&lt;=25.95,"KSM",IF(G30&lt;=27.35,"I A",IF(G30&lt;=29.24,"II A",IF(G30&lt;=31.74,"III A",IF(G30&lt;=33.74,"I JA",IF(G30&lt;=35.44,"II JA",IF(G30&lt;=36.74,"III JA"))))))))</f>
        <v>III A</v>
      </c>
      <c r="I30" s="10"/>
    </row>
    <row r="31" spans="1:9" ht="13.5">
      <c r="A31" s="72" t="s">
        <v>42</v>
      </c>
      <c r="B31" s="153" t="s">
        <v>16</v>
      </c>
      <c r="C31" s="154" t="s">
        <v>161</v>
      </c>
      <c r="D31" s="115" t="s">
        <v>162</v>
      </c>
      <c r="E31" s="23" t="s">
        <v>9</v>
      </c>
      <c r="F31" s="24" t="s">
        <v>10</v>
      </c>
      <c r="G31" s="25">
        <v>34.59</v>
      </c>
      <c r="H31" s="43" t="str">
        <f>IF(ISBLANK(G31),"",IF(G31&lt;=25.95,"KSM",IF(G31&lt;=27.35,"I A",IF(G31&lt;=29.24,"II A",IF(G31&lt;=31.74,"III A",IF(G31&lt;=33.74,"I JA",IF(G31&lt;=35.44,"II JA",IF(G31&lt;=36.74,"III JA"))))))))</f>
        <v>II JA</v>
      </c>
      <c r="I31" s="10"/>
    </row>
  </sheetData>
  <sheetProtection/>
  <mergeCells count="1">
    <mergeCell ref="A3:B3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portrait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5"/>
  <sheetViews>
    <sheetView zoomScale="110" zoomScaleNormal="110" zoomScalePageLayoutView="0" workbookViewId="0" topLeftCell="A1">
      <selection activeCell="N14" sqref="N14"/>
    </sheetView>
  </sheetViews>
  <sheetFormatPr defaultColWidth="9.140625" defaultRowHeight="12.75"/>
  <cols>
    <col min="1" max="1" width="6.00390625" style="0" customWidth="1"/>
    <col min="2" max="2" width="10.421875" style="130" customWidth="1"/>
    <col min="3" max="3" width="15.28125" style="130" customWidth="1"/>
    <col min="4" max="4" width="11.28125" style="0" customWidth="1"/>
    <col min="5" max="5" width="12.28125" style="85" customWidth="1"/>
    <col min="6" max="6" width="20.8515625" style="84" customWidth="1"/>
    <col min="7" max="8" width="7.00390625" style="0" customWidth="1"/>
    <col min="9" max="9" width="3.8515625" style="0" customWidth="1"/>
  </cols>
  <sheetData>
    <row r="1" spans="1:9" ht="18">
      <c r="A1" s="8" t="s">
        <v>247</v>
      </c>
      <c r="B1" s="127"/>
      <c r="C1" s="127"/>
      <c r="D1" s="100"/>
      <c r="E1" s="58"/>
      <c r="F1" s="79"/>
      <c r="G1" s="100"/>
      <c r="H1" s="100"/>
      <c r="I1" s="100"/>
    </row>
    <row r="2" spans="1:5" s="100" customFormat="1" ht="18">
      <c r="A2" s="8"/>
      <c r="B2" s="127"/>
      <c r="C2" s="127"/>
      <c r="E2" s="11"/>
    </row>
    <row r="3" spans="1:9" ht="13.5">
      <c r="A3" s="374">
        <v>44091</v>
      </c>
      <c r="B3" s="374"/>
      <c r="C3" s="127"/>
      <c r="D3" s="100"/>
      <c r="E3" s="76" t="s">
        <v>35</v>
      </c>
      <c r="F3" s="79"/>
      <c r="G3" s="100"/>
      <c r="H3" s="100"/>
      <c r="I3" s="100"/>
    </row>
    <row r="4" spans="1:9" ht="13.5">
      <c r="A4" s="13"/>
      <c r="B4" s="117"/>
      <c r="C4" s="117"/>
      <c r="D4" s="13"/>
      <c r="E4" s="59"/>
      <c r="F4" s="80"/>
      <c r="G4" s="13"/>
      <c r="H4" s="13"/>
      <c r="I4" s="13"/>
    </row>
    <row r="5" spans="1:9" ht="13.5">
      <c r="A5" s="99"/>
      <c r="B5" s="129" t="s">
        <v>51</v>
      </c>
      <c r="C5" s="124"/>
      <c r="D5" s="100"/>
      <c r="E5" s="114"/>
      <c r="F5" s="116"/>
      <c r="G5" s="100"/>
      <c r="H5" s="100"/>
      <c r="I5" s="100"/>
    </row>
    <row r="6" spans="1:9" ht="14.25" thickBot="1">
      <c r="A6" s="17"/>
      <c r="B6" s="118"/>
      <c r="C6" s="119"/>
      <c r="D6" s="17"/>
      <c r="E6" s="21"/>
      <c r="F6" s="82"/>
      <c r="G6" s="17"/>
      <c r="H6" s="17"/>
      <c r="I6" s="17"/>
    </row>
    <row r="7" spans="1:9" ht="14.25" thickBot="1">
      <c r="A7" s="53" t="s">
        <v>328</v>
      </c>
      <c r="B7" s="120" t="s">
        <v>0</v>
      </c>
      <c r="C7" s="121" t="s">
        <v>1</v>
      </c>
      <c r="D7" s="46" t="s">
        <v>2</v>
      </c>
      <c r="E7" s="46" t="s">
        <v>3</v>
      </c>
      <c r="F7" s="47" t="s">
        <v>4</v>
      </c>
      <c r="G7" s="47" t="s">
        <v>36</v>
      </c>
      <c r="H7" s="55" t="s">
        <v>38</v>
      </c>
      <c r="I7" s="21"/>
    </row>
    <row r="8" spans="1:9" ht="13.5">
      <c r="A8" s="178">
        <v>1</v>
      </c>
      <c r="B8" s="151" t="s">
        <v>197</v>
      </c>
      <c r="C8" s="152" t="s">
        <v>198</v>
      </c>
      <c r="D8" s="115" t="s">
        <v>199</v>
      </c>
      <c r="E8" s="23" t="s">
        <v>19</v>
      </c>
      <c r="F8" s="24" t="s">
        <v>27</v>
      </c>
      <c r="G8" s="181">
        <v>28.18</v>
      </c>
      <c r="H8" s="27" t="str">
        <f aca="true" t="shared" si="0" ref="H8:H22">IF(ISBLANK(G8),"",IF(G8&lt;=25.95,"KSM",IF(G8&lt;=27.35,"I A",IF(G8&lt;=29.24,"II A",IF(G8&lt;=31.74,"III A",IF(G8&lt;=33.74,"I JA",IF(G8&lt;=35.44,"II JA",IF(G8&lt;=36.74,"III JA"))))))))</f>
        <v>II A</v>
      </c>
      <c r="I8" s="21"/>
    </row>
    <row r="9" spans="1:9" ht="13.5">
      <c r="A9" s="179">
        <v>2</v>
      </c>
      <c r="B9" s="151" t="s">
        <v>180</v>
      </c>
      <c r="C9" s="152" t="s">
        <v>101</v>
      </c>
      <c r="D9" s="115">
        <v>39127</v>
      </c>
      <c r="E9" s="23" t="s">
        <v>19</v>
      </c>
      <c r="F9" s="24" t="s">
        <v>21</v>
      </c>
      <c r="G9" s="181">
        <v>29.81</v>
      </c>
      <c r="H9" s="43" t="str">
        <f t="shared" si="0"/>
        <v>III A</v>
      </c>
      <c r="I9" s="21"/>
    </row>
    <row r="10" spans="1:9" ht="13.5">
      <c r="A10" s="179">
        <v>3</v>
      </c>
      <c r="B10" s="153" t="s">
        <v>104</v>
      </c>
      <c r="C10" s="154" t="s">
        <v>126</v>
      </c>
      <c r="D10" s="115">
        <v>39996</v>
      </c>
      <c r="E10" s="23" t="s">
        <v>19</v>
      </c>
      <c r="F10" s="24" t="s">
        <v>23</v>
      </c>
      <c r="G10" s="181">
        <v>30.33</v>
      </c>
      <c r="H10" s="43" t="str">
        <f t="shared" si="0"/>
        <v>III A</v>
      </c>
      <c r="I10" s="21"/>
    </row>
    <row r="11" spans="1:9" ht="13.5">
      <c r="A11" s="179">
        <v>4</v>
      </c>
      <c r="B11" s="153" t="s">
        <v>102</v>
      </c>
      <c r="C11" s="154" t="s">
        <v>103</v>
      </c>
      <c r="D11" s="115">
        <v>39143</v>
      </c>
      <c r="E11" s="23" t="s">
        <v>19</v>
      </c>
      <c r="F11" s="24" t="s">
        <v>21</v>
      </c>
      <c r="G11" s="181">
        <v>30.45</v>
      </c>
      <c r="H11" s="43" t="str">
        <f t="shared" si="0"/>
        <v>III A</v>
      </c>
      <c r="I11" s="21"/>
    </row>
    <row r="12" spans="1:9" ht="13.5">
      <c r="A12" s="179">
        <v>5</v>
      </c>
      <c r="B12" s="151" t="s">
        <v>66</v>
      </c>
      <c r="C12" s="152" t="s">
        <v>129</v>
      </c>
      <c r="D12" s="115" t="s">
        <v>177</v>
      </c>
      <c r="E12" s="23" t="s">
        <v>17</v>
      </c>
      <c r="F12" s="24" t="s">
        <v>100</v>
      </c>
      <c r="G12" s="181">
        <v>30.54</v>
      </c>
      <c r="H12" s="27" t="str">
        <f t="shared" si="0"/>
        <v>III A</v>
      </c>
      <c r="I12" s="21"/>
    </row>
    <row r="13" spans="1:9" ht="13.5">
      <c r="A13" s="179">
        <v>6</v>
      </c>
      <c r="B13" s="151" t="s">
        <v>86</v>
      </c>
      <c r="C13" s="152" t="s">
        <v>79</v>
      </c>
      <c r="D13" s="115">
        <v>39140</v>
      </c>
      <c r="E13" s="23" t="s">
        <v>19</v>
      </c>
      <c r="F13" s="24" t="s">
        <v>23</v>
      </c>
      <c r="G13" s="181">
        <v>30.82</v>
      </c>
      <c r="H13" s="43" t="str">
        <f t="shared" si="0"/>
        <v>III A</v>
      </c>
      <c r="I13" s="21"/>
    </row>
    <row r="14" spans="1:9" ht="13.5">
      <c r="A14" s="179">
        <v>7</v>
      </c>
      <c r="B14" s="153" t="s">
        <v>96</v>
      </c>
      <c r="C14" s="154" t="s">
        <v>275</v>
      </c>
      <c r="D14" s="115">
        <v>39424</v>
      </c>
      <c r="E14" s="23" t="s">
        <v>19</v>
      </c>
      <c r="F14" s="24" t="s">
        <v>21</v>
      </c>
      <c r="G14" s="181">
        <v>34.23</v>
      </c>
      <c r="H14" s="43" t="str">
        <f t="shared" si="0"/>
        <v>II JA</v>
      </c>
      <c r="I14" s="21"/>
    </row>
    <row r="15" spans="1:9" ht="13.5">
      <c r="A15" s="179">
        <v>8</v>
      </c>
      <c r="B15" s="153" t="s">
        <v>16</v>
      </c>
      <c r="C15" s="154" t="s">
        <v>161</v>
      </c>
      <c r="D15" s="115" t="s">
        <v>162</v>
      </c>
      <c r="E15" s="23" t="s">
        <v>9</v>
      </c>
      <c r="F15" s="24" t="s">
        <v>10</v>
      </c>
      <c r="G15" s="181">
        <v>34.59</v>
      </c>
      <c r="H15" s="43" t="str">
        <f t="shared" si="0"/>
        <v>II JA</v>
      </c>
      <c r="I15" s="21"/>
    </row>
    <row r="16" spans="1:9" ht="13.5">
      <c r="A16" s="179">
        <v>9</v>
      </c>
      <c r="B16" s="153" t="s">
        <v>104</v>
      </c>
      <c r="C16" s="154" t="s">
        <v>183</v>
      </c>
      <c r="D16" s="115">
        <v>39553</v>
      </c>
      <c r="E16" s="23" t="s">
        <v>19</v>
      </c>
      <c r="F16" s="24" t="s">
        <v>22</v>
      </c>
      <c r="G16" s="181">
        <v>34.69</v>
      </c>
      <c r="H16" s="43" t="str">
        <f t="shared" si="0"/>
        <v>II JA</v>
      </c>
      <c r="I16" s="21"/>
    </row>
    <row r="17" spans="1:9" ht="12.75">
      <c r="A17" s="179">
        <v>10</v>
      </c>
      <c r="B17" s="145" t="s">
        <v>212</v>
      </c>
      <c r="C17" s="146" t="s">
        <v>213</v>
      </c>
      <c r="D17" s="73">
        <v>40237</v>
      </c>
      <c r="E17" s="66" t="s">
        <v>19</v>
      </c>
      <c r="F17" s="65" t="s">
        <v>214</v>
      </c>
      <c r="G17" s="181">
        <v>34.95</v>
      </c>
      <c r="H17" s="43" t="str">
        <f t="shared" si="0"/>
        <v>II JA</v>
      </c>
      <c r="I17" s="21"/>
    </row>
    <row r="18" spans="1:9" ht="13.5">
      <c r="A18" s="179">
        <v>11</v>
      </c>
      <c r="B18" s="153" t="s">
        <v>222</v>
      </c>
      <c r="C18" s="154" t="s">
        <v>263</v>
      </c>
      <c r="D18" s="23">
        <v>39506</v>
      </c>
      <c r="E18" s="67" t="s">
        <v>29</v>
      </c>
      <c r="F18" s="64" t="s">
        <v>32</v>
      </c>
      <c r="G18" s="181">
        <v>35.2</v>
      </c>
      <c r="H18" s="43" t="str">
        <f t="shared" si="0"/>
        <v>II JA</v>
      </c>
      <c r="I18" s="21"/>
    </row>
    <row r="19" spans="1:9" ht="13.5">
      <c r="A19" s="179">
        <v>12</v>
      </c>
      <c r="B19" s="153" t="s">
        <v>57</v>
      </c>
      <c r="C19" s="154" t="s">
        <v>58</v>
      </c>
      <c r="D19" s="115">
        <v>40639</v>
      </c>
      <c r="E19" s="23" t="s">
        <v>17</v>
      </c>
      <c r="F19" s="24" t="s">
        <v>100</v>
      </c>
      <c r="G19" s="181">
        <v>38.16</v>
      </c>
      <c r="H19" s="43"/>
      <c r="I19" s="21"/>
    </row>
    <row r="20" spans="1:9" ht="13.5">
      <c r="A20" s="179">
        <v>13</v>
      </c>
      <c r="B20" s="153" t="s">
        <v>304</v>
      </c>
      <c r="C20" s="154" t="s">
        <v>305</v>
      </c>
      <c r="D20" s="115">
        <v>40500</v>
      </c>
      <c r="E20" s="23" t="s">
        <v>19</v>
      </c>
      <c r="F20" s="24" t="s">
        <v>303</v>
      </c>
      <c r="G20" s="181">
        <v>40.19</v>
      </c>
      <c r="H20" s="43"/>
      <c r="I20" s="21"/>
    </row>
    <row r="21" spans="1:9" ht="13.5">
      <c r="A21" s="179">
        <v>14</v>
      </c>
      <c r="B21" s="153" t="s">
        <v>255</v>
      </c>
      <c r="C21" s="154" t="s">
        <v>312</v>
      </c>
      <c r="D21" s="115">
        <v>39167</v>
      </c>
      <c r="E21" s="140" t="s">
        <v>19</v>
      </c>
      <c r="F21" s="141" t="s">
        <v>203</v>
      </c>
      <c r="G21" s="181">
        <v>41.72</v>
      </c>
      <c r="H21" s="43"/>
      <c r="I21" s="21"/>
    </row>
    <row r="22" spans="1:9" ht="13.5">
      <c r="A22" s="179" t="s">
        <v>48</v>
      </c>
      <c r="B22" s="153" t="s">
        <v>84</v>
      </c>
      <c r="C22" s="154" t="s">
        <v>343</v>
      </c>
      <c r="D22" s="115">
        <v>39401</v>
      </c>
      <c r="E22" s="23" t="s">
        <v>17</v>
      </c>
      <c r="F22" s="24" t="s">
        <v>100</v>
      </c>
      <c r="G22" s="181">
        <v>32.82</v>
      </c>
      <c r="H22" s="43" t="str">
        <f t="shared" si="0"/>
        <v>I JA</v>
      </c>
      <c r="I22" s="21"/>
    </row>
    <row r="23" spans="1:9" ht="13.5">
      <c r="A23" s="179"/>
      <c r="B23" s="153" t="s">
        <v>66</v>
      </c>
      <c r="C23" s="154" t="s">
        <v>193</v>
      </c>
      <c r="D23" s="115">
        <v>39192</v>
      </c>
      <c r="E23" s="23" t="s">
        <v>19</v>
      </c>
      <c r="F23" s="24" t="s">
        <v>25</v>
      </c>
      <c r="G23" s="181" t="s">
        <v>327</v>
      </c>
      <c r="H23" s="43"/>
      <c r="I23" s="100"/>
    </row>
    <row r="24" spans="1:9" ht="13.5">
      <c r="A24" s="179"/>
      <c r="B24" s="153" t="s">
        <v>66</v>
      </c>
      <c r="C24" s="154" t="s">
        <v>201</v>
      </c>
      <c r="D24" s="115">
        <v>39542</v>
      </c>
      <c r="E24" s="23" t="s">
        <v>19</v>
      </c>
      <c r="F24" s="24" t="s">
        <v>27</v>
      </c>
      <c r="G24" s="181" t="s">
        <v>327</v>
      </c>
      <c r="H24" s="43"/>
      <c r="I24" s="100"/>
    </row>
    <row r="25" spans="1:9" ht="13.5">
      <c r="A25" s="179"/>
      <c r="B25" s="151" t="s">
        <v>5</v>
      </c>
      <c r="C25" s="152" t="s">
        <v>250</v>
      </c>
      <c r="D25" s="97">
        <v>39872</v>
      </c>
      <c r="E25" s="140" t="s">
        <v>19</v>
      </c>
      <c r="F25" s="141" t="s">
        <v>203</v>
      </c>
      <c r="G25" s="181" t="s">
        <v>327</v>
      </c>
      <c r="H25" s="43"/>
      <c r="I25" s="100"/>
    </row>
  </sheetData>
  <sheetProtection/>
  <mergeCells count="1">
    <mergeCell ref="A3:B3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26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5.8515625" style="21" customWidth="1"/>
    <col min="2" max="2" width="14.140625" style="107" customWidth="1"/>
    <col min="3" max="3" width="14.57421875" style="110" customWidth="1"/>
    <col min="4" max="4" width="10.421875" style="21" bestFit="1" customWidth="1"/>
    <col min="5" max="5" width="11.140625" style="63" bestFit="1" customWidth="1"/>
    <col min="6" max="6" width="11.28125" style="21" bestFit="1" customWidth="1"/>
    <col min="7" max="7" width="7.421875" style="21" customWidth="1"/>
    <col min="8" max="8" width="7.140625" style="21" customWidth="1"/>
    <col min="9" max="9" width="3.8515625" style="21" customWidth="1"/>
    <col min="10" max="16384" width="9.140625" style="21" customWidth="1"/>
  </cols>
  <sheetData>
    <row r="1" spans="1:5" s="10" customFormat="1" ht="18">
      <c r="A1" s="8" t="s">
        <v>247</v>
      </c>
      <c r="B1" s="127"/>
      <c r="C1" s="131"/>
      <c r="D1" s="57"/>
      <c r="E1" s="58"/>
    </row>
    <row r="2" spans="1:5" s="10" customFormat="1" ht="18">
      <c r="A2" s="8"/>
      <c r="B2" s="127"/>
      <c r="C2" s="127"/>
      <c r="E2" s="11"/>
    </row>
    <row r="3" spans="1:5" s="10" customFormat="1" ht="13.5">
      <c r="A3" s="374">
        <v>44091</v>
      </c>
      <c r="B3" s="374"/>
      <c r="C3" s="131"/>
      <c r="D3" s="57"/>
      <c r="E3" s="61" t="s">
        <v>35</v>
      </c>
    </row>
    <row r="4" spans="2:5" s="13" customFormat="1" ht="12.75">
      <c r="B4" s="105"/>
      <c r="C4" s="108"/>
      <c r="D4" s="59"/>
      <c r="E4" s="62"/>
    </row>
    <row r="5" spans="1:6" s="10" customFormat="1" ht="18">
      <c r="A5" s="9"/>
      <c r="B5" s="123" t="s">
        <v>52</v>
      </c>
      <c r="C5" s="128"/>
      <c r="D5" s="57"/>
      <c r="E5" s="68">
        <v>1</v>
      </c>
      <c r="F5" s="16" t="s">
        <v>46</v>
      </c>
    </row>
    <row r="6" spans="2:6" s="17" customFormat="1" ht="13.5" thickBot="1">
      <c r="B6" s="106"/>
      <c r="C6" s="109"/>
      <c r="D6" s="21"/>
      <c r="E6" s="63"/>
      <c r="F6" s="19"/>
    </row>
    <row r="7" spans="1:8" ht="13.5" thickBot="1">
      <c r="A7" s="53" t="s">
        <v>47</v>
      </c>
      <c r="B7" s="44" t="s">
        <v>0</v>
      </c>
      <c r="C7" s="45" t="s">
        <v>1</v>
      </c>
      <c r="D7" s="46" t="s">
        <v>2</v>
      </c>
      <c r="E7" s="46" t="s">
        <v>3</v>
      </c>
      <c r="F7" s="46" t="s">
        <v>4</v>
      </c>
      <c r="G7" s="47" t="s">
        <v>36</v>
      </c>
      <c r="H7" s="48" t="s">
        <v>38</v>
      </c>
    </row>
    <row r="8" spans="1:9" ht="17.25" customHeight="1">
      <c r="A8" s="49" t="s">
        <v>39</v>
      </c>
      <c r="B8" s="142" t="s">
        <v>74</v>
      </c>
      <c r="C8" s="143" t="s">
        <v>240</v>
      </c>
      <c r="D8" s="144">
        <v>40735</v>
      </c>
      <c r="E8" s="111" t="s">
        <v>19</v>
      </c>
      <c r="F8" s="95" t="s">
        <v>203</v>
      </c>
      <c r="G8" s="51" t="s">
        <v>327</v>
      </c>
      <c r="H8" s="92"/>
      <c r="I8" s="30"/>
    </row>
    <row r="9" spans="1:8" ht="17.25" customHeight="1">
      <c r="A9" s="22" t="s">
        <v>40</v>
      </c>
      <c r="B9" s="153" t="s">
        <v>182</v>
      </c>
      <c r="C9" s="154" t="s">
        <v>319</v>
      </c>
      <c r="D9" s="23">
        <v>39651</v>
      </c>
      <c r="E9" s="23" t="s">
        <v>19</v>
      </c>
      <c r="F9" s="24" t="s">
        <v>23</v>
      </c>
      <c r="G9" s="25">
        <v>36.7</v>
      </c>
      <c r="H9" s="92"/>
    </row>
    <row r="10" spans="1:8" ht="17.25" customHeight="1">
      <c r="A10" s="22" t="s">
        <v>41</v>
      </c>
      <c r="B10" s="165" t="s">
        <v>174</v>
      </c>
      <c r="C10" s="161" t="s">
        <v>175</v>
      </c>
      <c r="D10" s="113">
        <v>39550</v>
      </c>
      <c r="E10" s="111" t="s">
        <v>60</v>
      </c>
      <c r="F10" s="33" t="s">
        <v>61</v>
      </c>
      <c r="G10" s="25">
        <v>33.94</v>
      </c>
      <c r="H10" s="92"/>
    </row>
    <row r="11" spans="1:8" ht="17.25" customHeight="1">
      <c r="A11" s="22" t="s">
        <v>42</v>
      </c>
      <c r="B11" s="165" t="s">
        <v>190</v>
      </c>
      <c r="C11" s="161" t="s">
        <v>191</v>
      </c>
      <c r="D11" s="113">
        <v>39922</v>
      </c>
      <c r="E11" s="111" t="s">
        <v>19</v>
      </c>
      <c r="F11" s="104" t="s">
        <v>23</v>
      </c>
      <c r="G11" s="25">
        <v>32.8</v>
      </c>
      <c r="H11" s="92" t="str">
        <f aca="true" t="shared" si="0" ref="H11:H25">IF(ISBLANK(G11),"",IF(G11&lt;=22.75,"KSM",IF(G11&lt;=23.7,"I A",IF(G11&lt;=25,"II A",IF(G11&lt;=27,"III A",IF(G11&lt;=29.5,"I JA",IF(G11&lt;=31.5,"II JA",IF(G11&lt;=33,"III JA"))))))))</f>
        <v>III JA</v>
      </c>
    </row>
    <row r="12" spans="1:6" s="10" customFormat="1" ht="13.5">
      <c r="A12" s="9"/>
      <c r="B12" s="132"/>
      <c r="C12" s="128"/>
      <c r="D12" s="57"/>
      <c r="E12" s="68" t="s">
        <v>40</v>
      </c>
      <c r="F12" s="81" t="s">
        <v>46</v>
      </c>
    </row>
    <row r="13" spans="1:8" ht="17.25" customHeight="1">
      <c r="A13" s="22" t="s">
        <v>39</v>
      </c>
      <c r="B13" s="162" t="s">
        <v>194</v>
      </c>
      <c r="C13" s="163" t="s">
        <v>195</v>
      </c>
      <c r="D13" s="31">
        <v>39774</v>
      </c>
      <c r="E13" s="32" t="s">
        <v>19</v>
      </c>
      <c r="F13" s="33" t="s">
        <v>20</v>
      </c>
      <c r="G13" s="25">
        <v>32.45</v>
      </c>
      <c r="H13" s="92" t="str">
        <f t="shared" si="0"/>
        <v>III JA</v>
      </c>
    </row>
    <row r="14" spans="1:8" ht="17.25" customHeight="1">
      <c r="A14" s="22" t="s">
        <v>40</v>
      </c>
      <c r="B14" s="165" t="s">
        <v>89</v>
      </c>
      <c r="C14" s="161" t="s">
        <v>246</v>
      </c>
      <c r="D14" s="113">
        <v>40092</v>
      </c>
      <c r="E14" s="23" t="s">
        <v>19</v>
      </c>
      <c r="F14" s="24" t="s">
        <v>23</v>
      </c>
      <c r="G14" s="25">
        <v>32.83</v>
      </c>
      <c r="H14" s="92" t="str">
        <f t="shared" si="0"/>
        <v>III JA</v>
      </c>
    </row>
    <row r="15" spans="1:8" ht="17.25" customHeight="1">
      <c r="A15" s="22" t="s">
        <v>41</v>
      </c>
      <c r="B15" s="147" t="s">
        <v>124</v>
      </c>
      <c r="C15" s="157" t="s">
        <v>125</v>
      </c>
      <c r="D15" s="96" t="s">
        <v>215</v>
      </c>
      <c r="E15" s="111" t="s">
        <v>19</v>
      </c>
      <c r="F15" s="95" t="s">
        <v>203</v>
      </c>
      <c r="G15" s="25">
        <v>35.53</v>
      </c>
      <c r="H15" s="92"/>
    </row>
    <row r="16" spans="1:8" ht="17.25" customHeight="1">
      <c r="A16" s="22" t="s">
        <v>42</v>
      </c>
      <c r="B16" s="160" t="s">
        <v>168</v>
      </c>
      <c r="C16" s="161" t="s">
        <v>169</v>
      </c>
      <c r="D16" s="113">
        <v>39477</v>
      </c>
      <c r="E16" s="111" t="s">
        <v>9</v>
      </c>
      <c r="F16" s="104" t="s">
        <v>166</v>
      </c>
      <c r="G16" s="25">
        <v>40.13</v>
      </c>
      <c r="H16" s="92"/>
    </row>
    <row r="17" spans="1:6" s="10" customFormat="1" ht="13.5">
      <c r="A17" s="9"/>
      <c r="B17" s="132"/>
      <c r="C17" s="128"/>
      <c r="D17" s="57"/>
      <c r="E17" s="68" t="s">
        <v>41</v>
      </c>
      <c r="F17" s="81" t="s">
        <v>46</v>
      </c>
    </row>
    <row r="18" spans="1:8" ht="17.25" customHeight="1">
      <c r="A18" s="22" t="s">
        <v>39</v>
      </c>
      <c r="B18" s="165" t="s">
        <v>26</v>
      </c>
      <c r="C18" s="161" t="s">
        <v>95</v>
      </c>
      <c r="D18" s="113">
        <v>39835</v>
      </c>
      <c r="E18" s="111" t="s">
        <v>19</v>
      </c>
      <c r="F18" s="104" t="s">
        <v>22</v>
      </c>
      <c r="G18" s="25">
        <v>32.4</v>
      </c>
      <c r="H18" s="92" t="str">
        <f t="shared" si="0"/>
        <v>III JA</v>
      </c>
    </row>
    <row r="19" spans="1:8" ht="17.25" customHeight="1">
      <c r="A19" s="22" t="s">
        <v>40</v>
      </c>
      <c r="B19" s="166" t="s">
        <v>216</v>
      </c>
      <c r="C19" s="167" t="s">
        <v>110</v>
      </c>
      <c r="D19" s="96">
        <v>39162</v>
      </c>
      <c r="E19" s="111" t="s">
        <v>19</v>
      </c>
      <c r="F19" s="95" t="s">
        <v>203</v>
      </c>
      <c r="G19" s="25">
        <v>28.01</v>
      </c>
      <c r="H19" s="92" t="str">
        <f t="shared" si="0"/>
        <v>I JA</v>
      </c>
    </row>
    <row r="20" spans="1:8" ht="17.25" customHeight="1">
      <c r="A20" s="22" t="s">
        <v>41</v>
      </c>
      <c r="B20" s="168" t="s">
        <v>106</v>
      </c>
      <c r="C20" s="169" t="s">
        <v>204</v>
      </c>
      <c r="D20" s="113" t="s">
        <v>205</v>
      </c>
      <c r="E20" s="111" t="s">
        <v>19</v>
      </c>
      <c r="F20" s="104" t="s">
        <v>203</v>
      </c>
      <c r="G20" s="25">
        <v>27.64</v>
      </c>
      <c r="H20" s="92" t="str">
        <f t="shared" si="0"/>
        <v>I JA</v>
      </c>
    </row>
    <row r="21" spans="1:8" ht="17.25" customHeight="1">
      <c r="A21" s="22" t="s">
        <v>42</v>
      </c>
      <c r="B21" s="162" t="s">
        <v>182</v>
      </c>
      <c r="C21" s="163" t="s">
        <v>121</v>
      </c>
      <c r="D21" s="31">
        <v>39110</v>
      </c>
      <c r="E21" s="86" t="s">
        <v>19</v>
      </c>
      <c r="F21" s="33" t="s">
        <v>22</v>
      </c>
      <c r="G21" s="25">
        <v>28.26</v>
      </c>
      <c r="H21" s="92" t="str">
        <f t="shared" si="0"/>
        <v>I JA</v>
      </c>
    </row>
    <row r="22" spans="1:6" s="100" customFormat="1" ht="13.5">
      <c r="A22" s="99"/>
      <c r="B22" s="132"/>
      <c r="C22" s="128"/>
      <c r="D22" s="112"/>
      <c r="E22" s="114" t="s">
        <v>42</v>
      </c>
      <c r="F22" s="116" t="s">
        <v>46</v>
      </c>
    </row>
    <row r="23" spans="1:9" ht="13.5">
      <c r="A23" s="94" t="s">
        <v>39</v>
      </c>
      <c r="B23" s="133" t="s">
        <v>344</v>
      </c>
      <c r="C23" s="134" t="s">
        <v>345</v>
      </c>
      <c r="D23" s="23">
        <v>39567</v>
      </c>
      <c r="E23" s="23" t="s">
        <v>60</v>
      </c>
      <c r="F23" s="24" t="s">
        <v>61</v>
      </c>
      <c r="G23" s="25">
        <v>39.23</v>
      </c>
      <c r="H23" s="92"/>
      <c r="I23" s="172"/>
    </row>
    <row r="24" spans="1:9" ht="13.5">
      <c r="A24" s="22" t="s">
        <v>40</v>
      </c>
      <c r="B24" s="165" t="s">
        <v>75</v>
      </c>
      <c r="C24" s="161" t="s">
        <v>88</v>
      </c>
      <c r="D24" s="60">
        <v>40154</v>
      </c>
      <c r="E24" s="56" t="s">
        <v>19</v>
      </c>
      <c r="F24" s="40" t="s">
        <v>23</v>
      </c>
      <c r="G24" s="25">
        <v>30.35</v>
      </c>
      <c r="H24" s="92" t="str">
        <f>IF(ISBLANK(G24),"",IF(G24&lt;=22.75,"KSM",IF(G24&lt;=23.7,"I A",IF(G24&lt;=25,"II A",IF(G24&lt;=27,"III A",IF(G24&lt;=29.5,"I JA",IF(G24&lt;=31.5,"II JA",IF(G24&lt;=33,"III JA"))))))))</f>
        <v>II JA</v>
      </c>
      <c r="I24" s="93" t="s">
        <v>48</v>
      </c>
    </row>
    <row r="25" spans="1:9" ht="13.5">
      <c r="A25" s="22" t="s">
        <v>41</v>
      </c>
      <c r="B25" s="151" t="s">
        <v>236</v>
      </c>
      <c r="C25" s="152" t="s">
        <v>237</v>
      </c>
      <c r="D25" s="50">
        <v>39631</v>
      </c>
      <c r="E25" s="23" t="s">
        <v>19</v>
      </c>
      <c r="F25" s="24" t="s">
        <v>23</v>
      </c>
      <c r="G25" s="25">
        <v>29.74</v>
      </c>
      <c r="H25" s="92" t="str">
        <f t="shared" si="0"/>
        <v>II JA</v>
      </c>
      <c r="I25" s="93" t="s">
        <v>48</v>
      </c>
    </row>
    <row r="26" spans="1:9" ht="13.5">
      <c r="A26" s="22" t="s">
        <v>42</v>
      </c>
      <c r="B26" s="165" t="s">
        <v>76</v>
      </c>
      <c r="C26" s="161" t="s">
        <v>131</v>
      </c>
      <c r="D26" s="60" t="s">
        <v>145</v>
      </c>
      <c r="E26" s="56" t="s">
        <v>97</v>
      </c>
      <c r="F26" s="40" t="s">
        <v>98</v>
      </c>
      <c r="G26" s="25" t="s">
        <v>327</v>
      </c>
      <c r="H26" s="92"/>
      <c r="I26" s="93" t="s">
        <v>48</v>
      </c>
    </row>
  </sheetData>
  <sheetProtection/>
  <mergeCells count="1">
    <mergeCell ref="A3:B3"/>
  </mergeCells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viltis</dc:creator>
  <cp:keywords/>
  <dc:description/>
  <cp:lastModifiedBy>Step</cp:lastModifiedBy>
  <cp:lastPrinted>2020-09-17T14:27:10Z</cp:lastPrinted>
  <dcterms:created xsi:type="dcterms:W3CDTF">2017-01-05T10:51:36Z</dcterms:created>
  <dcterms:modified xsi:type="dcterms:W3CDTF">2020-09-17T16:19:17Z</dcterms:modified>
  <cp:category/>
  <cp:version/>
  <cp:contentType/>
  <cp:contentStatus/>
</cp:coreProperties>
</file>