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869" activeTab="0"/>
  </bookViews>
  <sheets>
    <sheet name="Virselis" sheetId="1" r:id="rId1"/>
    <sheet name="60 M p.bėg. " sheetId="2" r:id="rId2"/>
    <sheet name="60 M gal." sheetId="3" r:id="rId3"/>
    <sheet name="60 V p.bėg." sheetId="4" r:id="rId4"/>
    <sheet name="60 V gal." sheetId="5" r:id="rId5"/>
    <sheet name="200 M bėg." sheetId="6" r:id="rId6"/>
    <sheet name="200 M gal." sheetId="7" r:id="rId7"/>
    <sheet name="200 V bėg." sheetId="8" r:id="rId8"/>
    <sheet name="200 V gal." sheetId="9" r:id="rId9"/>
    <sheet name="600 M bėg." sheetId="10" r:id="rId10"/>
    <sheet name="600 M gal." sheetId="11" r:id="rId11"/>
    <sheet name="600 V bėg." sheetId="12" r:id="rId12"/>
    <sheet name="600 V gal." sheetId="13" r:id="rId13"/>
    <sheet name="2000 M" sheetId="14" r:id="rId14"/>
    <sheet name="2000 V" sheetId="15" r:id="rId15"/>
    <sheet name="2000sp.ej M" sheetId="16" r:id="rId16"/>
    <sheet name="3000sp.ėj V" sheetId="17" r:id="rId17"/>
    <sheet name="Aukstis M" sheetId="18" r:id="rId18"/>
    <sheet name="Aukstis V" sheetId="19" r:id="rId19"/>
    <sheet name="Tolis M " sheetId="20" r:id="rId20"/>
    <sheet name="Tolis V" sheetId="21" r:id="rId21"/>
    <sheet name="Rutulys M " sheetId="22" r:id="rId22"/>
    <sheet name="Rutulys V " sheetId="23" r:id="rId23"/>
    <sheet name="Komandiniai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beg">'[1]nbox'!$C$70:$D$105</definedName>
    <definedName name="brez">'[2]beg_rez'!$I$5:$AN$77</definedName>
    <definedName name="dal">'[2]dal_r'!$D$3:$AX$76</definedName>
    <definedName name="dfdsfdsf" localSheetId="6">#REF!</definedName>
    <definedName name="dfdsfdsf" localSheetId="8">#REF!</definedName>
    <definedName name="dfdsfdsf" localSheetId="2">#REF!</definedName>
    <definedName name="dfdsfdsf" localSheetId="4">#REF!</definedName>
    <definedName name="dfdsfdsf" localSheetId="10">#REF!</definedName>
    <definedName name="dfdsfdsf" localSheetId="12">#REF!</definedName>
    <definedName name="dfdsfdsf" localSheetId="21">#REF!</definedName>
    <definedName name="dfdsfdsf" localSheetId="22">#REF!</definedName>
    <definedName name="dfdsfdsf" localSheetId="19">#REF!</definedName>
    <definedName name="dfdsfdsf" localSheetId="20">#REF!</definedName>
    <definedName name="dfdsfdsf">#REF!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 localSheetId="6">#REF!</definedName>
    <definedName name="klp" localSheetId="8">#REF!</definedName>
    <definedName name="klp" localSheetId="2">#REF!</definedName>
    <definedName name="klp" localSheetId="4">#REF!</definedName>
    <definedName name="klp" localSheetId="10">#REF!</definedName>
    <definedName name="klp" localSheetId="12">#REF!</definedName>
    <definedName name="klp" localSheetId="21">#REF!</definedName>
    <definedName name="klp" localSheetId="22">#REF!</definedName>
    <definedName name="klp" localSheetId="19">#REF!</definedName>
    <definedName name="klp" localSheetId="20">#REF!</definedName>
    <definedName name="klp">#REF!</definedName>
    <definedName name="komj">'[2]viso J tsk'!$C$3:$F$16</definedName>
    <definedName name="komjc">'[2]viso JC tsk'!$C$3:$F$16</definedName>
    <definedName name="kph" localSheetId="6">#REF!</definedName>
    <definedName name="kph" localSheetId="8">#REF!</definedName>
    <definedName name="kph" localSheetId="2">#REF!</definedName>
    <definedName name="kph" localSheetId="4">#REF!</definedName>
    <definedName name="kph" localSheetId="10">#REF!</definedName>
    <definedName name="kph" localSheetId="12">#REF!</definedName>
    <definedName name="kph" localSheetId="21">#REF!</definedName>
    <definedName name="kph" localSheetId="22">#REF!</definedName>
    <definedName name="kph" localSheetId="19">#REF!</definedName>
    <definedName name="kph" localSheetId="20">#REF!</definedName>
    <definedName name="kph">#REF!</definedName>
    <definedName name="kv">'[2]st6tk'!$AF$54:$AG$63</definedName>
    <definedName name="kv4tk">'[2]st4tk'!$U$49:$V$58</definedName>
    <definedName name="kvabs" localSheetId="6">'[4]3km sp ėj'!#REF!</definedName>
    <definedName name="kvabs" localSheetId="8">'[4]3km sp ėj'!#REF!</definedName>
    <definedName name="kvabs" localSheetId="2">'[4]3km sp ėj'!#REF!</definedName>
    <definedName name="kvabs" localSheetId="4">'[4]3km sp ėj'!#REF!</definedName>
    <definedName name="kvabs" localSheetId="10">'[4]3km sp ėj'!#REF!</definedName>
    <definedName name="kvabs" localSheetId="12">'[4]3km sp ėj'!#REF!</definedName>
    <definedName name="kvabs">'[4]3km sp ėj'!#REF!</definedName>
    <definedName name="kvall" localSheetId="6">'[4]4x200m'!#REF!</definedName>
    <definedName name="kvall" localSheetId="8">'[4]4x200m'!#REF!</definedName>
    <definedName name="kvall" localSheetId="2">'[4]4x200m'!#REF!</definedName>
    <definedName name="kvall" localSheetId="4">'[4]4x200m'!#REF!</definedName>
    <definedName name="kvall" localSheetId="10">'[4]4x200m'!#REF!</definedName>
    <definedName name="kvall" localSheetId="12">'[4]4x200m'!#REF!</definedName>
    <definedName name="kvall">'[4]4x200m'!#REF!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'[5]startlist'!$Q$30:$S$1002</definedName>
    <definedName name="prad">'[2]TITULdata'!$S$17:$T$24</definedName>
    <definedName name="prg">'[2]TITULdata'!$J$3:$L$13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6">#REF!</definedName>
    <definedName name="rzfsdm" localSheetId="8">#REF!</definedName>
    <definedName name="rzfsdm" localSheetId="2">#REF!</definedName>
    <definedName name="rzfsdm" localSheetId="4">#REF!</definedName>
    <definedName name="rzfsdm" localSheetId="10">#REF!</definedName>
    <definedName name="rzfsdm" localSheetId="12">#REF!</definedName>
    <definedName name="rzfsdm" localSheetId="21">#REF!</definedName>
    <definedName name="rzfsdm" localSheetId="22">#REF!</definedName>
    <definedName name="rzfsdm" localSheetId="19">#REF!</definedName>
    <definedName name="rzfsdm" localSheetId="20">#REF!</definedName>
    <definedName name="rzfsdm">#REF!</definedName>
    <definedName name="rzfsdv" localSheetId="6">#REF!</definedName>
    <definedName name="rzfsdv" localSheetId="8">#REF!</definedName>
    <definedName name="rzfsdv" localSheetId="2">#REF!</definedName>
    <definedName name="rzfsdv" localSheetId="4">#REF!</definedName>
    <definedName name="rzfsdv" localSheetId="10">#REF!</definedName>
    <definedName name="rzfsdv" localSheetId="12">#REF!</definedName>
    <definedName name="rzfsdv" localSheetId="21">#REF!</definedName>
    <definedName name="rzfsdv" localSheetId="22">#REF!</definedName>
    <definedName name="rzfsdv" localSheetId="19">#REF!</definedName>
    <definedName name="rzfsdv" localSheetId="20">#REF!</definedName>
    <definedName name="rzfsdv">#REF!</definedName>
    <definedName name="rzfsm">'[1]60m bb M'!$U$9:$AK$14</definedName>
    <definedName name="rzfssm" localSheetId="6">#REF!</definedName>
    <definedName name="rzfssm" localSheetId="8">#REF!</definedName>
    <definedName name="rzfssm" localSheetId="2">#REF!</definedName>
    <definedName name="rzfssm" localSheetId="4">#REF!</definedName>
    <definedName name="rzfssm" localSheetId="10">#REF!</definedName>
    <definedName name="rzfssm" localSheetId="12">#REF!</definedName>
    <definedName name="rzfssm" localSheetId="21">#REF!</definedName>
    <definedName name="rzfssm" localSheetId="22">#REF!</definedName>
    <definedName name="rzfssm" localSheetId="19">#REF!</definedName>
    <definedName name="rzfssm" localSheetId="20">#REF!</definedName>
    <definedName name="rzfssm">#REF!</definedName>
    <definedName name="rzfsv" localSheetId="6">#REF!</definedName>
    <definedName name="rzfsv" localSheetId="8">#REF!</definedName>
    <definedName name="rzfsv" localSheetId="2">#REF!</definedName>
    <definedName name="rzfsv" localSheetId="4">#REF!</definedName>
    <definedName name="rzfsv" localSheetId="10">#REF!</definedName>
    <definedName name="rzfsv" localSheetId="12">#REF!</definedName>
    <definedName name="rzfsv" localSheetId="21">#REF!</definedName>
    <definedName name="rzfsv" localSheetId="22">#REF!</definedName>
    <definedName name="rzfsv" localSheetId="19">#REF!</definedName>
    <definedName name="rzfsv" localSheetId="20">#REF!</definedName>
    <definedName name="rzfsv">#REF!</definedName>
    <definedName name="rzfswm" localSheetId="6">#REF!</definedName>
    <definedName name="rzfswm" localSheetId="8">#REF!</definedName>
    <definedName name="rzfswm" localSheetId="2">#REF!</definedName>
    <definedName name="rzfswm" localSheetId="4">#REF!</definedName>
    <definedName name="rzfswm" localSheetId="10">#REF!</definedName>
    <definedName name="rzfswm" localSheetId="12">#REF!</definedName>
    <definedName name="rzfswm" localSheetId="21">#REF!</definedName>
    <definedName name="rzfswm" localSheetId="22">#REF!</definedName>
    <definedName name="rzfswm" localSheetId="19">#REF!</definedName>
    <definedName name="rzfswm" localSheetId="20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6">#REF!</definedName>
    <definedName name="rzim" localSheetId="8">#REF!</definedName>
    <definedName name="rzim" localSheetId="2">#REF!</definedName>
    <definedName name="rzim" localSheetId="4">#REF!</definedName>
    <definedName name="rzim" localSheetId="10">#REF!</definedName>
    <definedName name="rzim" localSheetId="12">#REF!</definedName>
    <definedName name="rzim" localSheetId="21">#REF!</definedName>
    <definedName name="rzim" localSheetId="22">#REF!</definedName>
    <definedName name="rzim" localSheetId="19">#REF!</definedName>
    <definedName name="rzim" localSheetId="20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6">#REF!</definedName>
    <definedName name="rzsdfam" localSheetId="8">#REF!</definedName>
    <definedName name="rzsdfam" localSheetId="2">#REF!</definedName>
    <definedName name="rzsdfam" localSheetId="4">#REF!</definedName>
    <definedName name="rzsdfam" localSheetId="10">#REF!</definedName>
    <definedName name="rzsdfam" localSheetId="12">#REF!</definedName>
    <definedName name="rzsdfam" localSheetId="21">#REF!</definedName>
    <definedName name="rzsdfam" localSheetId="22">#REF!</definedName>
    <definedName name="rzsdfam" localSheetId="19">#REF!</definedName>
    <definedName name="rzsdfam" localSheetId="20">#REF!</definedName>
    <definedName name="rzsdfam">#REF!</definedName>
    <definedName name="rzsfam">'[1]60m bb M'!$B$9:$S$89</definedName>
    <definedName name="rzsfav" localSheetId="6">#REF!</definedName>
    <definedName name="rzsfav" localSheetId="8">#REF!</definedName>
    <definedName name="rzsfav" localSheetId="2">#REF!</definedName>
    <definedName name="rzsfav" localSheetId="4">#REF!</definedName>
    <definedName name="rzsfav" localSheetId="10">#REF!</definedName>
    <definedName name="rzsfav" localSheetId="12">#REF!</definedName>
    <definedName name="rzsfav" localSheetId="21">#REF!</definedName>
    <definedName name="rzsfav" localSheetId="22">#REF!</definedName>
    <definedName name="rzsfav" localSheetId="19">#REF!</definedName>
    <definedName name="rzsfav" localSheetId="20">#REF!</definedName>
    <definedName name="rzsfav">#REF!</definedName>
    <definedName name="rzsm">'[1]60m M'!$B$8:$R$89</definedName>
    <definedName name="rzssfam" localSheetId="6">#REF!</definedName>
    <definedName name="rzssfam" localSheetId="8">#REF!</definedName>
    <definedName name="rzssfam" localSheetId="2">#REF!</definedName>
    <definedName name="rzssfam" localSheetId="4">#REF!</definedName>
    <definedName name="rzssfam" localSheetId="10">#REF!</definedName>
    <definedName name="rzssfam" localSheetId="12">#REF!</definedName>
    <definedName name="rzssfam" localSheetId="21">#REF!</definedName>
    <definedName name="rzssfam" localSheetId="22">#REF!</definedName>
    <definedName name="rzssfam" localSheetId="19">#REF!</definedName>
    <definedName name="rzssfam" localSheetId="20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6">#REF!</definedName>
    <definedName name="rzswfam" localSheetId="8">#REF!</definedName>
    <definedName name="rzswfam" localSheetId="2">#REF!</definedName>
    <definedName name="rzswfam" localSheetId="4">#REF!</definedName>
    <definedName name="rzswfam" localSheetId="10">#REF!</definedName>
    <definedName name="rzswfam" localSheetId="12">#REF!</definedName>
    <definedName name="rzswfam" localSheetId="21">#REF!</definedName>
    <definedName name="rzswfam" localSheetId="22">#REF!</definedName>
    <definedName name="rzswfam" localSheetId="19">#REF!</definedName>
    <definedName name="rzswfam" localSheetId="20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 localSheetId="6">#REF!</definedName>
    <definedName name="Sektoriu_Tolis_V_List" localSheetId="8">#REF!</definedName>
    <definedName name="Sektoriu_Tolis_V_List" localSheetId="2">#REF!</definedName>
    <definedName name="Sektoriu_Tolis_V_List" localSheetId="4">#REF!</definedName>
    <definedName name="Sektoriu_Tolis_V_List" localSheetId="10">#REF!</definedName>
    <definedName name="Sektoriu_Tolis_V_List" localSheetId="12">#REF!</definedName>
    <definedName name="Sektoriu_Tolis_V_List" localSheetId="21">#REF!</definedName>
    <definedName name="Sektoriu_Tolis_V_List" localSheetId="22">#REF!</definedName>
    <definedName name="Sektoriu_Tolis_V_List" localSheetId="19">#REF!</definedName>
    <definedName name="Sektoriu_Tolis_V_List" localSheetId="20">#REF!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6">#REF!</definedName>
    <definedName name="tskk" localSheetId="8">#REF!</definedName>
    <definedName name="tskk" localSheetId="2">#REF!</definedName>
    <definedName name="tskk" localSheetId="4">#REF!</definedName>
    <definedName name="tskk" localSheetId="10">#REF!</definedName>
    <definedName name="tskk" localSheetId="12">#REF!</definedName>
    <definedName name="tskk" localSheetId="21">#REF!</definedName>
    <definedName name="tskk" localSheetId="22">#REF!</definedName>
    <definedName name="tskk" localSheetId="19">#REF!</definedName>
    <definedName name="tskk" localSheetId="20">#REF!</definedName>
    <definedName name="tskk">#REF!</definedName>
    <definedName name="uzb">'[5]startlist'!$E$1:$H$28</definedName>
    <definedName name="vt4tk">'[2]st4tk'!$I$10:$S$81</definedName>
    <definedName name="vtbt">'[2]st4tk'!$K$10:$S$81</definedName>
    <definedName name="vttb">'[2]st6tk'!$K$10:$R$81</definedName>
    <definedName name="xdfd" localSheetId="6">#REF!</definedName>
    <definedName name="xdfd" localSheetId="8">#REF!</definedName>
    <definedName name="xdfd" localSheetId="2">#REF!</definedName>
    <definedName name="xdfd" localSheetId="4">#REF!</definedName>
    <definedName name="xdfd" localSheetId="10">#REF!</definedName>
    <definedName name="xdfd" localSheetId="12">#REF!</definedName>
    <definedName name="xdfd" localSheetId="21">#REF!</definedName>
    <definedName name="xdfd" localSheetId="22">#REF!</definedName>
    <definedName name="xdfd" localSheetId="19">#REF!</definedName>
    <definedName name="xdfd" localSheetId="20">#REF!</definedName>
    <definedName name="xdfd">#REF!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<sst xmlns="http://schemas.openxmlformats.org/spreadsheetml/2006/main" count="3673" uniqueCount="989">
  <si>
    <t>LIETUVOS JAUNUČIŲ LENGVOSIOS ATLETIKOS ČEMPIONATAS</t>
  </si>
  <si>
    <t>Bandymai</t>
  </si>
  <si>
    <t>Vardas</t>
  </si>
  <si>
    <t>Pavardė</t>
  </si>
  <si>
    <t>Gimimo data</t>
  </si>
  <si>
    <t>Komanda</t>
  </si>
  <si>
    <t>SUC</t>
  </si>
  <si>
    <t>Sporto klubas</t>
  </si>
  <si>
    <t>Taškai</t>
  </si>
  <si>
    <t>Eilė</t>
  </si>
  <si>
    <t>Rezultatas</t>
  </si>
  <si>
    <t>Kv.l.</t>
  </si>
  <si>
    <t>Treneris</t>
  </si>
  <si>
    <t>Laurynas</t>
  </si>
  <si>
    <t>Utenos raj.</t>
  </si>
  <si>
    <t>Utenos DSC</t>
  </si>
  <si>
    <t>M. Saliamonas</t>
  </si>
  <si>
    <t>Nojus</t>
  </si>
  <si>
    <t>Kėdainiai</t>
  </si>
  <si>
    <t>Šiaulių rajonas</t>
  </si>
  <si>
    <t>Kuršėnų SM</t>
  </si>
  <si>
    <t>Mažylis</t>
  </si>
  <si>
    <t>V.Ponomariovas</t>
  </si>
  <si>
    <t>Augustas</t>
  </si>
  <si>
    <t>Kaunas-2</t>
  </si>
  <si>
    <t>Startas</t>
  </si>
  <si>
    <t>bėgimas iš 3</t>
  </si>
  <si>
    <t>Nr.</t>
  </si>
  <si>
    <t>Rez.par.b.</t>
  </si>
  <si>
    <t>R.l.</t>
  </si>
  <si>
    <t>Rez.fin.</t>
  </si>
  <si>
    <t>Gabija</t>
  </si>
  <si>
    <t>Mockutė</t>
  </si>
  <si>
    <t xml:space="preserve">Klaipėda </t>
  </si>
  <si>
    <t>LAM</t>
  </si>
  <si>
    <t>D.D.Senkai</t>
  </si>
  <si>
    <t>Gerda</t>
  </si>
  <si>
    <t>Šiauliai</t>
  </si>
  <si>
    <t>ŠLASC</t>
  </si>
  <si>
    <t>J. Baikštienė</t>
  </si>
  <si>
    <t>Silvija</t>
  </si>
  <si>
    <t>Kazlauskaitė</t>
  </si>
  <si>
    <t>2006-04-27</t>
  </si>
  <si>
    <t>Prienų KKSC</t>
  </si>
  <si>
    <t>K.Kuzmickienė</t>
  </si>
  <si>
    <t>Austėja</t>
  </si>
  <si>
    <t>Viltė</t>
  </si>
  <si>
    <t>I.Gricevičienė</t>
  </si>
  <si>
    <t>Beata</t>
  </si>
  <si>
    <t>Pasvalys</t>
  </si>
  <si>
    <t>Mozerytė</t>
  </si>
  <si>
    <t>2006-04-30</t>
  </si>
  <si>
    <t>Viktorija</t>
  </si>
  <si>
    <t>Aurėja</t>
  </si>
  <si>
    <t>Beniušytė</t>
  </si>
  <si>
    <t>2006-09-05</t>
  </si>
  <si>
    <t>Kaunas-1</t>
  </si>
  <si>
    <t>Vilnius 1</t>
  </si>
  <si>
    <t>VMSC</t>
  </si>
  <si>
    <t>Zaveckaitė</t>
  </si>
  <si>
    <t>2006-01-03</t>
  </si>
  <si>
    <t>Marijampolė</t>
  </si>
  <si>
    <t>R.Bindokienė</t>
  </si>
  <si>
    <t>Deimantė</t>
  </si>
  <si>
    <t>Kazlauskytė</t>
  </si>
  <si>
    <t>2006-10-03</t>
  </si>
  <si>
    <t>Raseiniai</t>
  </si>
  <si>
    <t>Raseinių KKSC</t>
  </si>
  <si>
    <t>Tadaravičiūtė</t>
  </si>
  <si>
    <t>ind.</t>
  </si>
  <si>
    <t>V. Žiedienė, J. Spudis</t>
  </si>
  <si>
    <t>Neda</t>
  </si>
  <si>
    <t>Vidzėnaitė</t>
  </si>
  <si>
    <t>2006-03-21</t>
  </si>
  <si>
    <t>Panevėžys</t>
  </si>
  <si>
    <t>R.Sadzevičienė</t>
  </si>
  <si>
    <t>Gustas</t>
  </si>
  <si>
    <t>Titas</t>
  </si>
  <si>
    <t>Telšiai</t>
  </si>
  <si>
    <t>SRC</t>
  </si>
  <si>
    <t>L.Kaveckienė</t>
  </si>
  <si>
    <t>Petraitis</t>
  </si>
  <si>
    <t>2006-06-21</t>
  </si>
  <si>
    <t>Šilutės raj.</t>
  </si>
  <si>
    <t>Liudas</t>
  </si>
  <si>
    <t>Zokas</t>
  </si>
  <si>
    <t>2006-05-16</t>
  </si>
  <si>
    <t>E.Dilys</t>
  </si>
  <si>
    <t>Joniškio raj.</t>
  </si>
  <si>
    <t>JSC</t>
  </si>
  <si>
    <t>2000 m sportinis ėjimas jaunutės</t>
  </si>
  <si>
    <t>Finalas</t>
  </si>
  <si>
    <t>Įspėjimai</t>
  </si>
  <si>
    <t>Justė</t>
  </si>
  <si>
    <t>Perveneckaitė</t>
  </si>
  <si>
    <t>2006-09-01</t>
  </si>
  <si>
    <t>Švenčionių r.</t>
  </si>
  <si>
    <t>ŠRSC</t>
  </si>
  <si>
    <t>PSĖK</t>
  </si>
  <si>
    <t>V. Meškauskas</t>
  </si>
  <si>
    <t>Nadežda</t>
  </si>
  <si>
    <t>Novikova</t>
  </si>
  <si>
    <t>2006-12-12</t>
  </si>
  <si>
    <t>O.Grybauskienė, N.Krakiene</t>
  </si>
  <si>
    <t>Vilnius 1,Kėdainiai</t>
  </si>
  <si>
    <t>J.Romankovas,R.Kaselis</t>
  </si>
  <si>
    <t>Samanta</t>
  </si>
  <si>
    <t>Jonavos raj.</t>
  </si>
  <si>
    <t>Jonavos KKSC</t>
  </si>
  <si>
    <t>SK "Einius"</t>
  </si>
  <si>
    <t>V.Lebeckienė</t>
  </si>
  <si>
    <t>Liepa</t>
  </si>
  <si>
    <t>Kvedaraitė</t>
  </si>
  <si>
    <t>Armanda</t>
  </si>
  <si>
    <t>Tolytė</t>
  </si>
  <si>
    <t>2006-10-08</t>
  </si>
  <si>
    <t>Birštonas</t>
  </si>
  <si>
    <t>Birštono SC</t>
  </si>
  <si>
    <t>A.Mikėno ĖK</t>
  </si>
  <si>
    <t>Šakių raj.</t>
  </si>
  <si>
    <t>Šakių JKSC</t>
  </si>
  <si>
    <t>2007-02-27</t>
  </si>
  <si>
    <t xml:space="preserve">Ema </t>
  </si>
  <si>
    <t>Marčiulionytė</t>
  </si>
  <si>
    <t>2006-02-02</t>
  </si>
  <si>
    <t>Miglė</t>
  </si>
  <si>
    <t>Juškaitė</t>
  </si>
  <si>
    <t>Rusnė</t>
  </si>
  <si>
    <t>-</t>
  </si>
  <si>
    <t>3000 m sportinis ėjimas jaunučiai</t>
  </si>
  <si>
    <t>Grincevičius</t>
  </si>
  <si>
    <t>2006-07-04</t>
  </si>
  <si>
    <t>2006-04-16</t>
  </si>
  <si>
    <t>Butėnas</t>
  </si>
  <si>
    <t>2006-09-23</t>
  </si>
  <si>
    <t>Rezult.</t>
  </si>
  <si>
    <t>Rytis</t>
  </si>
  <si>
    <t>Vilius</t>
  </si>
  <si>
    <t>Meškuičiai</t>
  </si>
  <si>
    <t>P.Vaitkus</t>
  </si>
  <si>
    <t>Rutulio (3 kg) stūmimas jaunutės</t>
  </si>
  <si>
    <t xml:space="preserve"> </t>
  </si>
  <si>
    <t>Ieva</t>
  </si>
  <si>
    <t>V.L.Maleckiai</t>
  </si>
  <si>
    <t>Emilija</t>
  </si>
  <si>
    <t>Kaltinėnai</t>
  </si>
  <si>
    <t>S.Čėsna</t>
  </si>
  <si>
    <t>11.52</t>
  </si>
  <si>
    <t>10.78</t>
  </si>
  <si>
    <t>J.Radžius</t>
  </si>
  <si>
    <t>9.81</t>
  </si>
  <si>
    <t>Ugnė</t>
  </si>
  <si>
    <t>G.Kupstytė</t>
  </si>
  <si>
    <t>9.62</t>
  </si>
  <si>
    <t>Evelina</t>
  </si>
  <si>
    <t>Biveinytė</t>
  </si>
  <si>
    <t>2006-05-21</t>
  </si>
  <si>
    <t>V. Zarankienė</t>
  </si>
  <si>
    <t>9.47</t>
  </si>
  <si>
    <t>9.45</t>
  </si>
  <si>
    <t>Kramarenkaitė</t>
  </si>
  <si>
    <t>2006-11-21</t>
  </si>
  <si>
    <t>G.Goštautaitė</t>
  </si>
  <si>
    <t>Ema</t>
  </si>
  <si>
    <t>Baužaitė</t>
  </si>
  <si>
    <t>K.Kozlovienė</t>
  </si>
  <si>
    <t>9.56</t>
  </si>
  <si>
    <t>Kelmės raj.</t>
  </si>
  <si>
    <t>8.78</t>
  </si>
  <si>
    <t>9.57</t>
  </si>
  <si>
    <t>Eivita</t>
  </si>
  <si>
    <t>Stankūnaitė</t>
  </si>
  <si>
    <t>8.63</t>
  </si>
  <si>
    <t>8.04</t>
  </si>
  <si>
    <t xml:space="preserve">Goda </t>
  </si>
  <si>
    <t>Skaistė</t>
  </si>
  <si>
    <t>Goda</t>
  </si>
  <si>
    <t>Rugilė</t>
  </si>
  <si>
    <t>2006-06-20</t>
  </si>
  <si>
    <t>Kamilė</t>
  </si>
  <si>
    <t>2007-07-26</t>
  </si>
  <si>
    <t>R.Vasiliauskas</t>
  </si>
  <si>
    <t>Petrauskaitė</t>
  </si>
  <si>
    <t>2006-09-28</t>
  </si>
  <si>
    <t>Urtė</t>
  </si>
  <si>
    <t>Radha</t>
  </si>
  <si>
    <t>Kučinskaitė</t>
  </si>
  <si>
    <t>2006-09-06</t>
  </si>
  <si>
    <t>Dikšaitė</t>
  </si>
  <si>
    <t>60 m bėgimas jaunutės</t>
  </si>
  <si>
    <t>Klubas</t>
  </si>
  <si>
    <t>B</t>
  </si>
  <si>
    <t>T</t>
  </si>
  <si>
    <t>Augustė</t>
  </si>
  <si>
    <t xml:space="preserve">Panevėžys </t>
  </si>
  <si>
    <t>8.57</t>
  </si>
  <si>
    <t>Stundžaitė</t>
  </si>
  <si>
    <t>2006-06-08</t>
  </si>
  <si>
    <t>Vilnius 2</t>
  </si>
  <si>
    <t>8.84</t>
  </si>
  <si>
    <t>"Flamingas"</t>
  </si>
  <si>
    <t>J. Kirilovienė</t>
  </si>
  <si>
    <t>9.28</t>
  </si>
  <si>
    <t>Rūta</t>
  </si>
  <si>
    <t>9.88</t>
  </si>
  <si>
    <t>8.62</t>
  </si>
  <si>
    <t>Gabrielė</t>
  </si>
  <si>
    <t>8.83</t>
  </si>
  <si>
    <t>Nerija</t>
  </si>
  <si>
    <t>Brinevičiūtė</t>
  </si>
  <si>
    <t>9.76</t>
  </si>
  <si>
    <t>Vaitkevičiūtė</t>
  </si>
  <si>
    <t>A. Petrokas</t>
  </si>
  <si>
    <t>8.61</t>
  </si>
  <si>
    <t>8.82</t>
  </si>
  <si>
    <t>V. Strokas</t>
  </si>
  <si>
    <t>9.73</t>
  </si>
  <si>
    <t>Deisadzė</t>
  </si>
  <si>
    <t>2006-06-17</t>
  </si>
  <si>
    <t>8.69</t>
  </si>
  <si>
    <t>Andrėja</t>
  </si>
  <si>
    <t>Šimkutė</t>
  </si>
  <si>
    <t>D. Vrubliauskas</t>
  </si>
  <si>
    <t>8.70</t>
  </si>
  <si>
    <t>Karolina</t>
  </si>
  <si>
    <t>sk.Aitvaras</t>
  </si>
  <si>
    <t>R.Turla</t>
  </si>
  <si>
    <t>9.70</t>
  </si>
  <si>
    <t>7.99</t>
  </si>
  <si>
    <t>9.10</t>
  </si>
  <si>
    <t>10.23</t>
  </si>
  <si>
    <t>Amanda</t>
  </si>
  <si>
    <t>Kaminskytė</t>
  </si>
  <si>
    <t>2006-10-07</t>
  </si>
  <si>
    <t>M.Reinikovas</t>
  </si>
  <si>
    <t>8.46</t>
  </si>
  <si>
    <t>9.02</t>
  </si>
  <si>
    <t>Klaipėda ind.</t>
  </si>
  <si>
    <t>L.Milikauskaitė</t>
  </si>
  <si>
    <t>9.18</t>
  </si>
  <si>
    <t>10.36</t>
  </si>
  <si>
    <t>Glodenytė</t>
  </si>
  <si>
    <t>Balnaitė</t>
  </si>
  <si>
    <t>2006-12-29</t>
  </si>
  <si>
    <t>Drazdovaitė</t>
  </si>
  <si>
    <t>Žiliukaitė</t>
  </si>
  <si>
    <t>60 m bėgimas jaunučiai</t>
  </si>
  <si>
    <t>7.93</t>
  </si>
  <si>
    <t>8.06</t>
  </si>
  <si>
    <t>I.Jefimova</t>
  </si>
  <si>
    <t>8.54</t>
  </si>
  <si>
    <t>2006-09-27</t>
  </si>
  <si>
    <t>Malakauskas</t>
  </si>
  <si>
    <t>2006-04-29</t>
  </si>
  <si>
    <t>M.Vadeikis</t>
  </si>
  <si>
    <t>8.59</t>
  </si>
  <si>
    <t>Justas</t>
  </si>
  <si>
    <t>8.55</t>
  </si>
  <si>
    <t>Prokopenko</t>
  </si>
  <si>
    <t>Paulius</t>
  </si>
  <si>
    <t>7.74</t>
  </si>
  <si>
    <t>8.12</t>
  </si>
  <si>
    <t>8.38</t>
  </si>
  <si>
    <t>Faustas</t>
  </si>
  <si>
    <t>2007-05-08</t>
  </si>
  <si>
    <t>Vasiliauskas</t>
  </si>
  <si>
    <t>I.Krakoviak-Tolstika,A.Tolstiks</t>
  </si>
  <si>
    <t>Matas</t>
  </si>
  <si>
    <t>Kristupas</t>
  </si>
  <si>
    <t>Norkūnas</t>
  </si>
  <si>
    <t>2006-06-07</t>
  </si>
  <si>
    <t>7.84</t>
  </si>
  <si>
    <t>2006-02-20</t>
  </si>
  <si>
    <t>600 m bėgimas jaunutės</t>
  </si>
  <si>
    <t>finalinis bėgimas iš 3</t>
  </si>
  <si>
    <t>Junda</t>
  </si>
  <si>
    <t>Siudikaitė</t>
  </si>
  <si>
    <t>Bėgikės</t>
  </si>
  <si>
    <t>M.Krakys</t>
  </si>
  <si>
    <t>Liebaitė</t>
  </si>
  <si>
    <t>Akmenės SC</t>
  </si>
  <si>
    <t>S. Rinkūnas</t>
  </si>
  <si>
    <t>Upė</t>
  </si>
  <si>
    <t>Jurkšaitytė</t>
  </si>
  <si>
    <t>Šilerytė</t>
  </si>
  <si>
    <t>D. Šaučikovas</t>
  </si>
  <si>
    <t>2006-12-10</t>
  </si>
  <si>
    <t>2007-01-18</t>
  </si>
  <si>
    <t>Stela</t>
  </si>
  <si>
    <t>Laurinčikaitė</t>
  </si>
  <si>
    <t>2006-07-05</t>
  </si>
  <si>
    <t>Vilčinskaitė</t>
  </si>
  <si>
    <t>R.Sausaitis</t>
  </si>
  <si>
    <t>L.Juchnevičienė</t>
  </si>
  <si>
    <t>Gasiūnaitė</t>
  </si>
  <si>
    <t>2006-06-14</t>
  </si>
  <si>
    <t>O.Grybauskienė</t>
  </si>
  <si>
    <t>Linkauskas</t>
  </si>
  <si>
    <t>Linas</t>
  </si>
  <si>
    <t>Martynas</t>
  </si>
  <si>
    <t>2006-04-07</t>
  </si>
  <si>
    <t>Usovas</t>
  </si>
  <si>
    <t>D.Jankauskaitė</t>
  </si>
  <si>
    <t>finalinis bėgimas iš 2</t>
  </si>
  <si>
    <t>Dominykas</t>
  </si>
  <si>
    <t>2007-01-29</t>
  </si>
  <si>
    <t>Kukšta</t>
  </si>
  <si>
    <t xml:space="preserve">V. Gražys </t>
  </si>
  <si>
    <t>Vilniaus r. SM</t>
  </si>
  <si>
    <t xml:space="preserve">Vilniaus r. </t>
  </si>
  <si>
    <t xml:space="preserve">Rokas </t>
  </si>
  <si>
    <t>600 m bėgimas jaunučiai</t>
  </si>
  <si>
    <t>Šuolis į tolį jaunučiai</t>
  </si>
  <si>
    <t>Adanas</t>
  </si>
  <si>
    <t>Balkauskas</t>
  </si>
  <si>
    <t>5.75</t>
  </si>
  <si>
    <t>5.90</t>
  </si>
  <si>
    <t>Šablevičius</t>
  </si>
  <si>
    <t>2006-01-09</t>
  </si>
  <si>
    <t>4.98</t>
  </si>
  <si>
    <t>Elvis</t>
  </si>
  <si>
    <t>Overlingas</t>
  </si>
  <si>
    <t>2006-04-23</t>
  </si>
  <si>
    <t>4.91</t>
  </si>
  <si>
    <t>5.20</t>
  </si>
  <si>
    <t>Edvinas</t>
  </si>
  <si>
    <t>Ježauskas</t>
  </si>
  <si>
    <t>4.59</t>
  </si>
  <si>
    <t>Ignas</t>
  </si>
  <si>
    <t>2006-03-02</t>
  </si>
  <si>
    <t>Tautvydas</t>
  </si>
  <si>
    <t>2006-04-20</t>
  </si>
  <si>
    <t>4.75</t>
  </si>
  <si>
    <t>Rokas</t>
  </si>
  <si>
    <t>2006-06-11</t>
  </si>
  <si>
    <t xml:space="preserve">Domas </t>
  </si>
  <si>
    <t>3.50</t>
  </si>
  <si>
    <t>Mockevičius</t>
  </si>
  <si>
    <t>5.23</t>
  </si>
  <si>
    <t>Šiaudvytytė</t>
  </si>
  <si>
    <t>2006-07-10</t>
  </si>
  <si>
    <t>ŠSG</t>
  </si>
  <si>
    <t>Puzonaitė</t>
  </si>
  <si>
    <t>Karosaitė</t>
  </si>
  <si>
    <t>2006-08-01</t>
  </si>
  <si>
    <t>Šiušytė</t>
  </si>
  <si>
    <t>Šuolis į aukštį jaunutės</t>
  </si>
  <si>
    <t>Labanauskaitė</t>
  </si>
  <si>
    <t>1.55</t>
  </si>
  <si>
    <t>1.45</t>
  </si>
  <si>
    <t>1.50</t>
  </si>
  <si>
    <t>Elzė</t>
  </si>
  <si>
    <t>Ožechauskaitė</t>
  </si>
  <si>
    <t>Dominyka</t>
  </si>
  <si>
    <t>1.35</t>
  </si>
  <si>
    <t>Simona</t>
  </si>
  <si>
    <t>Karbauskaitė</t>
  </si>
  <si>
    <t>1.20</t>
  </si>
  <si>
    <t>Povilas</t>
  </si>
  <si>
    <t>Strazdas</t>
  </si>
  <si>
    <t>2006-03-12</t>
  </si>
  <si>
    <t>R.Norkus</t>
  </si>
  <si>
    <t>Joris</t>
  </si>
  <si>
    <t>Dėdinas</t>
  </si>
  <si>
    <t>Stankus</t>
  </si>
  <si>
    <t>Rasimas</t>
  </si>
  <si>
    <t>Kasparas</t>
  </si>
  <si>
    <t>2000 m bėgimas jaunutės</t>
  </si>
  <si>
    <t>7:03.53</t>
  </si>
  <si>
    <t>7:44.34</t>
  </si>
  <si>
    <t>Reda</t>
  </si>
  <si>
    <t>Teteriukovė</t>
  </si>
  <si>
    <t>2006-08-25</t>
  </si>
  <si>
    <t>8:47.90</t>
  </si>
  <si>
    <t>8:16.82</t>
  </si>
  <si>
    <t>Mija</t>
  </si>
  <si>
    <t>Pielikytė</t>
  </si>
  <si>
    <t>2007-08-21</t>
  </si>
  <si>
    <t>8:54.56</t>
  </si>
  <si>
    <t>2000 m bėgimas jaunučiai</t>
  </si>
  <si>
    <t>Valentas</t>
  </si>
  <si>
    <t>Mockus</t>
  </si>
  <si>
    <t>2006-03-14</t>
  </si>
  <si>
    <t>L.Bružas</t>
  </si>
  <si>
    <t>M.Malinauskas</t>
  </si>
  <si>
    <t>V.Kozlov,P.Žukienė</t>
  </si>
  <si>
    <t>R. Smilgys</t>
  </si>
  <si>
    <t>Prazauskis</t>
  </si>
  <si>
    <t>2006-02-25</t>
  </si>
  <si>
    <t>Danilovas</t>
  </si>
  <si>
    <t>13.78</t>
  </si>
  <si>
    <t>12.35</t>
  </si>
  <si>
    <t>13.23</t>
  </si>
  <si>
    <t>12.76</t>
  </si>
  <si>
    <t>Ozo gim.</t>
  </si>
  <si>
    <t>J.Radžius, K. Giedraitis</t>
  </si>
  <si>
    <t>13.36</t>
  </si>
  <si>
    <t>Vilmantas</t>
  </si>
  <si>
    <t>Retenis</t>
  </si>
  <si>
    <t>12.60</t>
  </si>
  <si>
    <t>Ašmonas</t>
  </si>
  <si>
    <t>Gytis</t>
  </si>
  <si>
    <t>Klaipėda</t>
  </si>
  <si>
    <t>11.67</t>
  </si>
  <si>
    <t>2006-01-12</t>
  </si>
  <si>
    <t>12.12</t>
  </si>
  <si>
    <t>10.96</t>
  </si>
  <si>
    <t>11.34</t>
  </si>
  <si>
    <t>10.62</t>
  </si>
  <si>
    <t>Raudys</t>
  </si>
  <si>
    <t>8.56</t>
  </si>
  <si>
    <t>Orestas</t>
  </si>
  <si>
    <t>Jordanas</t>
  </si>
  <si>
    <t>Juškus</t>
  </si>
  <si>
    <t>2006-10-16</t>
  </si>
  <si>
    <t>Julius</t>
  </si>
  <si>
    <t>Danielis</t>
  </si>
  <si>
    <t>Bendaravičius</t>
  </si>
  <si>
    <t>V.Komisaraitis</t>
  </si>
  <si>
    <t xml:space="preserve">Titas </t>
  </si>
  <si>
    <t>2006-05-03</t>
  </si>
  <si>
    <t>Klioštoraitytė</t>
  </si>
  <si>
    <t>Jokubauskaitė</t>
  </si>
  <si>
    <t>Adrija</t>
  </si>
  <si>
    <t>O.Pavilionienė</t>
  </si>
  <si>
    <t>Eva</t>
  </si>
  <si>
    <t>Gackaitė</t>
  </si>
  <si>
    <t>Regvita</t>
  </si>
  <si>
    <t>Techninis delegatas</t>
  </si>
  <si>
    <t>Varžybų vyriausiasis sekretorius</t>
  </si>
  <si>
    <t>/Nacionalinė kategorija/</t>
  </si>
  <si>
    <t>Varžybų vyriausiasis teisėjas</t>
  </si>
  <si>
    <t xml:space="preserve">   </t>
  </si>
  <si>
    <t>Kaunas</t>
  </si>
  <si>
    <t>Šuolis į tolį jaunutės</t>
  </si>
  <si>
    <t>5.18</t>
  </si>
  <si>
    <t>5.15</t>
  </si>
  <si>
    <t>Gintarė</t>
  </si>
  <si>
    <t>4.87</t>
  </si>
  <si>
    <t xml:space="preserve">Roberta </t>
  </si>
  <si>
    <t>4.81</t>
  </si>
  <si>
    <t>4.64</t>
  </si>
  <si>
    <t>Paula</t>
  </si>
  <si>
    <t>4.33</t>
  </si>
  <si>
    <t>4.51</t>
  </si>
  <si>
    <t>Aleksandra</t>
  </si>
  <si>
    <t>Ostroumova</t>
  </si>
  <si>
    <t>V.Čiapienė</t>
  </si>
  <si>
    <t>4.16</t>
  </si>
  <si>
    <t>4.24</t>
  </si>
  <si>
    <t>4.22</t>
  </si>
  <si>
    <t>Aiva</t>
  </si>
  <si>
    <t>2007-04-04</t>
  </si>
  <si>
    <t>Kornelija</t>
  </si>
  <si>
    <t>4.46</t>
  </si>
  <si>
    <t>Paškonytė</t>
  </si>
  <si>
    <t>Laura</t>
  </si>
  <si>
    <t>Šuolis į aukštį jaunučiai</t>
  </si>
  <si>
    <t>1.81</t>
  </si>
  <si>
    <t>Tamašauskas</t>
  </si>
  <si>
    <t>1.63</t>
  </si>
  <si>
    <t>Lukošiūnas</t>
  </si>
  <si>
    <t>Kulyčius</t>
  </si>
  <si>
    <t>2006-02-14</t>
  </si>
  <si>
    <t>Vincas</t>
  </si>
  <si>
    <t>Simonas</t>
  </si>
  <si>
    <t>200 m bėgimas jaunutės</t>
  </si>
  <si>
    <t>2007-02-07</t>
  </si>
  <si>
    <t>2007-06-29</t>
  </si>
  <si>
    <t>Vitkevičiūtė</t>
  </si>
  <si>
    <t>V.Baronienė</t>
  </si>
  <si>
    <t>Smiltė</t>
  </si>
  <si>
    <t>A. Ulinskas</t>
  </si>
  <si>
    <t>2006-09-19</t>
  </si>
  <si>
    <t>Vieštautaitė</t>
  </si>
  <si>
    <t>Jogailė</t>
  </si>
  <si>
    <t>Č.Kundrotas</t>
  </si>
  <si>
    <t>D. Maceikienė</t>
  </si>
  <si>
    <t>Elinga</t>
  </si>
  <si>
    <t>Semeniuk</t>
  </si>
  <si>
    <t>2007-01-06</t>
  </si>
  <si>
    <t>Indrė</t>
  </si>
  <si>
    <t>Vertelkaitė</t>
  </si>
  <si>
    <t>2006-05-13</t>
  </si>
  <si>
    <t>Andrija</t>
  </si>
  <si>
    <t>Krupovičiūtė</t>
  </si>
  <si>
    <t>2006-10-13</t>
  </si>
  <si>
    <t>200 m bėgimas jaunučiai</t>
  </si>
  <si>
    <t>Karolis</t>
  </si>
  <si>
    <t>Pocevičius</t>
  </si>
  <si>
    <t>Vyšniauskas</t>
  </si>
  <si>
    <t>Gabrielius</t>
  </si>
  <si>
    <t>Adrijus</t>
  </si>
  <si>
    <t>Dapkus</t>
  </si>
  <si>
    <t>2007-06-12</t>
  </si>
  <si>
    <t>Audrius</t>
  </si>
  <si>
    <t>Klapatauskas</t>
  </si>
  <si>
    <t>Pijus</t>
  </si>
  <si>
    <t>Jokūbas</t>
  </si>
  <si>
    <t>M.Skamarakas</t>
  </si>
  <si>
    <t>KOMANDINIAI  REZULTATAI</t>
  </si>
  <si>
    <t>Miestų  grupė</t>
  </si>
  <si>
    <t>1</t>
  </si>
  <si>
    <t>tšk.</t>
  </si>
  <si>
    <t>2</t>
  </si>
  <si>
    <t>3</t>
  </si>
  <si>
    <t>4</t>
  </si>
  <si>
    <t>5</t>
  </si>
  <si>
    <t>6</t>
  </si>
  <si>
    <t>7</t>
  </si>
  <si>
    <t>8</t>
  </si>
  <si>
    <t>Alytus</t>
  </si>
  <si>
    <t>Rajonų grupė</t>
  </si>
  <si>
    <t>9</t>
  </si>
  <si>
    <t>10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</si>
  <si>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</si>
  <si>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</si>
  <si>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</si>
  <si>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</si>
  <si>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</si>
  <si>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</si>
  <si>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</si>
  <si>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</si>
  <si>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</si>
  <si>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Raimonda Murašovienė</t>
  </si>
  <si>
    <t>Drąsutis Barkauskas</t>
  </si>
  <si>
    <t>Edmundas Norvilas</t>
  </si>
  <si>
    <t>2021 m. kovo 4 d.</t>
  </si>
  <si>
    <t>Takas</t>
  </si>
  <si>
    <t>finalinis bėgimas iš 9</t>
  </si>
  <si>
    <t>Klaipėda, 2021 m. kovo 4 d.</t>
  </si>
  <si>
    <t>finalinis bėgimas iš5</t>
  </si>
  <si>
    <t>A.Vilčinskienė, R.Adomaitienė</t>
  </si>
  <si>
    <t>Vanagaitė</t>
  </si>
  <si>
    <t>Julija</t>
  </si>
  <si>
    <t>2007-05-02</t>
  </si>
  <si>
    <t>Raudytė</t>
  </si>
  <si>
    <t>Ieva Marija</t>
  </si>
  <si>
    <t>L.Bružas, L.Milikauskaitė</t>
  </si>
  <si>
    <t>Aušraitė</t>
  </si>
  <si>
    <t>Vilnius</t>
  </si>
  <si>
    <t>Pupienytė</t>
  </si>
  <si>
    <t xml:space="preserve">Ieva </t>
  </si>
  <si>
    <t>D.Grigienė</t>
  </si>
  <si>
    <t>Baravykaitė</t>
  </si>
  <si>
    <t xml:space="preserve">Karolina </t>
  </si>
  <si>
    <t>2006-12-09</t>
  </si>
  <si>
    <t>Saulaitytė</t>
  </si>
  <si>
    <t>R.Snarskienė</t>
  </si>
  <si>
    <t>Pavlenko</t>
  </si>
  <si>
    <t xml:space="preserve">Karina </t>
  </si>
  <si>
    <t xml:space="preserve">Verbickaitė </t>
  </si>
  <si>
    <t>2007-12-28</t>
  </si>
  <si>
    <t>Matijošaitytė</t>
  </si>
  <si>
    <t>Ineta</t>
  </si>
  <si>
    <t>R. Kergytė-Dauskurdienė</t>
  </si>
  <si>
    <t>Alejūnaitė</t>
  </si>
  <si>
    <t>L. Roikienė</t>
  </si>
  <si>
    <t>Jankauskaitė</t>
  </si>
  <si>
    <t>Jankunec</t>
  </si>
  <si>
    <t>V.Barvičiūtė</t>
  </si>
  <si>
    <t>PSC</t>
  </si>
  <si>
    <t>Trotenskytė</t>
  </si>
  <si>
    <t>Toma</t>
  </si>
  <si>
    <t>A.Dobregienė</t>
  </si>
  <si>
    <t>SC</t>
  </si>
  <si>
    <t>G.Janušauskas</t>
  </si>
  <si>
    <t>Kasparavičiūtė</t>
  </si>
  <si>
    <t>E.Gustaitis, J.Kasputienė</t>
  </si>
  <si>
    <t>Marijampolė,Kalvarija</t>
  </si>
  <si>
    <t>Utena</t>
  </si>
  <si>
    <t>Šakiai</t>
  </si>
  <si>
    <t>2007 03 01</t>
  </si>
  <si>
    <t>Rupeikaitė</t>
  </si>
  <si>
    <t>"Žemaitija"</t>
  </si>
  <si>
    <t>2007-11-14</t>
  </si>
  <si>
    <t>Domeikaitė</t>
  </si>
  <si>
    <t xml:space="preserve">Gerda </t>
  </si>
  <si>
    <t>Prienai</t>
  </si>
  <si>
    <t>L.Leikuvienė</t>
  </si>
  <si>
    <t>Šilutės sporto mokykla</t>
  </si>
  <si>
    <t>Šilutė</t>
  </si>
  <si>
    <t>2007-11-28</t>
  </si>
  <si>
    <t>Akmenė</t>
  </si>
  <si>
    <t>ind</t>
  </si>
  <si>
    <t>2007-04-29</t>
  </si>
  <si>
    <t>Pangonytė</t>
  </si>
  <si>
    <t>E.Norvilas</t>
  </si>
  <si>
    <t>Kondrašovas</t>
  </si>
  <si>
    <t>Deimantas</t>
  </si>
  <si>
    <t>Stonkus</t>
  </si>
  <si>
    <t>Danielius</t>
  </si>
  <si>
    <t>Mačionis</t>
  </si>
  <si>
    <t>E. Petrokas</t>
  </si>
  <si>
    <t>2007-03-07</t>
  </si>
  <si>
    <t>Molotokas</t>
  </si>
  <si>
    <t>2007-05-31</t>
  </si>
  <si>
    <t>Žemaitis</t>
  </si>
  <si>
    <t>Ąžuolas</t>
  </si>
  <si>
    <t>2006-02-08</t>
  </si>
  <si>
    <t>Lukoševičius</t>
  </si>
  <si>
    <t>Emilius</t>
  </si>
  <si>
    <t>Steponavičius</t>
  </si>
  <si>
    <t>Zabarskas</t>
  </si>
  <si>
    <t>Mykolaitis</t>
  </si>
  <si>
    <t>Robertas</t>
  </si>
  <si>
    <t>2006-10-27</t>
  </si>
  <si>
    <t>Baliutavičius</t>
  </si>
  <si>
    <t>Augustinas</t>
  </si>
  <si>
    <t>Jonava</t>
  </si>
  <si>
    <t>2006-02-21</t>
  </si>
  <si>
    <t>Jarmalauskas</t>
  </si>
  <si>
    <t>Hubertas</t>
  </si>
  <si>
    <t>2007-02-05</t>
  </si>
  <si>
    <t>Laurinavičius</t>
  </si>
  <si>
    <t>2007-12-12</t>
  </si>
  <si>
    <t>Kudzinevičius</t>
  </si>
  <si>
    <t>Gailė</t>
  </si>
  <si>
    <t>Aurelija</t>
  </si>
  <si>
    <t>Makaraitė</t>
  </si>
  <si>
    <t>Navickaitė</t>
  </si>
  <si>
    <t>Buziūtė</t>
  </si>
  <si>
    <t>Meda</t>
  </si>
  <si>
    <t>27.19</t>
  </si>
  <si>
    <t>Odebiyi</t>
  </si>
  <si>
    <t xml:space="preserve">Aliana </t>
  </si>
  <si>
    <t>Žvirblytė</t>
  </si>
  <si>
    <t>Libar</t>
  </si>
  <si>
    <t>2007-07-30</t>
  </si>
  <si>
    <t>Vasiliauskaitė</t>
  </si>
  <si>
    <t>2007-02-02</t>
  </si>
  <si>
    <t>Peško</t>
  </si>
  <si>
    <t>Lilly Belle</t>
  </si>
  <si>
    <t>Krukonytė</t>
  </si>
  <si>
    <t>Adelė Marija</t>
  </si>
  <si>
    <t>31,5</t>
  </si>
  <si>
    <t>Z.Tindžuliunė,R.Sausaitis</t>
  </si>
  <si>
    <t>Riazanskytė</t>
  </si>
  <si>
    <t>G.Kupstytė,I.Krakoviak-Tolstika</t>
  </si>
  <si>
    <t>2007-08-13</t>
  </si>
  <si>
    <t>Naujokaitė</t>
  </si>
  <si>
    <t>Eglė</t>
  </si>
  <si>
    <t>30,13</t>
  </si>
  <si>
    <t>Babraitytė</t>
  </si>
  <si>
    <t>Evita</t>
  </si>
  <si>
    <t xml:space="preserve">Kisieliūtė </t>
  </si>
  <si>
    <t xml:space="preserve">Viltė </t>
  </si>
  <si>
    <t>29,85</t>
  </si>
  <si>
    <t>Jarmalovič</t>
  </si>
  <si>
    <t>29,64</t>
  </si>
  <si>
    <t>Daukantaitė</t>
  </si>
  <si>
    <t>29,42</t>
  </si>
  <si>
    <t>27,67</t>
  </si>
  <si>
    <t>A.Tolstiks,I.Krakovaik-Tolstika</t>
  </si>
  <si>
    <t>27.60</t>
  </si>
  <si>
    <t>Rūtelionytė</t>
  </si>
  <si>
    <t>Lidija</t>
  </si>
  <si>
    <t>A.Dobregienė, E.Barisienė</t>
  </si>
  <si>
    <t>2006-11-27</t>
  </si>
  <si>
    <t>Ivanauskaitė</t>
  </si>
  <si>
    <t>27.87</t>
  </si>
  <si>
    <t>Brusokaitė</t>
  </si>
  <si>
    <t>Afanasenka</t>
  </si>
  <si>
    <t xml:space="preserve">G. Kasputis </t>
  </si>
  <si>
    <t>Kelmės SC</t>
  </si>
  <si>
    <t>Kelmė</t>
  </si>
  <si>
    <t>N.Gedgaudienė</t>
  </si>
  <si>
    <t>2006-02-03</t>
  </si>
  <si>
    <t>Jakubavičiūtė</t>
  </si>
  <si>
    <t>2007-09-01</t>
  </si>
  <si>
    <t>Sirvydytė</t>
  </si>
  <si>
    <t>27,38</t>
  </si>
  <si>
    <t>27,86</t>
  </si>
  <si>
    <t>2007-05-07</t>
  </si>
  <si>
    <t>Šakinis</t>
  </si>
  <si>
    <t>Ervinas</t>
  </si>
  <si>
    <t>2007-04-16</t>
  </si>
  <si>
    <t>Moisejenko</t>
  </si>
  <si>
    <t>2006 01 16</t>
  </si>
  <si>
    <t>Mackonis</t>
  </si>
  <si>
    <t xml:space="preserve">Deimis </t>
  </si>
  <si>
    <t>Bandzevičius</t>
  </si>
  <si>
    <t>25.53</t>
  </si>
  <si>
    <t>Lyškus</t>
  </si>
  <si>
    <t xml:space="preserve">Modestas </t>
  </si>
  <si>
    <t>Vasiljevas</t>
  </si>
  <si>
    <t>Džiugas</t>
  </si>
  <si>
    <t>Anilionis</t>
  </si>
  <si>
    <t>Plikauskas</t>
  </si>
  <si>
    <t>V.Komisaraitis,E.Gustaitis</t>
  </si>
  <si>
    <t xml:space="preserve">Klaidas </t>
  </si>
  <si>
    <t>2007-01-20</t>
  </si>
  <si>
    <t>Jusas</t>
  </si>
  <si>
    <t>2006-09-18</t>
  </si>
  <si>
    <t>Norvaišas</t>
  </si>
  <si>
    <t>Dovydas</t>
  </si>
  <si>
    <t>2007-11-07</t>
  </si>
  <si>
    <t>Kelmės r. ind.</t>
  </si>
  <si>
    <t>Tytuvėnų gimnazija</t>
  </si>
  <si>
    <t>Povilas Sabaitis</t>
  </si>
  <si>
    <t xml:space="preserve">Bukauskas </t>
  </si>
  <si>
    <t>2007-01-03</t>
  </si>
  <si>
    <t>Pauliukonis</t>
  </si>
  <si>
    <t>Švenčionys</t>
  </si>
  <si>
    <t>1,45,78</t>
  </si>
  <si>
    <t>Airidas</t>
  </si>
  <si>
    <t>Zykas</t>
  </si>
  <si>
    <t>1:34.06</t>
  </si>
  <si>
    <t xml:space="preserve">Jonas </t>
  </si>
  <si>
    <t>Šimaitis</t>
  </si>
  <si>
    <t>2007-06-24</t>
  </si>
  <si>
    <t>P.Žukienė,V.Kozlov</t>
  </si>
  <si>
    <t>Jurgaitis</t>
  </si>
  <si>
    <t>1:47,40</t>
  </si>
  <si>
    <t>Artemij</t>
  </si>
  <si>
    <t>Dmitrenko</t>
  </si>
  <si>
    <t>Gintilaitė</t>
  </si>
  <si>
    <t>Agnė</t>
  </si>
  <si>
    <t xml:space="preserve"> A.Kitanov, R.Voronkova</t>
  </si>
  <si>
    <t>Šiauliai,Elektrėnai</t>
  </si>
  <si>
    <t>2006 06 01</t>
  </si>
  <si>
    <t>Ruočkutė</t>
  </si>
  <si>
    <t>Neila</t>
  </si>
  <si>
    <t>2007-08-16</t>
  </si>
  <si>
    <t>1.52,43</t>
  </si>
  <si>
    <t>Daškevičiūtė</t>
  </si>
  <si>
    <t>Jolanta</t>
  </si>
  <si>
    <t>1.52,0</t>
  </si>
  <si>
    <t>1:48.16</t>
  </si>
  <si>
    <t>1:41,90</t>
  </si>
  <si>
    <t>Lataitytė</t>
  </si>
  <si>
    <t>1.49,02</t>
  </si>
  <si>
    <t>R.Sausaitis,Z.Tindžulienė</t>
  </si>
  <si>
    <t>Bubinaitė</t>
  </si>
  <si>
    <t>1.40,8</t>
  </si>
  <si>
    <t>Rimkutė</t>
  </si>
  <si>
    <t>Rudavalytė</t>
  </si>
  <si>
    <t>silpnesni begima</t>
  </si>
  <si>
    <t>ULAK</t>
  </si>
  <si>
    <t>2007 02 17</t>
  </si>
  <si>
    <t>Bernotaitė</t>
  </si>
  <si>
    <t>2007-11-01</t>
  </si>
  <si>
    <t xml:space="preserve">Leščevskaja </t>
  </si>
  <si>
    <t>2007-03-31</t>
  </si>
  <si>
    <t>Vasiljevaitė</t>
  </si>
  <si>
    <t>Vytautė</t>
  </si>
  <si>
    <t>Vaičiūtė</t>
  </si>
  <si>
    <t>Manvydė</t>
  </si>
  <si>
    <t>R.Ramanauskaitė</t>
  </si>
  <si>
    <t>2007-11-22</t>
  </si>
  <si>
    <t>Korsakaitė</t>
  </si>
  <si>
    <t>Mišelė</t>
  </si>
  <si>
    <t>2007-06-20</t>
  </si>
  <si>
    <t>Nevedomskytė</t>
  </si>
  <si>
    <t>2007-11-19</t>
  </si>
  <si>
    <t>Parfionovaitė</t>
  </si>
  <si>
    <t>st</t>
  </si>
  <si>
    <t>R.Prokopenko, D.Liutkus</t>
  </si>
  <si>
    <t>Joniškis</t>
  </si>
  <si>
    <t>2006-09-12</t>
  </si>
  <si>
    <t>Ziaziulytė</t>
  </si>
  <si>
    <t>Juozaitytė</t>
  </si>
  <si>
    <t>2007-09-07</t>
  </si>
  <si>
    <t>Jakubauskaitė</t>
  </si>
  <si>
    <t>2007-11-06</t>
  </si>
  <si>
    <t xml:space="preserve">Lapunaitė </t>
  </si>
  <si>
    <t xml:space="preserve">Evelina </t>
  </si>
  <si>
    <t>2007-09-12</t>
  </si>
  <si>
    <t xml:space="preserve">Bačul </t>
  </si>
  <si>
    <t xml:space="preserve">Agnieška </t>
  </si>
  <si>
    <t xml:space="preserve">Mija </t>
  </si>
  <si>
    <t>2007-10-25</t>
  </si>
  <si>
    <t xml:space="preserve">Sabaliauskaitė </t>
  </si>
  <si>
    <t xml:space="preserve">Garbrielė </t>
  </si>
  <si>
    <t>Žegunytė</t>
  </si>
  <si>
    <t xml:space="preserve">Milita </t>
  </si>
  <si>
    <t>2006-12-20</t>
  </si>
  <si>
    <t>Survilaitė</t>
  </si>
  <si>
    <t>2007-03-13</t>
  </si>
  <si>
    <t>Jonaitytė</t>
  </si>
  <si>
    <t>Ada</t>
  </si>
  <si>
    <t>V.Komisaraitis,J.Kasputienė</t>
  </si>
  <si>
    <t>Minevičius</t>
  </si>
  <si>
    <t>R.Juodis</t>
  </si>
  <si>
    <t>Šiaulių r.</t>
  </si>
  <si>
    <t>Janušauskas</t>
  </si>
  <si>
    <t>Vilkas</t>
  </si>
  <si>
    <t>Eitvydas</t>
  </si>
  <si>
    <t>2006 02 02</t>
  </si>
  <si>
    <t xml:space="preserve">Justė </t>
  </si>
  <si>
    <t>2007-04-15</t>
  </si>
  <si>
    <t>Žilinskaitė</t>
  </si>
  <si>
    <t>P. ir J.Juozaičiai</t>
  </si>
  <si>
    <t>2006-07-18</t>
  </si>
  <si>
    <t>Seikauskaitė</t>
  </si>
  <si>
    <t>2007-05-19</t>
  </si>
  <si>
    <t>Žavoronkovas</t>
  </si>
  <si>
    <t>Einoras</t>
  </si>
  <si>
    <t>2007-01-11</t>
  </si>
  <si>
    <t>Voroninas</t>
  </si>
  <si>
    <t>2007-07-13</t>
  </si>
  <si>
    <t>Bagdonavičius</t>
  </si>
  <si>
    <t xml:space="preserve">Paulius </t>
  </si>
  <si>
    <t>Samsonova</t>
  </si>
  <si>
    <t>Paulauskaitė</t>
  </si>
  <si>
    <t>Gintalaitė</t>
  </si>
  <si>
    <t>2006-04-25</t>
  </si>
  <si>
    <t>Kutkaitė</t>
  </si>
  <si>
    <t>A.Kmitas</t>
  </si>
  <si>
    <t>Širvintų SC</t>
  </si>
  <si>
    <t>Širvintos</t>
  </si>
  <si>
    <t>Matukaitė</t>
  </si>
  <si>
    <t>Kulševičiūtė</t>
  </si>
  <si>
    <t>2007-06-09</t>
  </si>
  <si>
    <t>Hansen</t>
  </si>
  <si>
    <t>Linnea</t>
  </si>
  <si>
    <t>O.Povilionienė,N.Gedgaudienė</t>
  </si>
  <si>
    <t>Šimas</t>
  </si>
  <si>
    <t>Lapinskas</t>
  </si>
  <si>
    <t>R.Snarskienė,D.Skirmantienė</t>
  </si>
  <si>
    <t xml:space="preserve">Kostas </t>
  </si>
  <si>
    <t>Armandas</t>
  </si>
  <si>
    <t>Grušas</t>
  </si>
  <si>
    <t>P.Veikalas</t>
  </si>
  <si>
    <t>2006-08-04</t>
  </si>
  <si>
    <t>Žemėpatis</t>
  </si>
  <si>
    <t>2007-08-15</t>
  </si>
  <si>
    <t>Koc</t>
  </si>
  <si>
    <t xml:space="preserve">Yunus Kajus </t>
  </si>
  <si>
    <t>2007-02-14</t>
  </si>
  <si>
    <t>Matulionis</t>
  </si>
  <si>
    <t>2007-08-02</t>
  </si>
  <si>
    <t xml:space="preserve">Švalkutė </t>
  </si>
  <si>
    <t xml:space="preserve">Ugnė </t>
  </si>
  <si>
    <t>Z. Rajunčius</t>
  </si>
  <si>
    <t>2006-12-05</t>
  </si>
  <si>
    <t>Klasauskaitė</t>
  </si>
  <si>
    <t>Miežytė</t>
  </si>
  <si>
    <t>Nerilė</t>
  </si>
  <si>
    <t>Stulgytė</t>
  </si>
  <si>
    <t>Vanesa</t>
  </si>
  <si>
    <t>Karčiauskaitė</t>
  </si>
  <si>
    <t>Daina</t>
  </si>
  <si>
    <t>2007-12-20</t>
  </si>
  <si>
    <t>Miciulevičiūtė</t>
  </si>
  <si>
    <t>Luknė</t>
  </si>
  <si>
    <t>2007-03-15</t>
  </si>
  <si>
    <t>Stokaitė</t>
  </si>
  <si>
    <t>Virbalaitė</t>
  </si>
  <si>
    <t>Cvilikaitė</t>
  </si>
  <si>
    <t>Žinkevičius</t>
  </si>
  <si>
    <t>Gvidas</t>
  </si>
  <si>
    <t xml:space="preserve">Vaičiulionis </t>
  </si>
  <si>
    <t xml:space="preserve">Lukas </t>
  </si>
  <si>
    <t>Vilnius 1,Alytus</t>
  </si>
  <si>
    <t xml:space="preserve">Baniulis </t>
  </si>
  <si>
    <t xml:space="preserve">Mantas </t>
  </si>
  <si>
    <t>2007-10-11</t>
  </si>
  <si>
    <t>Varanius</t>
  </si>
  <si>
    <t>Šukaitis</t>
  </si>
  <si>
    <t>R. Kondratienė</t>
  </si>
  <si>
    <t>Mingilas</t>
  </si>
  <si>
    <t>Šetikas</t>
  </si>
  <si>
    <t>A.Šlepavičius</t>
  </si>
  <si>
    <t>Tauragės SC</t>
  </si>
  <si>
    <t>Tauragė</t>
  </si>
  <si>
    <t>Ačas</t>
  </si>
  <si>
    <t xml:space="preserve">Arminas </t>
  </si>
  <si>
    <t>Vozbutas</t>
  </si>
  <si>
    <t xml:space="preserve">Ozo gimn. </t>
  </si>
  <si>
    <t>Krištopaitis</t>
  </si>
  <si>
    <t>Nedas</t>
  </si>
  <si>
    <t>Lapukaitė</t>
  </si>
  <si>
    <t xml:space="preserve">Gabrielė </t>
  </si>
  <si>
    <t xml:space="preserve">Čaplikaitė </t>
  </si>
  <si>
    <t>Jocaitė</t>
  </si>
  <si>
    <t>Žemeckaitė</t>
  </si>
  <si>
    <t>V.Komisaraitis,G.Janušauskas</t>
  </si>
  <si>
    <t>Bartaškevičiūtė</t>
  </si>
  <si>
    <t>Nida</t>
  </si>
  <si>
    <t>Neifaltaitė</t>
  </si>
  <si>
    <t>2007-04-10</t>
  </si>
  <si>
    <t>Bačkytė</t>
  </si>
  <si>
    <t>Grigaitytė</t>
  </si>
  <si>
    <t>G.Šerėnienė</t>
  </si>
  <si>
    <t>2007-10-31</t>
  </si>
  <si>
    <t>Fiodorovaitė</t>
  </si>
  <si>
    <t>Joana</t>
  </si>
  <si>
    <t>Butkus</t>
  </si>
  <si>
    <t>Salvijus</t>
  </si>
  <si>
    <t>Mikelionis</t>
  </si>
  <si>
    <t>Laukaitis</t>
  </si>
  <si>
    <t>Narijauskas</t>
  </si>
  <si>
    <t xml:space="preserve">Aistis </t>
  </si>
  <si>
    <t>Niauronis</t>
  </si>
  <si>
    <t>Brasas</t>
  </si>
  <si>
    <t>Emilis</t>
  </si>
  <si>
    <t>2007 09 12</t>
  </si>
  <si>
    <t>Matukynas</t>
  </si>
  <si>
    <t>2007-07-11</t>
  </si>
  <si>
    <t>Iljeitis</t>
  </si>
  <si>
    <t>Radzevičius</t>
  </si>
  <si>
    <t>2007-04-13</t>
  </si>
  <si>
    <t>Kaupas</t>
  </si>
  <si>
    <t>2007-03-23</t>
  </si>
  <si>
    <t>Džiaugys</t>
  </si>
  <si>
    <t>Žygimantas</t>
  </si>
  <si>
    <t>2007-10-09</t>
  </si>
  <si>
    <t>Aklys</t>
  </si>
  <si>
    <t>2007-03-26</t>
  </si>
  <si>
    <t>Krivcovas</t>
  </si>
  <si>
    <t>Aironas</t>
  </si>
  <si>
    <t>E. Dilys</t>
  </si>
  <si>
    <t>Aistė</t>
  </si>
  <si>
    <t>Jakaitytė</t>
  </si>
  <si>
    <t>Bernadeta</t>
  </si>
  <si>
    <t>2007-07-16</t>
  </si>
  <si>
    <t>Sporto ir rekreacijos centras</t>
  </si>
  <si>
    <t>V. Šmidtas</t>
  </si>
  <si>
    <t>Dambrauskas</t>
  </si>
  <si>
    <t>Nauckūnas</t>
  </si>
  <si>
    <t>2007-02-17</t>
  </si>
  <si>
    <t>K. Giedraitis</t>
  </si>
  <si>
    <t>Bogomolnikovas</t>
  </si>
  <si>
    <t>2006-03-11</t>
  </si>
  <si>
    <t>2007-04-24</t>
  </si>
  <si>
    <t>J. Baltrušaitis</t>
  </si>
  <si>
    <t>Lukas</t>
  </si>
  <si>
    <t>Ivašauskas</t>
  </si>
  <si>
    <t>2007-09-17</t>
  </si>
  <si>
    <t>Senūtaitė</t>
  </si>
  <si>
    <t>Ž. Leskauskas</t>
  </si>
  <si>
    <t>Melita</t>
  </si>
  <si>
    <t>Petruškevičiūtė</t>
  </si>
  <si>
    <t>Peganova</t>
  </si>
  <si>
    <t>Vaitaitytė</t>
  </si>
  <si>
    <t>2006-05-18</t>
  </si>
  <si>
    <t>Pasvalio SM</t>
  </si>
  <si>
    <t>SK'' Lėvuo''</t>
  </si>
  <si>
    <t>E.Žilys</t>
  </si>
  <si>
    <t>Vareikaitė</t>
  </si>
  <si>
    <t>2007-10-30</t>
  </si>
  <si>
    <t>Kuprijanovaitė</t>
  </si>
  <si>
    <t>Kėdainių SC</t>
  </si>
  <si>
    <t>Z.Peleckiene</t>
  </si>
  <si>
    <t>Ugnius</t>
  </si>
  <si>
    <t>Antanavičius</t>
  </si>
  <si>
    <t>R.Kaselis</t>
  </si>
  <si>
    <t>Janarauskas</t>
  </si>
  <si>
    <t>N.Daugelienė</t>
  </si>
  <si>
    <t>Benita</t>
  </si>
  <si>
    <t>Kestenytė</t>
  </si>
  <si>
    <t>Kevinas</t>
  </si>
  <si>
    <t>Paužinskas</t>
  </si>
  <si>
    <t>2006-06-30</t>
  </si>
  <si>
    <t>Lėja</t>
  </si>
  <si>
    <t>Martinionytė</t>
  </si>
  <si>
    <t>R.Sakalauskienė</t>
  </si>
  <si>
    <t>Arnoldas</t>
  </si>
  <si>
    <t>Petryla</t>
  </si>
  <si>
    <t>Lukošiūtė</t>
  </si>
  <si>
    <t>2006-09-25</t>
  </si>
  <si>
    <t>Šiauliai,Kėdainiai</t>
  </si>
  <si>
    <t>A.Kitanov,R.Kaselis</t>
  </si>
  <si>
    <t>bėgimas iš 7</t>
  </si>
  <si>
    <t>DVA</t>
  </si>
  <si>
    <t>Vieta</t>
  </si>
  <si>
    <t>DNF</t>
  </si>
  <si>
    <t>O</t>
  </si>
  <si>
    <t>XXO</t>
  </si>
  <si>
    <t>XXX</t>
  </si>
  <si>
    <t>XO</t>
  </si>
  <si>
    <t>NR</t>
  </si>
  <si>
    <t>IIIA</t>
  </si>
  <si>
    <t>IJA</t>
  </si>
  <si>
    <t>IIJA</t>
  </si>
  <si>
    <t>Vieta</t>
  </si>
  <si>
    <t>x</t>
  </si>
  <si>
    <t>x</t>
  </si>
  <si>
    <t xml:space="preserve">Rutulio (4 kg) stūmimas jaunučiai </t>
  </si>
  <si>
    <t>Vieta</t>
  </si>
  <si>
    <t>x</t>
  </si>
  <si>
    <t xml:space="preserve">Mantas </t>
  </si>
  <si>
    <t>Maknavičius</t>
  </si>
  <si>
    <t>Šiauliai,Joniškis</t>
  </si>
  <si>
    <t>J. Baikštienė,P.Veikalas</t>
  </si>
  <si>
    <t>Šiauliai-ind.</t>
  </si>
  <si>
    <t>Kalvarija</t>
  </si>
  <si>
    <t>Prienų r.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</si>
</sst>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yyyy\-mm\-dd;@"/>
    <numFmt numFmtId="183" formatCode="#,##0;\-#,##0;&quot;-&quot;"/>
    <numFmt numFmtId="184" formatCode="#,##0.00;\-#,##0.00;&quot;-&quot;"/>
    <numFmt numFmtId="185" formatCode="#,##0%;\-#,##0%;&quot;- &quot;"/>
    <numFmt numFmtId="186" formatCode="#,##0.0%;\-#,##0.0%;&quot;- &quot;"/>
    <numFmt numFmtId="187" formatCode="#,##0.00%;\-#,##0.00%;&quot;- &quot;"/>
    <numFmt numFmtId="188" formatCode="#,##0.0;\-#,##0.0;&quot;-&quot;"/>
    <numFmt numFmtId="189" formatCode="#,##0;\-#,##0;\-"/>
    <numFmt numFmtId="190" formatCode="#,##0.00;\-#,##0.00;\-"/>
    <numFmt numFmtId="191" formatCode="[$-427]General"/>
    <numFmt numFmtId="192" formatCode="#,##0.00&quot; &quot;[$Lt-427];[Red]&quot;-&quot;#,##0.00&quot; &quot;[$Lt-427]"/>
    <numFmt numFmtId="193" formatCode="[Red]0%;[Red]\(0%\)"/>
    <numFmt numFmtId="194" formatCode="m:ss.00"/>
    <numFmt numFmtId="195" formatCode="[$-FC27]yyyy\ &quot;m.&quot;\ mmmm\ d\ &quot;d.&quot;;@"/>
    <numFmt numFmtId="196" formatCode="[m]:ss.00"/>
    <numFmt numFmtId="197" formatCode="hh:mm;@"/>
    <numFmt numFmtId="198" formatCode="0.0"/>
    <numFmt numFmtId="199" formatCode="yyyy/mm/dd;@"/>
    <numFmt numFmtId="200" formatCode="0%;\(0%\)"/>
    <numFmt numFmtId="201" formatCode="0.00\ %"/>
    <numFmt numFmtId="202" formatCode="\ \ @"/>
    <numFmt numFmtId="203" formatCode="\ \ \ \ @"/>
    <numFmt numFmtId="204" formatCode="_-&quot;IRL&quot;* #,##0_-;\-&quot;IRL&quot;* #,##0_-;_-&quot;IRL&quot;* &quot;-&quot;_-;_-@_-"/>
    <numFmt numFmtId="205" formatCode="_-&quot;IRL&quot;* #,##0.00_-;\-&quot;IRL&quot;* #,##0.00_-;_-&quot;IRL&quot;* &quot;-&quot;??_-;_-@_-"/>
    <numFmt numFmtId="206" formatCode="0.000"/>
    <numFmt numFmtId="207" formatCode="#,##0.0;\-#,##0.0;\-"/>
    <numFmt numFmtId="208" formatCode="[$€-2]\ ###,000_);[Red]\([$€-2]\ ###,000\)"/>
    <numFmt numFmtId="209" formatCode="[$-427]yyyy\ &quot;m.&quot;\ mmmm\ d\ &quot;d.&quot;"/>
    <numFmt numFmtId="210" formatCode="mmm/yyyy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1"/>
      <name val="Arial"/>
      <family val="2"/>
    </font>
    <font>
      <sz val="10"/>
      <name val="TimesLT"/>
      <family val="0"/>
    </font>
    <font>
      <sz val="10"/>
      <color indexed="10"/>
      <name val="Arial"/>
      <family val="2"/>
    </font>
    <font>
      <sz val="10"/>
      <name val="Arial Cyr"/>
      <family val="0"/>
    </font>
    <font>
      <sz val="1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1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medium"/>
      <top style="medium"/>
      <bottom style="medium"/>
    </border>
  </borders>
  <cellStyleXfs count="2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9" fillId="38" borderId="0" applyNumberFormat="0" applyBorder="0" applyAlignment="0" applyProtection="0"/>
    <xf numFmtId="183" fontId="15" fillId="0" borderId="0" applyFill="0" applyBorder="0" applyAlignment="0">
      <protection/>
    </xf>
    <xf numFmtId="183" fontId="15" fillId="0" borderId="0" applyFill="0" applyBorder="0" applyAlignment="0">
      <protection/>
    </xf>
    <xf numFmtId="189" fontId="15" fillId="0" borderId="0" applyFill="0" applyBorder="0" applyAlignment="0">
      <protection/>
    </xf>
    <xf numFmtId="184" fontId="15" fillId="0" borderId="0" applyFill="0" applyBorder="0" applyAlignment="0">
      <protection/>
    </xf>
    <xf numFmtId="184" fontId="15" fillId="0" borderId="0" applyFill="0" applyBorder="0" applyAlignment="0">
      <protection/>
    </xf>
    <xf numFmtId="190" fontId="15" fillId="0" borderId="0" applyFill="0" applyBorder="0" applyAlignment="0">
      <protection/>
    </xf>
    <xf numFmtId="185" fontId="15" fillId="0" borderId="0" applyFill="0" applyBorder="0" applyAlignment="0">
      <protection/>
    </xf>
    <xf numFmtId="186" fontId="15" fillId="0" borderId="0" applyFill="0" applyBorder="0" applyAlignment="0">
      <protection/>
    </xf>
    <xf numFmtId="187" fontId="15" fillId="0" borderId="0" applyFill="0" applyBorder="0" applyAlignment="0">
      <protection/>
    </xf>
    <xf numFmtId="183" fontId="15" fillId="0" borderId="0" applyFill="0" applyBorder="0" applyAlignment="0">
      <protection/>
    </xf>
    <xf numFmtId="183" fontId="15" fillId="0" borderId="0" applyFill="0" applyBorder="0" applyAlignment="0">
      <protection/>
    </xf>
    <xf numFmtId="189" fontId="15" fillId="0" borderId="0" applyFill="0" applyBorder="0" applyAlignment="0">
      <protection/>
    </xf>
    <xf numFmtId="188" fontId="15" fillId="0" borderId="0" applyFill="0" applyBorder="0" applyAlignment="0">
      <protection/>
    </xf>
    <xf numFmtId="188" fontId="15" fillId="0" borderId="0" applyFill="0" applyBorder="0" applyAlignment="0">
      <protection/>
    </xf>
    <xf numFmtId="207" fontId="15" fillId="0" borderId="0" applyFill="0" applyBorder="0" applyAlignment="0">
      <protection/>
    </xf>
    <xf numFmtId="184" fontId="15" fillId="0" borderId="0" applyFill="0" applyBorder="0" applyAlignment="0">
      <protection/>
    </xf>
    <xf numFmtId="184" fontId="15" fillId="0" borderId="0" applyFill="0" applyBorder="0" applyAlignment="0">
      <protection/>
    </xf>
    <xf numFmtId="190" fontId="15" fillId="0" borderId="0" applyFill="0" applyBorder="0" applyAlignment="0">
      <protection/>
    </xf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6" fillId="39" borderId="4" applyNumberFormat="0" applyAlignment="0" applyProtection="0"/>
    <xf numFmtId="0" fontId="17" fillId="40" borderId="5" applyNumberFormat="0" applyAlignment="0" applyProtection="0"/>
    <xf numFmtId="0" fontId="17" fillId="40" borderId="5" applyNumberFormat="0" applyAlignment="0" applyProtection="0"/>
    <xf numFmtId="0" fontId="17" fillId="40" borderId="5" applyNumberFormat="0" applyAlignment="0" applyProtection="0"/>
    <xf numFmtId="0" fontId="17" fillId="4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9" fontId="2" fillId="0" borderId="0" applyFill="0" applyBorder="0" applyAlignment="0" applyProtection="0"/>
    <xf numFmtId="189" fontId="2" fillId="0" borderId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90" fontId="2" fillId="0" borderId="0" applyFill="0" applyBorder="0" applyAlignment="0" applyProtection="0"/>
    <xf numFmtId="190" fontId="2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4" fontId="15" fillId="0" borderId="0" applyFill="0" applyBorder="0" applyAlignment="0">
      <protection/>
    </xf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3" fontId="18" fillId="0" borderId="0" applyFill="0" applyBorder="0" applyAlignment="0">
      <protection/>
    </xf>
    <xf numFmtId="183" fontId="18" fillId="0" borderId="0" applyFill="0" applyBorder="0" applyAlignment="0">
      <protection/>
    </xf>
    <xf numFmtId="189" fontId="18" fillId="0" borderId="0" applyFill="0" applyBorder="0" applyAlignment="0">
      <protection/>
    </xf>
    <xf numFmtId="184" fontId="18" fillId="0" borderId="0" applyFill="0" applyBorder="0" applyAlignment="0">
      <protection/>
    </xf>
    <xf numFmtId="184" fontId="18" fillId="0" borderId="0" applyFill="0" applyBorder="0" applyAlignment="0">
      <protection/>
    </xf>
    <xf numFmtId="190" fontId="18" fillId="0" borderId="0" applyFill="0" applyBorder="0" applyAlignment="0">
      <protection/>
    </xf>
    <xf numFmtId="183" fontId="18" fillId="0" borderId="0" applyFill="0" applyBorder="0" applyAlignment="0">
      <protection/>
    </xf>
    <xf numFmtId="183" fontId="18" fillId="0" borderId="0" applyFill="0" applyBorder="0" applyAlignment="0">
      <protection/>
    </xf>
    <xf numFmtId="189" fontId="18" fillId="0" borderId="0" applyFill="0" applyBorder="0" applyAlignment="0">
      <protection/>
    </xf>
    <xf numFmtId="188" fontId="18" fillId="0" borderId="0" applyFill="0" applyBorder="0" applyAlignment="0">
      <protection/>
    </xf>
    <xf numFmtId="188" fontId="18" fillId="0" borderId="0" applyFill="0" applyBorder="0" applyAlignment="0">
      <protection/>
    </xf>
    <xf numFmtId="207" fontId="18" fillId="0" borderId="0" applyFill="0" applyBorder="0" applyAlignment="0">
      <protection/>
    </xf>
    <xf numFmtId="184" fontId="18" fillId="0" borderId="0" applyFill="0" applyBorder="0" applyAlignment="0">
      <protection/>
    </xf>
    <xf numFmtId="184" fontId="18" fillId="0" borderId="0" applyFill="0" applyBorder="0" applyAlignment="0">
      <protection/>
    </xf>
    <xf numFmtId="190" fontId="18" fillId="0" borderId="0" applyFill="0" applyBorder="0" applyAlignment="0">
      <protection/>
    </xf>
    <xf numFmtId="191" fontId="50" fillId="0" borderId="0">
      <alignment/>
      <protection/>
    </xf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52" fillId="41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38" fontId="19" fillId="39" borderId="0" applyNumberFormat="0" applyBorder="0" applyAlignment="0" applyProtection="0"/>
    <xf numFmtId="38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0" borderId="6" applyNumberFormat="0" applyAlignment="0" applyProtection="0"/>
    <xf numFmtId="0" fontId="20" fillId="0" borderId="6" applyNumberFormat="0" applyAlignment="0" applyProtection="0"/>
    <xf numFmtId="0" fontId="20" fillId="0" borderId="6" applyNumberFormat="0" applyAlignment="0" applyProtection="0"/>
    <xf numFmtId="0" fontId="20" fillId="0" borderId="7">
      <alignment horizontal="left" vertical="center"/>
      <protection/>
    </xf>
    <xf numFmtId="0" fontId="20" fillId="0" borderId="7">
      <alignment horizontal="left" vertical="center"/>
      <protection/>
    </xf>
    <xf numFmtId="0" fontId="20" fillId="0" borderId="7">
      <alignment horizontal="left" vertical="center"/>
      <protection/>
    </xf>
    <xf numFmtId="0" fontId="53" fillId="0" borderId="8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54" fillId="0" borderId="9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55" fillId="0" borderId="1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7" borderId="4" applyNumberFormat="0" applyAlignment="0" applyProtection="0"/>
    <xf numFmtId="10" fontId="19" fillId="43" borderId="11" applyNumberFormat="0" applyBorder="0" applyAlignment="0" applyProtection="0"/>
    <xf numFmtId="10" fontId="19" fillId="43" borderId="11" applyNumberFormat="0" applyBorder="0" applyAlignment="0" applyProtection="0"/>
    <xf numFmtId="0" fontId="19" fillId="44" borderId="0" applyNumberFormat="0" applyBorder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2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2" fontId="15" fillId="0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56" fillId="45" borderId="13" applyNumberFormat="0" applyAlignment="0" applyProtection="0"/>
    <xf numFmtId="183" fontId="23" fillId="0" borderId="0" applyFill="0" applyBorder="0" applyAlignment="0">
      <protection/>
    </xf>
    <xf numFmtId="183" fontId="23" fillId="0" borderId="0" applyFill="0" applyBorder="0" applyAlignment="0">
      <protection/>
    </xf>
    <xf numFmtId="189" fontId="23" fillId="0" borderId="0" applyFill="0" applyBorder="0" applyAlignment="0">
      <protection/>
    </xf>
    <xf numFmtId="184" fontId="23" fillId="0" borderId="0" applyFill="0" applyBorder="0" applyAlignment="0">
      <protection/>
    </xf>
    <xf numFmtId="184" fontId="23" fillId="0" borderId="0" applyFill="0" applyBorder="0" applyAlignment="0">
      <protection/>
    </xf>
    <xf numFmtId="190" fontId="23" fillId="0" borderId="0" applyFill="0" applyBorder="0" applyAlignment="0">
      <protection/>
    </xf>
    <xf numFmtId="183" fontId="23" fillId="0" borderId="0" applyFill="0" applyBorder="0" applyAlignment="0">
      <protection/>
    </xf>
    <xf numFmtId="183" fontId="23" fillId="0" borderId="0" applyFill="0" applyBorder="0" applyAlignment="0">
      <protection/>
    </xf>
    <xf numFmtId="189" fontId="23" fillId="0" borderId="0" applyFill="0" applyBorder="0" applyAlignment="0">
      <protection/>
    </xf>
    <xf numFmtId="188" fontId="23" fillId="0" borderId="0" applyFill="0" applyBorder="0" applyAlignment="0">
      <protection/>
    </xf>
    <xf numFmtId="188" fontId="23" fillId="0" borderId="0" applyFill="0" applyBorder="0" applyAlignment="0">
      <protection/>
    </xf>
    <xf numFmtId="207" fontId="23" fillId="0" borderId="0" applyFill="0" applyBorder="0" applyAlignment="0">
      <protection/>
    </xf>
    <xf numFmtId="184" fontId="23" fillId="0" borderId="0" applyFill="0" applyBorder="0" applyAlignment="0">
      <protection/>
    </xf>
    <xf numFmtId="184" fontId="23" fillId="0" borderId="0" applyFill="0" applyBorder="0" applyAlignment="0">
      <protection/>
    </xf>
    <xf numFmtId="190" fontId="23" fillId="0" borderId="0" applyFill="0" applyBorder="0" applyAlignment="0">
      <protection/>
    </xf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57" fillId="47" borderId="0" applyNumberFormat="0" applyBorder="0" applyAlignment="0" applyProtection="0"/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193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82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6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3" fontId="1" fillId="0" borderId="0">
      <alignment/>
      <protection/>
    </xf>
    <xf numFmtId="196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6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196" fontId="1" fillId="0" borderId="0">
      <alignment/>
      <protection/>
    </xf>
    <xf numFmtId="193" fontId="1" fillId="0" borderId="0">
      <alignment/>
      <protection/>
    </xf>
    <xf numFmtId="172" fontId="1" fillId="0" borderId="0">
      <alignment/>
      <protection/>
    </xf>
    <xf numFmtId="193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95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94" fontId="2" fillId="0" borderId="0">
      <alignment/>
      <protection/>
    </xf>
    <xf numFmtId="194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21" fontId="2" fillId="0" borderId="0">
      <alignment/>
      <protection/>
    </xf>
    <xf numFmtId="21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182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9" fillId="0" borderId="0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19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99" fontId="1" fillId="0" borderId="0">
      <alignment/>
      <protection/>
    </xf>
    <xf numFmtId="0" fontId="28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18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2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2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" fillId="43" borderId="15" applyNumberFormat="0" applyFont="0" applyAlignment="0" applyProtection="0"/>
    <xf numFmtId="0" fontId="2" fillId="43" borderId="15" applyNumberFormat="0" applyFont="0" applyAlignment="0" applyProtection="0"/>
    <xf numFmtId="0" fontId="60" fillId="48" borderId="16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38" fillId="39" borderId="12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0" fillId="55" borderId="17" applyNumberFormat="0" applyFont="0" applyAlignment="0" applyProtection="0"/>
    <xf numFmtId="0" fontId="1" fillId="43" borderId="15" applyNumberFormat="0" applyFon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ill="0" applyBorder="0" applyAlignment="0" applyProtection="0"/>
    <xf numFmtId="200" fontId="2" fillId="0" borderId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1" fontId="2" fillId="0" borderId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201" fontId="2" fillId="0" borderId="0" applyFill="0" applyBorder="0" applyAlignment="0" applyProtection="0"/>
    <xf numFmtId="183" fontId="29" fillId="0" borderId="0" applyFill="0" applyBorder="0" applyAlignment="0">
      <protection/>
    </xf>
    <xf numFmtId="183" fontId="29" fillId="0" borderId="0" applyFill="0" applyBorder="0" applyAlignment="0">
      <protection/>
    </xf>
    <xf numFmtId="189" fontId="29" fillId="0" borderId="0" applyFill="0" applyBorder="0" applyAlignment="0">
      <protection/>
    </xf>
    <xf numFmtId="184" fontId="29" fillId="0" borderId="0" applyFill="0" applyBorder="0" applyAlignment="0">
      <protection/>
    </xf>
    <xf numFmtId="184" fontId="29" fillId="0" borderId="0" applyFill="0" applyBorder="0" applyAlignment="0">
      <protection/>
    </xf>
    <xf numFmtId="190" fontId="29" fillId="0" borderId="0" applyFill="0" applyBorder="0" applyAlignment="0">
      <protection/>
    </xf>
    <xf numFmtId="183" fontId="29" fillId="0" borderId="0" applyFill="0" applyBorder="0" applyAlignment="0">
      <protection/>
    </xf>
    <xf numFmtId="183" fontId="29" fillId="0" borderId="0" applyFill="0" applyBorder="0" applyAlignment="0">
      <protection/>
    </xf>
    <xf numFmtId="189" fontId="29" fillId="0" borderId="0" applyFill="0" applyBorder="0" applyAlignment="0">
      <protection/>
    </xf>
    <xf numFmtId="188" fontId="29" fillId="0" borderId="0" applyFill="0" applyBorder="0" applyAlignment="0">
      <protection/>
    </xf>
    <xf numFmtId="188" fontId="29" fillId="0" borderId="0" applyFill="0" applyBorder="0" applyAlignment="0">
      <protection/>
    </xf>
    <xf numFmtId="207" fontId="29" fillId="0" borderId="0" applyFill="0" applyBorder="0" applyAlignment="0">
      <protection/>
    </xf>
    <xf numFmtId="184" fontId="29" fillId="0" borderId="0" applyFill="0" applyBorder="0" applyAlignment="0">
      <protection/>
    </xf>
    <xf numFmtId="184" fontId="29" fillId="0" borderId="0" applyFill="0" applyBorder="0" applyAlignment="0">
      <protection/>
    </xf>
    <xf numFmtId="190" fontId="29" fillId="0" borderId="0" applyFill="0" applyBorder="0" applyAlignment="0">
      <protection/>
    </xf>
    <xf numFmtId="0" fontId="61" fillId="48" borderId="13" applyNumberFormat="0" applyAlignment="0" applyProtection="0"/>
    <xf numFmtId="0" fontId="6" fillId="0" borderId="18" applyAlignment="0">
      <protection/>
    </xf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62" fillId="0" borderId="20" applyNumberFormat="0" applyFill="0" applyAlignment="0" applyProtection="0"/>
    <xf numFmtId="49" fontId="15" fillId="0" borderId="0" applyFill="0" applyBorder="0" applyAlignment="0">
      <protection/>
    </xf>
    <xf numFmtId="202" fontId="15" fillId="0" borderId="0" applyFill="0" applyBorder="0" applyAlignment="0">
      <protection/>
    </xf>
    <xf numFmtId="202" fontId="15" fillId="0" borderId="0" applyFill="0" applyBorder="0" applyAlignment="0">
      <protection/>
    </xf>
    <xf numFmtId="49" fontId="15" fillId="0" borderId="0" applyFill="0" applyBorder="0" applyAlignment="0">
      <protection/>
    </xf>
    <xf numFmtId="203" fontId="15" fillId="0" borderId="0" applyFill="0" applyBorder="0" applyAlignment="0">
      <protection/>
    </xf>
    <xf numFmtId="203" fontId="15" fillId="0" borderId="0" applyFill="0" applyBorder="0" applyAlignment="0">
      <protection/>
    </xf>
    <xf numFmtId="49" fontId="15" fillId="0" borderId="0" applyFill="0" applyBorder="0" applyAlignment="0">
      <protection/>
    </xf>
    <xf numFmtId="0" fontId="63" fillId="56" borderId="21" applyNumberFormat="0" applyAlignment="0" applyProtection="0"/>
    <xf numFmtId="0" fontId="6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0" fontId="40" fillId="0" borderId="19" applyNumberFormat="0" applyFill="0" applyAlignment="0" applyProtection="0"/>
    <xf numFmtId="204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22" fillId="7" borderId="4" applyNumberFormat="0" applyAlignment="0" applyProtection="0"/>
    <xf numFmtId="0" fontId="38" fillId="39" borderId="12" applyNumberFormat="0" applyAlignment="0" applyProtection="0"/>
    <xf numFmtId="0" fontId="16" fillId="39" borderId="4" applyNumberFormat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17" fillId="40" borderId="5" applyNumberFormat="0" applyAlignment="0" applyProtection="0"/>
    <xf numFmtId="0" fontId="39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0" fillId="0" borderId="0">
      <alignment/>
      <protection/>
    </xf>
    <xf numFmtId="0" fontId="1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2" fillId="43" borderId="15" applyNumberFormat="0" applyFont="0" applyAlignment="0" applyProtection="0"/>
    <xf numFmtId="0" fontId="24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0" fontId="3" fillId="0" borderId="0" xfId="379" applyFont="1">
      <alignment/>
      <protection/>
    </xf>
    <xf numFmtId="0" fontId="3" fillId="0" borderId="0" xfId="379" applyFont="1" applyAlignment="1">
      <alignment vertical="center"/>
      <protection/>
    </xf>
    <xf numFmtId="49" fontId="3" fillId="0" borderId="0" xfId="379" applyNumberFormat="1" applyFont="1" applyAlignment="1">
      <alignment horizontal="left" vertical="center"/>
      <protection/>
    </xf>
    <xf numFmtId="0" fontId="3" fillId="0" borderId="0" xfId="379" applyFont="1" applyAlignment="1">
      <alignment horizontal="left" vertical="center"/>
      <protection/>
    </xf>
    <xf numFmtId="0" fontId="3" fillId="0" borderId="0" xfId="379" applyFont="1" applyAlignment="1">
      <alignment horizontal="center" vertical="center"/>
      <protection/>
    </xf>
    <xf numFmtId="49" fontId="3" fillId="0" borderId="0" xfId="379" applyNumberFormat="1" applyFont="1" applyAlignment="1">
      <alignment horizontal="center" vertical="center"/>
      <protection/>
    </xf>
    <xf numFmtId="1" fontId="8" fillId="0" borderId="23" xfId="817" applyNumberFormat="1" applyFont="1" applyFill="1" applyBorder="1" applyAlignment="1">
      <alignment horizontal="center" vertical="center"/>
      <protection/>
    </xf>
    <xf numFmtId="1" fontId="8" fillId="0" borderId="6" xfId="817" applyNumberFormat="1" applyFont="1" applyBorder="1" applyAlignment="1">
      <alignment horizontal="center" vertical="center"/>
      <protection/>
    </xf>
    <xf numFmtId="0" fontId="8" fillId="0" borderId="24" xfId="379" applyFont="1" applyFill="1" applyBorder="1" applyAlignment="1">
      <alignment horizontal="center" vertical="center"/>
      <protection/>
    </xf>
    <xf numFmtId="0" fontId="8" fillId="0" borderId="24" xfId="379" applyFont="1" applyFill="1" applyBorder="1" applyAlignment="1">
      <alignment horizontal="left" vertical="center" wrapText="1"/>
      <protection/>
    </xf>
    <xf numFmtId="0" fontId="8" fillId="0" borderId="24" xfId="379" applyFont="1" applyBorder="1" applyAlignment="1">
      <alignment horizontal="center" vertical="center"/>
      <protection/>
    </xf>
    <xf numFmtId="0" fontId="6" fillId="0" borderId="25" xfId="379" applyFont="1" applyFill="1" applyBorder="1" applyAlignment="1">
      <alignment horizontal="center" vertical="center"/>
      <protection/>
    </xf>
    <xf numFmtId="0" fontId="6" fillId="0" borderId="18" xfId="379" applyFont="1" applyFill="1" applyBorder="1" applyAlignment="1">
      <alignment horizontal="right" vertical="center"/>
      <protection/>
    </xf>
    <xf numFmtId="0" fontId="7" fillId="0" borderId="26" xfId="379" applyFont="1" applyFill="1" applyBorder="1" applyAlignment="1">
      <alignment horizontal="left" vertical="center"/>
      <protection/>
    </xf>
    <xf numFmtId="0" fontId="11" fillId="0" borderId="11" xfId="379" applyFont="1" applyFill="1" applyBorder="1" applyAlignment="1">
      <alignment horizontal="left" vertical="center"/>
      <protection/>
    </xf>
    <xf numFmtId="0" fontId="7" fillId="0" borderId="11" xfId="379" applyFont="1" applyFill="1" applyBorder="1" applyAlignment="1">
      <alignment horizontal="center" vertical="center"/>
      <protection/>
    </xf>
    <xf numFmtId="0" fontId="6" fillId="0" borderId="0" xfId="379" applyFont="1" applyFill="1" applyAlignment="1">
      <alignment vertical="center"/>
      <protection/>
    </xf>
    <xf numFmtId="0" fontId="8" fillId="0" borderId="0" xfId="379" applyFont="1" applyAlignment="1">
      <alignment vertical="center"/>
      <protection/>
    </xf>
    <xf numFmtId="0" fontId="11" fillId="0" borderId="0" xfId="379" applyFont="1" applyFill="1" applyAlignment="1">
      <alignment vertical="center"/>
      <protection/>
    </xf>
    <xf numFmtId="0" fontId="8" fillId="0" borderId="0" xfId="379" applyFont="1" applyAlignment="1">
      <alignment horizontal="left" vertical="center"/>
      <protection/>
    </xf>
    <xf numFmtId="49" fontId="8" fillId="0" borderId="0" xfId="379" applyNumberFormat="1" applyFont="1" applyAlignment="1">
      <alignment horizontal="left" vertical="center"/>
      <protection/>
    </xf>
    <xf numFmtId="49" fontId="11" fillId="0" borderId="0" xfId="379" applyNumberFormat="1" applyFont="1" applyAlignment="1">
      <alignment horizontal="left" vertical="center"/>
      <protection/>
    </xf>
    <xf numFmtId="49" fontId="8" fillId="0" borderId="24" xfId="379" applyNumberFormat="1" applyFont="1" applyBorder="1" applyAlignment="1">
      <alignment horizontal="center" vertical="center"/>
      <protection/>
    </xf>
    <xf numFmtId="182" fontId="11" fillId="0" borderId="11" xfId="379" applyNumberFormat="1" applyFont="1" applyFill="1" applyBorder="1" applyAlignment="1">
      <alignment horizontal="center" vertical="center"/>
      <protection/>
    </xf>
    <xf numFmtId="49" fontId="4" fillId="0" borderId="0" xfId="379" applyNumberFormat="1" applyFont="1" applyFill="1" applyAlignment="1">
      <alignment horizontal="center" vertical="center"/>
      <protection/>
    </xf>
    <xf numFmtId="0" fontId="3" fillId="0" borderId="0" xfId="379" applyFont="1" applyFill="1" applyAlignment="1">
      <alignment vertical="center"/>
      <protection/>
    </xf>
    <xf numFmtId="0" fontId="5" fillId="0" borderId="0" xfId="379" applyFont="1" applyFill="1" applyAlignment="1">
      <alignment horizontal="right" vertical="center"/>
      <protection/>
    </xf>
    <xf numFmtId="0" fontId="6" fillId="0" borderId="0" xfId="379" applyFont="1" applyAlignment="1">
      <alignment vertical="center"/>
      <protection/>
    </xf>
    <xf numFmtId="0" fontId="7" fillId="0" borderId="0" xfId="379" applyFont="1" applyAlignment="1">
      <alignment vertical="center"/>
      <protection/>
    </xf>
    <xf numFmtId="49" fontId="7" fillId="0" borderId="0" xfId="379" applyNumberFormat="1" applyFont="1" applyFill="1" applyAlignment="1">
      <alignment horizontal="center" vertical="center"/>
      <protection/>
    </xf>
    <xf numFmtId="0" fontId="5" fillId="0" borderId="0" xfId="379" applyFont="1" applyAlignment="1">
      <alignment vertical="center"/>
      <protection/>
    </xf>
    <xf numFmtId="0" fontId="10" fillId="0" borderId="0" xfId="379" applyFont="1" applyAlignment="1">
      <alignment horizontal="left" vertical="center"/>
      <protection/>
    </xf>
    <xf numFmtId="0" fontId="8" fillId="0" borderId="27" xfId="379" applyFont="1" applyBorder="1" applyAlignment="1">
      <alignment horizontal="left" vertical="center"/>
      <protection/>
    </xf>
    <xf numFmtId="49" fontId="8" fillId="0" borderId="28" xfId="379" applyNumberFormat="1" applyFont="1" applyFill="1" applyBorder="1" applyAlignment="1">
      <alignment horizontal="center" vertical="center"/>
      <protection/>
    </xf>
    <xf numFmtId="0" fontId="6" fillId="0" borderId="25" xfId="379" applyFont="1" applyBorder="1" applyAlignment="1">
      <alignment horizontal="center" vertical="center"/>
      <protection/>
    </xf>
    <xf numFmtId="0" fontId="6" fillId="0" borderId="18" xfId="379" applyFont="1" applyBorder="1" applyAlignment="1">
      <alignment horizontal="right" vertical="center"/>
      <protection/>
    </xf>
    <xf numFmtId="0" fontId="7" fillId="0" borderId="26" xfId="379" applyFont="1" applyBorder="1" applyAlignment="1">
      <alignment horizontal="left" vertical="center"/>
      <protection/>
    </xf>
    <xf numFmtId="0" fontId="11" fillId="0" borderId="11" xfId="379" applyFont="1" applyBorder="1" applyAlignment="1">
      <alignment horizontal="left" vertical="center"/>
      <protection/>
    </xf>
    <xf numFmtId="0" fontId="7" fillId="0" borderId="11" xfId="379" applyFont="1" applyBorder="1" applyAlignment="1">
      <alignment horizontal="center" vertical="center"/>
      <protection/>
    </xf>
    <xf numFmtId="0" fontId="6" fillId="0" borderId="11" xfId="379" applyFont="1" applyFill="1" applyBorder="1" applyAlignment="1">
      <alignment horizontal="center" vertical="center"/>
      <protection/>
    </xf>
    <xf numFmtId="182" fontId="11" fillId="0" borderId="11" xfId="379" applyNumberFormat="1" applyFont="1" applyBorder="1" applyAlignment="1">
      <alignment horizontal="center" vertical="center"/>
      <protection/>
    </xf>
    <xf numFmtId="0" fontId="3" fillId="0" borderId="0" xfId="379" applyFont="1" applyFill="1">
      <alignment/>
      <protection/>
    </xf>
    <xf numFmtId="49" fontId="3" fillId="0" borderId="0" xfId="379" applyNumberFormat="1" applyFont="1" applyFill="1" applyAlignment="1">
      <alignment horizontal="left" vertical="center"/>
      <protection/>
    </xf>
    <xf numFmtId="0" fontId="3" fillId="0" borderId="0" xfId="379" applyFont="1" applyFill="1" applyAlignment="1">
      <alignment horizontal="left" vertical="center"/>
      <protection/>
    </xf>
    <xf numFmtId="0" fontId="3" fillId="0" borderId="0" xfId="379" applyFont="1" applyFill="1" applyAlignment="1">
      <alignment horizontal="center" vertical="center"/>
      <protection/>
    </xf>
    <xf numFmtId="49" fontId="3" fillId="0" borderId="0" xfId="379" applyNumberFormat="1" applyFont="1" applyFill="1" applyAlignment="1">
      <alignment horizontal="center" vertical="center"/>
      <protection/>
    </xf>
    <xf numFmtId="0" fontId="7" fillId="0" borderId="0" xfId="379" applyFont="1" applyFill="1" applyAlignment="1">
      <alignment vertical="center"/>
      <protection/>
    </xf>
    <xf numFmtId="0" fontId="9" fillId="0" borderId="0" xfId="379" applyFont="1" applyFill="1" applyAlignment="1">
      <alignment horizontal="left" vertical="center"/>
      <protection/>
    </xf>
    <xf numFmtId="49" fontId="7" fillId="0" borderId="0" xfId="379" applyNumberFormat="1" applyFont="1" applyFill="1" applyAlignment="1">
      <alignment horizontal="center" vertical="center"/>
      <protection/>
    </xf>
    <xf numFmtId="0" fontId="11" fillId="0" borderId="0" xfId="379" applyFont="1" applyFill="1" applyAlignment="1">
      <alignment horizontal="right" vertical="center"/>
      <protection/>
    </xf>
    <xf numFmtId="0" fontId="11" fillId="0" borderId="0" xfId="379" applyFont="1" applyFill="1" applyAlignment="1">
      <alignment vertical="center"/>
      <protection/>
    </xf>
    <xf numFmtId="0" fontId="5" fillId="0" borderId="0" xfId="379" applyFont="1" applyFill="1" applyAlignment="1">
      <alignment vertical="center"/>
      <protection/>
    </xf>
    <xf numFmtId="0" fontId="3" fillId="0" borderId="0" xfId="379" applyFont="1" applyFill="1" applyAlignment="1">
      <alignment vertical="center"/>
      <protection/>
    </xf>
    <xf numFmtId="49" fontId="3" fillId="0" borderId="0" xfId="379" applyNumberFormat="1" applyFont="1" applyFill="1" applyAlignment="1">
      <alignment horizontal="left" vertical="center"/>
      <protection/>
    </xf>
    <xf numFmtId="0" fontId="5" fillId="0" borderId="0" xfId="379" applyFont="1" applyFill="1" applyAlignment="1">
      <alignment horizontal="left" vertical="center"/>
      <protection/>
    </xf>
    <xf numFmtId="49" fontId="5" fillId="0" borderId="0" xfId="379" applyNumberFormat="1" applyFont="1" applyFill="1" applyAlignment="1">
      <alignment horizontal="center" vertical="center"/>
      <protection/>
    </xf>
    <xf numFmtId="1" fontId="8" fillId="0" borderId="24" xfId="817" applyNumberFormat="1" applyFont="1" applyFill="1" applyBorder="1" applyAlignment="1">
      <alignment horizontal="center" vertical="center"/>
      <protection/>
    </xf>
    <xf numFmtId="0" fontId="8" fillId="0" borderId="6" xfId="379" applyFont="1" applyFill="1" applyBorder="1" applyAlignment="1">
      <alignment horizontal="right" vertical="center"/>
      <protection/>
    </xf>
    <xf numFmtId="0" fontId="8" fillId="0" borderId="27" xfId="379" applyFont="1" applyFill="1" applyBorder="1" applyAlignment="1">
      <alignment horizontal="left" vertical="center"/>
      <protection/>
    </xf>
    <xf numFmtId="49" fontId="8" fillId="0" borderId="27" xfId="379" applyNumberFormat="1" applyFont="1" applyFill="1" applyBorder="1" applyAlignment="1">
      <alignment horizontal="center" vertical="center"/>
      <protection/>
    </xf>
    <xf numFmtId="0" fontId="8" fillId="0" borderId="27" xfId="379" applyFont="1" applyFill="1" applyBorder="1" applyAlignment="1">
      <alignment horizontal="center" vertical="center"/>
      <protection/>
    </xf>
    <xf numFmtId="49" fontId="8" fillId="0" borderId="6" xfId="379" applyNumberFormat="1" applyFont="1" applyFill="1" applyBorder="1" applyAlignment="1">
      <alignment horizontal="center" vertical="center"/>
      <protection/>
    </xf>
    <xf numFmtId="49" fontId="8" fillId="0" borderId="28" xfId="379" applyNumberFormat="1" applyFont="1" applyFill="1" applyBorder="1" applyAlignment="1">
      <alignment horizontal="center" vertical="center"/>
      <protection/>
    </xf>
    <xf numFmtId="0" fontId="8" fillId="0" borderId="29" xfId="379" applyFont="1" applyFill="1" applyBorder="1" applyAlignment="1">
      <alignment horizontal="left" vertical="center"/>
      <protection/>
    </xf>
    <xf numFmtId="0" fontId="8" fillId="0" borderId="0" xfId="379" applyFont="1" applyFill="1" applyAlignment="1">
      <alignment vertical="center"/>
      <protection/>
    </xf>
    <xf numFmtId="194" fontId="7" fillId="0" borderId="11" xfId="2118" applyNumberFormat="1" applyFont="1" applyFill="1" applyBorder="1" applyAlignment="1">
      <alignment horizontal="center" vertical="center"/>
      <protection/>
    </xf>
    <xf numFmtId="0" fontId="6" fillId="0" borderId="11" xfId="381" applyFont="1" applyFill="1" applyBorder="1" applyAlignment="1">
      <alignment horizontal="center" vertical="center"/>
      <protection/>
    </xf>
    <xf numFmtId="0" fontId="6" fillId="0" borderId="0" xfId="379" applyFont="1" applyFill="1" applyAlignment="1">
      <alignment vertical="center"/>
      <protection/>
    </xf>
    <xf numFmtId="0" fontId="10" fillId="0" borderId="0" xfId="379" applyFont="1" applyFill="1" applyAlignment="1">
      <alignment horizontal="left" vertical="center"/>
      <protection/>
    </xf>
    <xf numFmtId="49" fontId="6" fillId="0" borderId="0" xfId="379" applyNumberFormat="1" applyFont="1" applyFill="1" applyAlignment="1">
      <alignment horizontal="center" vertical="center"/>
      <protection/>
    </xf>
    <xf numFmtId="1" fontId="11" fillId="0" borderId="11" xfId="468" applyNumberFormat="1" applyFont="1" applyBorder="1" applyAlignment="1">
      <alignment horizontal="center" vertical="center"/>
      <protection/>
    </xf>
    <xf numFmtId="0" fontId="3" fillId="0" borderId="0" xfId="381" applyFont="1" applyFill="1">
      <alignment/>
      <protection/>
    </xf>
    <xf numFmtId="0" fontId="3" fillId="0" borderId="0" xfId="381" applyFont="1" applyFill="1" applyAlignment="1">
      <alignment vertical="center"/>
      <protection/>
    </xf>
    <xf numFmtId="49" fontId="3" fillId="0" borderId="0" xfId="381" applyNumberFormat="1" applyFont="1" applyFill="1" applyAlignment="1">
      <alignment horizontal="left" vertical="center"/>
      <protection/>
    </xf>
    <xf numFmtId="0" fontId="8" fillId="0" borderId="0" xfId="381" applyFont="1" applyFill="1" applyAlignment="1">
      <alignment horizontal="left" vertical="center"/>
      <protection/>
    </xf>
    <xf numFmtId="0" fontId="3" fillId="0" borderId="0" xfId="381" applyFont="1" applyFill="1" applyAlignment="1">
      <alignment horizontal="left" vertical="center"/>
      <protection/>
    </xf>
    <xf numFmtId="0" fontId="3" fillId="0" borderId="0" xfId="381" applyFont="1" applyFill="1" applyAlignment="1">
      <alignment horizontal="center" vertical="center"/>
      <protection/>
    </xf>
    <xf numFmtId="49" fontId="3" fillId="0" borderId="0" xfId="381" applyNumberFormat="1" applyFont="1" applyFill="1" applyAlignment="1">
      <alignment horizontal="center" vertical="center"/>
      <protection/>
    </xf>
    <xf numFmtId="49" fontId="4" fillId="0" borderId="0" xfId="381" applyNumberFormat="1" applyFont="1" applyFill="1" applyAlignment="1">
      <alignment horizontal="center" vertical="center"/>
      <protection/>
    </xf>
    <xf numFmtId="0" fontId="8" fillId="0" borderId="0" xfId="381" applyFont="1" applyFill="1" applyAlignment="1">
      <alignment vertical="center"/>
      <protection/>
    </xf>
    <xf numFmtId="0" fontId="5" fillId="0" borderId="0" xfId="381" applyFont="1" applyFill="1" applyAlignment="1">
      <alignment horizontal="right" vertical="center"/>
      <protection/>
    </xf>
    <xf numFmtId="0" fontId="6" fillId="0" borderId="0" xfId="381" applyFont="1" applyFill="1" applyAlignment="1">
      <alignment horizontal="center" vertical="center"/>
      <protection/>
    </xf>
    <xf numFmtId="0" fontId="6" fillId="0" borderId="0" xfId="381" applyFont="1" applyFill="1" applyAlignment="1">
      <alignment vertical="center"/>
      <protection/>
    </xf>
    <xf numFmtId="0" fontId="7" fillId="0" borderId="0" xfId="381" applyFont="1" applyFill="1" applyAlignment="1">
      <alignment vertical="center"/>
      <protection/>
    </xf>
    <xf numFmtId="49" fontId="8" fillId="0" borderId="0" xfId="381" applyNumberFormat="1" applyFont="1" applyFill="1" applyAlignment="1">
      <alignment horizontal="left" vertical="center"/>
      <protection/>
    </xf>
    <xf numFmtId="0" fontId="9" fillId="0" borderId="0" xfId="381" applyFont="1" applyFill="1" applyAlignment="1">
      <alignment horizontal="left" vertical="center"/>
      <protection/>
    </xf>
    <xf numFmtId="0" fontId="10" fillId="0" borderId="0" xfId="381" applyFont="1" applyFill="1" applyAlignment="1">
      <alignment horizontal="center" vertical="center"/>
      <protection/>
    </xf>
    <xf numFmtId="49" fontId="7" fillId="0" borderId="0" xfId="381" applyNumberFormat="1" applyFont="1" applyFill="1" applyAlignment="1">
      <alignment horizontal="center" vertical="center"/>
      <protection/>
    </xf>
    <xf numFmtId="49" fontId="8" fillId="0" borderId="0" xfId="381" applyNumberFormat="1" applyFont="1" applyFill="1" applyAlignment="1">
      <alignment horizontal="center" vertical="center"/>
      <protection/>
    </xf>
    <xf numFmtId="0" fontId="11" fillId="0" borderId="0" xfId="381" applyFont="1" applyFill="1" applyAlignment="1">
      <alignment vertical="center"/>
      <protection/>
    </xf>
    <xf numFmtId="0" fontId="5" fillId="0" borderId="0" xfId="381" applyFont="1" applyFill="1" applyAlignment="1">
      <alignment horizontal="center" vertical="center"/>
      <protection/>
    </xf>
    <xf numFmtId="0" fontId="5" fillId="0" borderId="0" xfId="381" applyFont="1" applyFill="1" applyAlignment="1">
      <alignment horizontal="left" vertical="center"/>
      <protection/>
    </xf>
    <xf numFmtId="49" fontId="5" fillId="0" borderId="0" xfId="381" applyNumberFormat="1" applyFont="1" applyFill="1" applyAlignment="1">
      <alignment horizontal="center" vertical="center"/>
      <protection/>
    </xf>
    <xf numFmtId="49" fontId="11" fillId="0" borderId="0" xfId="381" applyNumberFormat="1" applyFont="1" applyFill="1" applyAlignment="1">
      <alignment horizontal="center" vertical="center"/>
      <protection/>
    </xf>
    <xf numFmtId="0" fontId="5" fillId="0" borderId="0" xfId="381" applyFont="1" applyFill="1" applyAlignment="1">
      <alignment vertical="center"/>
      <protection/>
    </xf>
    <xf numFmtId="49" fontId="9" fillId="0" borderId="0" xfId="381" applyNumberFormat="1" applyFont="1" applyFill="1" applyAlignment="1">
      <alignment horizontal="left" vertical="center"/>
      <protection/>
    </xf>
    <xf numFmtId="0" fontId="10" fillId="0" borderId="0" xfId="381" applyFont="1" applyFill="1" applyAlignment="1">
      <alignment horizontal="left" vertical="center"/>
      <protection/>
    </xf>
    <xf numFmtId="1" fontId="8" fillId="0" borderId="6" xfId="818" applyNumberFormat="1" applyFont="1" applyFill="1" applyBorder="1" applyAlignment="1">
      <alignment horizontal="center" vertical="center"/>
      <protection/>
    </xf>
    <xf numFmtId="0" fontId="8" fillId="0" borderId="28" xfId="381" applyFont="1" applyFill="1" applyBorder="1" applyAlignment="1">
      <alignment horizontal="right" vertical="center"/>
      <protection/>
    </xf>
    <xf numFmtId="0" fontId="8" fillId="0" borderId="27" xfId="381" applyFont="1" applyFill="1" applyBorder="1" applyAlignment="1">
      <alignment horizontal="left" vertical="center"/>
      <protection/>
    </xf>
    <xf numFmtId="49" fontId="8" fillId="0" borderId="24" xfId="381" applyNumberFormat="1" applyFont="1" applyFill="1" applyBorder="1" applyAlignment="1">
      <alignment horizontal="center" vertical="center"/>
      <protection/>
    </xf>
    <xf numFmtId="0" fontId="8" fillId="0" borderId="24" xfId="381" applyFont="1" applyFill="1" applyBorder="1" applyAlignment="1">
      <alignment horizontal="center" vertical="center"/>
      <protection/>
    </xf>
    <xf numFmtId="0" fontId="8" fillId="0" borderId="24" xfId="381" applyFont="1" applyFill="1" applyBorder="1" applyAlignment="1">
      <alignment horizontal="left" vertical="center" wrapText="1"/>
      <protection/>
    </xf>
    <xf numFmtId="0" fontId="8" fillId="0" borderId="28" xfId="381" applyFont="1" applyFill="1" applyBorder="1" applyAlignment="1">
      <alignment horizontal="center" vertical="center"/>
      <protection/>
    </xf>
    <xf numFmtId="2" fontId="8" fillId="0" borderId="30" xfId="2118" applyNumberFormat="1" applyFont="1" applyFill="1" applyBorder="1" applyAlignment="1">
      <alignment horizontal="center" vertical="center"/>
      <protection/>
    </xf>
    <xf numFmtId="2" fontId="8" fillId="0" borderId="31" xfId="2118" applyNumberFormat="1" applyFont="1" applyFill="1" applyBorder="1" applyAlignment="1">
      <alignment horizontal="center" vertical="center"/>
      <protection/>
    </xf>
    <xf numFmtId="49" fontId="8" fillId="0" borderId="28" xfId="381" applyNumberFormat="1" applyFont="1" applyFill="1" applyBorder="1" applyAlignment="1">
      <alignment horizontal="center" vertical="center"/>
      <protection/>
    </xf>
    <xf numFmtId="0" fontId="8" fillId="0" borderId="29" xfId="381" applyFont="1" applyFill="1" applyBorder="1" applyAlignment="1">
      <alignment horizontal="left" vertical="center"/>
      <protection/>
    </xf>
    <xf numFmtId="0" fontId="6" fillId="0" borderId="25" xfId="818" applyFont="1" applyFill="1" applyBorder="1" applyAlignment="1">
      <alignment horizontal="center" vertical="center"/>
      <protection/>
    </xf>
    <xf numFmtId="0" fontId="6" fillId="0" borderId="32" xfId="818" applyFont="1" applyFill="1" applyBorder="1" applyAlignment="1">
      <alignment horizontal="center" vertical="center"/>
      <protection/>
    </xf>
    <xf numFmtId="0" fontId="6" fillId="0" borderId="18" xfId="381" applyFont="1" applyFill="1" applyBorder="1" applyAlignment="1">
      <alignment horizontal="right" vertical="center"/>
      <protection/>
    </xf>
    <xf numFmtId="0" fontId="7" fillId="0" borderId="26" xfId="381" applyFont="1" applyFill="1" applyBorder="1" applyAlignment="1">
      <alignment horizontal="left" vertical="center"/>
      <protection/>
    </xf>
    <xf numFmtId="182" fontId="11" fillId="0" borderId="11" xfId="381" applyNumberFormat="1" applyFont="1" applyFill="1" applyBorder="1" applyAlignment="1">
      <alignment horizontal="center" vertical="center"/>
      <protection/>
    </xf>
    <xf numFmtId="0" fontId="11" fillId="0" borderId="11" xfId="381" applyFont="1" applyFill="1" applyBorder="1" applyAlignment="1">
      <alignment horizontal="left" vertical="center"/>
      <protection/>
    </xf>
    <xf numFmtId="0" fontId="7" fillId="0" borderId="11" xfId="381" applyFont="1" applyFill="1" applyBorder="1" applyAlignment="1">
      <alignment horizontal="center" vertical="center"/>
      <protection/>
    </xf>
    <xf numFmtId="0" fontId="11" fillId="0" borderId="33" xfId="818" applyNumberFormat="1" applyFont="1" applyFill="1" applyBorder="1" applyAlignment="1">
      <alignment horizontal="center" vertical="center"/>
      <protection/>
    </xf>
    <xf numFmtId="2" fontId="7" fillId="0" borderId="26" xfId="381" applyNumberFormat="1" applyFont="1" applyFill="1" applyBorder="1" applyAlignment="1">
      <alignment horizontal="center" vertical="center"/>
      <protection/>
    </xf>
    <xf numFmtId="0" fontId="6" fillId="0" borderId="11" xfId="2118" applyFont="1" applyFill="1" applyBorder="1" applyAlignment="1">
      <alignment horizontal="center" vertical="center"/>
      <protection/>
    </xf>
    <xf numFmtId="49" fontId="11" fillId="0" borderId="0" xfId="381" applyNumberFormat="1" applyFont="1" applyFill="1" applyAlignment="1">
      <alignment horizontal="left" vertical="center"/>
      <protection/>
    </xf>
    <xf numFmtId="0" fontId="2" fillId="0" borderId="0" xfId="381" applyFill="1">
      <alignment/>
      <protection/>
    </xf>
    <xf numFmtId="0" fontId="6" fillId="0" borderId="0" xfId="381" applyFont="1" applyFill="1" applyAlignment="1">
      <alignment vertical="center"/>
      <protection/>
    </xf>
    <xf numFmtId="0" fontId="7" fillId="0" borderId="0" xfId="381" applyFont="1" applyFill="1" applyAlignment="1">
      <alignment vertical="center"/>
      <protection/>
    </xf>
    <xf numFmtId="0" fontId="9" fillId="0" borderId="0" xfId="381" applyFont="1" applyFill="1" applyAlignment="1">
      <alignment horizontal="left" vertical="center"/>
      <protection/>
    </xf>
    <xf numFmtId="0" fontId="10" fillId="0" borderId="0" xfId="381" applyFont="1" applyFill="1" applyAlignment="1">
      <alignment horizontal="center" vertical="center"/>
      <protection/>
    </xf>
    <xf numFmtId="2" fontId="7" fillId="0" borderId="0" xfId="381" applyNumberFormat="1" applyFont="1" applyFill="1" applyAlignment="1">
      <alignment horizontal="center" vertical="center"/>
      <protection/>
    </xf>
    <xf numFmtId="0" fontId="11" fillId="0" borderId="0" xfId="381" applyFont="1" applyFill="1" applyAlignment="1">
      <alignment vertical="center"/>
      <protection/>
    </xf>
    <xf numFmtId="0" fontId="5" fillId="0" borderId="0" xfId="381" applyFont="1" applyFill="1" applyAlignment="1">
      <alignment vertical="center"/>
      <protection/>
    </xf>
    <xf numFmtId="0" fontId="3" fillId="0" borderId="0" xfId="381" applyFont="1" applyFill="1" applyAlignment="1">
      <alignment vertical="center"/>
      <protection/>
    </xf>
    <xf numFmtId="0" fontId="5" fillId="0" borderId="0" xfId="381" applyFont="1" applyFill="1" applyAlignment="1">
      <alignment horizontal="left" vertical="center"/>
      <protection/>
    </xf>
    <xf numFmtId="0" fontId="5" fillId="0" borderId="0" xfId="381" applyFont="1" applyFill="1" applyAlignment="1">
      <alignment horizontal="center" vertical="center"/>
      <protection/>
    </xf>
    <xf numFmtId="2" fontId="3" fillId="0" borderId="0" xfId="381" applyNumberFormat="1" applyFont="1" applyFill="1" applyAlignment="1">
      <alignment horizontal="center" vertical="center"/>
      <protection/>
    </xf>
    <xf numFmtId="2" fontId="8" fillId="0" borderId="0" xfId="381" applyNumberFormat="1" applyFont="1" applyFill="1" applyAlignment="1">
      <alignment vertical="center"/>
      <protection/>
    </xf>
    <xf numFmtId="49" fontId="8" fillId="0" borderId="0" xfId="381" applyNumberFormat="1" applyFont="1" applyFill="1" applyAlignment="1">
      <alignment vertical="center"/>
      <protection/>
    </xf>
    <xf numFmtId="1" fontId="8" fillId="0" borderId="6" xfId="817" applyNumberFormat="1" applyFont="1" applyFill="1" applyBorder="1" applyAlignment="1">
      <alignment horizontal="center" vertical="center"/>
      <protection/>
    </xf>
    <xf numFmtId="0" fontId="8" fillId="0" borderId="28" xfId="381" applyFont="1" applyFill="1" applyBorder="1" applyAlignment="1">
      <alignment horizontal="right" vertical="center"/>
      <protection/>
    </xf>
    <xf numFmtId="0" fontId="8" fillId="0" borderId="27" xfId="381" applyFont="1" applyFill="1" applyBorder="1" applyAlignment="1">
      <alignment horizontal="left" vertical="center"/>
      <protection/>
    </xf>
    <xf numFmtId="0" fontId="8" fillId="0" borderId="24" xfId="381" applyFont="1" applyFill="1" applyBorder="1" applyAlignment="1">
      <alignment horizontal="center" vertical="center"/>
      <protection/>
    </xf>
    <xf numFmtId="1" fontId="8" fillId="0" borderId="34" xfId="381" applyNumberFormat="1" applyFont="1" applyFill="1" applyBorder="1" applyAlignment="1">
      <alignment horizontal="center" vertical="center"/>
      <protection/>
    </xf>
    <xf numFmtId="1" fontId="8" fillId="0" borderId="35" xfId="381" applyNumberFormat="1" applyFont="1" applyFill="1" applyBorder="1" applyAlignment="1">
      <alignment horizontal="center" vertical="center"/>
      <protection/>
    </xf>
    <xf numFmtId="1" fontId="8" fillId="0" borderId="36" xfId="381" applyNumberFormat="1" applyFont="1" applyFill="1" applyBorder="1" applyAlignment="1">
      <alignment horizontal="center" vertical="center"/>
      <protection/>
    </xf>
    <xf numFmtId="2" fontId="8" fillId="0" borderId="27" xfId="381" applyNumberFormat="1" applyFont="1" applyFill="1" applyBorder="1" applyAlignment="1">
      <alignment horizontal="center" vertical="center"/>
      <protection/>
    </xf>
    <xf numFmtId="0" fontId="8" fillId="0" borderId="29" xfId="381" applyFont="1" applyFill="1" applyBorder="1" applyAlignment="1">
      <alignment horizontal="left" vertical="center"/>
      <protection/>
    </xf>
    <xf numFmtId="0" fontId="8" fillId="0" borderId="0" xfId="381" applyFont="1" applyFill="1" applyAlignment="1">
      <alignment vertical="center"/>
      <protection/>
    </xf>
    <xf numFmtId="0" fontId="6" fillId="0" borderId="25" xfId="381" applyFont="1" applyFill="1" applyBorder="1" applyAlignment="1">
      <alignment horizontal="center" vertical="center"/>
      <protection/>
    </xf>
    <xf numFmtId="0" fontId="6" fillId="0" borderId="32" xfId="381" applyFont="1" applyFill="1" applyBorder="1" applyAlignment="1">
      <alignment horizontal="center" vertical="center"/>
      <protection/>
    </xf>
    <xf numFmtId="0" fontId="11" fillId="0" borderId="11" xfId="381" applyFont="1" applyFill="1" applyBorder="1" applyAlignment="1">
      <alignment horizontal="left" vertical="center"/>
      <protection/>
    </xf>
    <xf numFmtId="0" fontId="7" fillId="0" borderId="11" xfId="381" applyFont="1" applyFill="1" applyBorder="1" applyAlignment="1">
      <alignment horizontal="center" vertical="center"/>
      <protection/>
    </xf>
    <xf numFmtId="2" fontId="12" fillId="0" borderId="11" xfId="381" applyNumberFormat="1" applyFont="1" applyFill="1" applyBorder="1" applyAlignment="1">
      <alignment horizontal="center" vertical="center"/>
      <protection/>
    </xf>
    <xf numFmtId="1" fontId="11" fillId="0" borderId="11" xfId="381" applyNumberFormat="1" applyFont="1" applyFill="1" applyBorder="1" applyAlignment="1">
      <alignment horizontal="center" vertical="center"/>
      <protection/>
    </xf>
    <xf numFmtId="2" fontId="7" fillId="0" borderId="11" xfId="381" applyNumberFormat="1" applyFont="1" applyFill="1" applyBorder="1" applyAlignment="1">
      <alignment horizontal="center" vertical="center"/>
      <protection/>
    </xf>
    <xf numFmtId="0" fontId="10" fillId="0" borderId="0" xfId="381" applyFont="1" applyFill="1" applyAlignment="1">
      <alignment horizontal="left" vertical="center"/>
      <protection/>
    </xf>
    <xf numFmtId="0" fontId="6" fillId="0" borderId="11" xfId="818" applyFont="1" applyFill="1" applyBorder="1" applyAlignment="1">
      <alignment horizontal="center" vertical="center"/>
      <protection/>
    </xf>
    <xf numFmtId="0" fontId="6" fillId="0" borderId="18" xfId="818" applyFont="1" applyFill="1" applyBorder="1" applyAlignment="1">
      <alignment horizontal="center" vertical="center"/>
      <protection/>
    </xf>
    <xf numFmtId="0" fontId="11" fillId="0" borderId="0" xfId="818" applyFont="1" applyFill="1" applyAlignment="1">
      <alignment vertical="center"/>
      <protection/>
    </xf>
    <xf numFmtId="0" fontId="6" fillId="0" borderId="0" xfId="818" applyFont="1" applyFill="1" applyAlignment="1">
      <alignment vertical="center"/>
      <protection/>
    </xf>
    <xf numFmtId="0" fontId="3" fillId="0" borderId="0" xfId="381" applyFont="1" applyAlignment="1">
      <alignment vertical="center"/>
      <protection/>
    </xf>
    <xf numFmtId="0" fontId="11" fillId="0" borderId="0" xfId="381" applyFont="1" applyFill="1" applyAlignment="1">
      <alignment horizontal="right" vertical="center"/>
      <protection/>
    </xf>
    <xf numFmtId="0" fontId="6" fillId="0" borderId="0" xfId="381" applyFont="1" applyAlignment="1">
      <alignment vertical="center"/>
      <protection/>
    </xf>
    <xf numFmtId="49" fontId="9" fillId="0" borderId="0" xfId="381" applyNumberFormat="1" applyFont="1" applyFill="1" applyBorder="1" applyAlignment="1">
      <alignment horizontal="left" vertical="center"/>
      <protection/>
    </xf>
    <xf numFmtId="0" fontId="5" fillId="0" borderId="0" xfId="381" applyFont="1" applyAlignment="1">
      <alignment vertical="center"/>
      <protection/>
    </xf>
    <xf numFmtId="0" fontId="7" fillId="0" borderId="0" xfId="381" applyFont="1" applyFill="1" applyAlignment="1">
      <alignment horizontal="right" vertical="center"/>
      <protection/>
    </xf>
    <xf numFmtId="49" fontId="6" fillId="0" borderId="0" xfId="381" applyNumberFormat="1" applyFont="1" applyFill="1" applyAlignment="1">
      <alignment horizontal="center" vertical="center"/>
      <protection/>
    </xf>
    <xf numFmtId="1" fontId="8" fillId="0" borderId="23" xfId="381" applyNumberFormat="1" applyFont="1" applyFill="1" applyBorder="1" applyAlignment="1">
      <alignment horizontal="center" vertical="center"/>
      <protection/>
    </xf>
    <xf numFmtId="1" fontId="8" fillId="0" borderId="6" xfId="381" applyNumberFormat="1" applyFont="1" applyFill="1" applyBorder="1" applyAlignment="1">
      <alignment horizontal="center" vertical="center"/>
      <protection/>
    </xf>
    <xf numFmtId="0" fontId="8" fillId="0" borderId="0" xfId="381" applyFont="1" applyAlignment="1">
      <alignment horizontal="right" vertical="center"/>
      <protection/>
    </xf>
    <xf numFmtId="0" fontId="6" fillId="0" borderId="25" xfId="381" applyFont="1" applyBorder="1" applyAlignment="1">
      <alignment horizontal="center" vertical="center"/>
      <protection/>
    </xf>
    <xf numFmtId="0" fontId="6" fillId="0" borderId="11" xfId="381" applyFont="1" applyFill="1" applyBorder="1" applyAlignment="1">
      <alignment horizontal="center" vertical="center"/>
      <protection/>
    </xf>
    <xf numFmtId="206" fontId="11" fillId="0" borderId="11" xfId="381" applyNumberFormat="1" applyFont="1" applyFill="1" applyBorder="1" applyAlignment="1">
      <alignment horizontal="center" vertical="center"/>
      <protection/>
    </xf>
    <xf numFmtId="49" fontId="6" fillId="0" borderId="11" xfId="381" applyNumberFormat="1" applyFont="1" applyFill="1" applyBorder="1" applyAlignment="1">
      <alignment horizontal="center" vertical="center"/>
      <protection/>
    </xf>
    <xf numFmtId="49" fontId="11" fillId="0" borderId="0" xfId="381" applyNumberFormat="1" applyFont="1" applyFill="1" applyAlignment="1">
      <alignment vertical="center"/>
      <protection/>
    </xf>
    <xf numFmtId="2" fontId="6" fillId="0" borderId="11" xfId="381" applyNumberFormat="1" applyFont="1" applyFill="1" applyBorder="1" applyAlignment="1">
      <alignment horizontal="center" vertical="center"/>
      <protection/>
    </xf>
    <xf numFmtId="0" fontId="6" fillId="0" borderId="0" xfId="381" applyFont="1" applyBorder="1" applyAlignment="1">
      <alignment horizontal="center" vertical="center"/>
      <protection/>
    </xf>
    <xf numFmtId="0" fontId="6" fillId="0" borderId="0" xfId="381" applyFont="1" applyFill="1" applyBorder="1" applyAlignment="1">
      <alignment horizontal="center" vertical="center"/>
      <protection/>
    </xf>
    <xf numFmtId="0" fontId="6" fillId="0" borderId="0" xfId="381" applyFont="1" applyFill="1" applyBorder="1" applyAlignment="1">
      <alignment horizontal="right" vertical="center"/>
      <protection/>
    </xf>
    <xf numFmtId="0" fontId="7" fillId="0" borderId="0" xfId="381" applyFont="1" applyFill="1" applyBorder="1" applyAlignment="1">
      <alignment horizontal="left" vertical="center"/>
      <protection/>
    </xf>
    <xf numFmtId="182" fontId="11" fillId="0" borderId="0" xfId="381" applyNumberFormat="1" applyFont="1" applyFill="1" applyBorder="1" applyAlignment="1">
      <alignment horizontal="center" vertical="center"/>
      <protection/>
    </xf>
    <xf numFmtId="0" fontId="11" fillId="0" borderId="0" xfId="381" applyFont="1" applyFill="1" applyBorder="1" applyAlignment="1">
      <alignment horizontal="left" vertical="center"/>
      <protection/>
    </xf>
    <xf numFmtId="0" fontId="7" fillId="0" borderId="0" xfId="381" applyFont="1" applyFill="1" applyBorder="1" applyAlignment="1">
      <alignment horizontal="center" vertical="center"/>
      <protection/>
    </xf>
    <xf numFmtId="2" fontId="6" fillId="0" borderId="0" xfId="381" applyNumberFormat="1" applyFont="1" applyFill="1" applyBorder="1" applyAlignment="1">
      <alignment horizontal="center" vertical="center"/>
      <protection/>
    </xf>
    <xf numFmtId="206" fontId="11" fillId="0" borderId="0" xfId="381" applyNumberFormat="1" applyFont="1" applyFill="1" applyBorder="1" applyAlignment="1">
      <alignment horizontal="center" vertical="center"/>
      <protection/>
    </xf>
    <xf numFmtId="2" fontId="7" fillId="0" borderId="0" xfId="381" applyNumberFormat="1" applyFont="1" applyFill="1" applyBorder="1" applyAlignment="1">
      <alignment horizontal="center" vertical="center"/>
      <protection/>
    </xf>
    <xf numFmtId="49" fontId="6" fillId="0" borderId="0" xfId="381" applyNumberFormat="1" applyFont="1" applyFill="1" applyBorder="1" applyAlignment="1">
      <alignment horizontal="center" vertical="center"/>
      <protection/>
    </xf>
    <xf numFmtId="0" fontId="6" fillId="0" borderId="0" xfId="381" applyFont="1" applyFill="1" applyBorder="1" applyAlignment="1">
      <alignment vertical="center"/>
      <protection/>
    </xf>
    <xf numFmtId="0" fontId="5" fillId="0" borderId="0" xfId="381" applyFont="1" applyFill="1" applyBorder="1" applyAlignment="1">
      <alignment vertical="center"/>
      <protection/>
    </xf>
    <xf numFmtId="0" fontId="7" fillId="0" borderId="0" xfId="381" applyFont="1" applyFill="1" applyAlignment="1">
      <alignment horizontal="left" vertical="center"/>
      <protection/>
    </xf>
    <xf numFmtId="0" fontId="8" fillId="0" borderId="0" xfId="381" applyFont="1" applyFill="1" applyBorder="1" applyAlignment="1">
      <alignment vertical="center"/>
      <protection/>
    </xf>
    <xf numFmtId="0" fontId="8" fillId="0" borderId="0" xfId="381" applyFont="1" applyAlignment="1">
      <alignment vertical="center"/>
      <protection/>
    </xf>
    <xf numFmtId="0" fontId="8" fillId="0" borderId="6" xfId="381" applyFont="1" applyFill="1" applyBorder="1" applyAlignment="1">
      <alignment horizontal="right" vertical="center"/>
      <protection/>
    </xf>
    <xf numFmtId="0" fontId="8" fillId="0" borderId="24" xfId="381" applyFont="1" applyFill="1" applyBorder="1" applyAlignment="1">
      <alignment horizontal="center" vertical="center" wrapText="1"/>
      <protection/>
    </xf>
    <xf numFmtId="194" fontId="7" fillId="0" borderId="11" xfId="381" applyNumberFormat="1" applyFont="1" applyFill="1" applyBorder="1" applyAlignment="1">
      <alignment horizontal="center" vertical="center"/>
      <protection/>
    </xf>
    <xf numFmtId="47" fontId="6" fillId="0" borderId="0" xfId="381" applyNumberFormat="1" applyFont="1" applyFill="1" applyAlignment="1">
      <alignment vertical="center"/>
      <protection/>
    </xf>
    <xf numFmtId="49" fontId="31" fillId="0" borderId="0" xfId="790" applyNumberFormat="1" applyFont="1" applyFill="1" applyBorder="1">
      <alignment/>
      <protection/>
    </xf>
    <xf numFmtId="49" fontId="31" fillId="0" borderId="0" xfId="817" applyNumberFormat="1" applyFont="1" applyFill="1" applyBorder="1">
      <alignment/>
      <protection/>
    </xf>
    <xf numFmtId="49" fontId="8" fillId="0" borderId="28" xfId="381" applyNumberFormat="1" applyFont="1" applyFill="1" applyBorder="1" applyAlignment="1">
      <alignment horizontal="center" vertical="center"/>
      <protection/>
    </xf>
    <xf numFmtId="49" fontId="8" fillId="0" borderId="24" xfId="381" applyNumberFormat="1" applyFont="1" applyFill="1" applyBorder="1" applyAlignment="1">
      <alignment horizontal="center" vertical="center"/>
      <protection/>
    </xf>
    <xf numFmtId="1" fontId="8" fillId="0" borderId="23" xfId="817" applyNumberFormat="1" applyFont="1" applyBorder="1" applyAlignment="1">
      <alignment horizontal="center" vertical="center"/>
      <protection/>
    </xf>
    <xf numFmtId="49" fontId="5" fillId="0" borderId="0" xfId="381" applyNumberFormat="1" applyFont="1" applyFill="1" applyAlignment="1">
      <alignment horizontal="center" vertical="center"/>
      <protection/>
    </xf>
    <xf numFmtId="49" fontId="3" fillId="0" borderId="0" xfId="381" applyNumberFormat="1" applyFont="1" applyFill="1" applyAlignment="1">
      <alignment horizontal="left" vertical="center"/>
      <protection/>
    </xf>
    <xf numFmtId="0" fontId="3" fillId="0" borderId="0" xfId="381" applyFont="1">
      <alignment/>
      <protection/>
    </xf>
    <xf numFmtId="49" fontId="3" fillId="0" borderId="0" xfId="381" applyNumberFormat="1" applyFont="1" applyAlignment="1">
      <alignment horizontal="left" vertical="center"/>
      <protection/>
    </xf>
    <xf numFmtId="0" fontId="8" fillId="0" borderId="0" xfId="381" applyFont="1" applyAlignment="1">
      <alignment horizontal="left" vertical="center"/>
      <protection/>
    </xf>
    <xf numFmtId="0" fontId="3" fillId="0" borderId="0" xfId="381" applyFont="1" applyAlignment="1">
      <alignment horizontal="left" vertical="center"/>
      <protection/>
    </xf>
    <xf numFmtId="0" fontId="3" fillId="0" borderId="0" xfId="381" applyFont="1" applyAlignment="1">
      <alignment horizontal="center" vertical="center"/>
      <protection/>
    </xf>
    <xf numFmtId="49" fontId="3" fillId="0" borderId="0" xfId="381" applyNumberFormat="1" applyFont="1" applyAlignment="1">
      <alignment horizontal="center" vertical="center"/>
      <protection/>
    </xf>
    <xf numFmtId="49" fontId="4" fillId="0" borderId="0" xfId="381" applyNumberFormat="1" applyFont="1" applyAlignment="1">
      <alignment horizontal="center" vertical="center"/>
      <protection/>
    </xf>
    <xf numFmtId="0" fontId="5" fillId="0" borderId="0" xfId="381" applyFont="1" applyAlignment="1">
      <alignment horizontal="right" vertical="center"/>
      <protection/>
    </xf>
    <xf numFmtId="0" fontId="6" fillId="0" borderId="0" xfId="468" applyFont="1" applyAlignment="1">
      <alignment vertical="center"/>
      <protection/>
    </xf>
    <xf numFmtId="0" fontId="7" fillId="0" borderId="0" xfId="468" applyFont="1" applyAlignment="1">
      <alignment vertical="center"/>
      <protection/>
    </xf>
    <xf numFmtId="49" fontId="8" fillId="0" borderId="0" xfId="468" applyNumberFormat="1" applyFont="1" applyAlignment="1">
      <alignment horizontal="left" vertical="center"/>
      <protection/>
    </xf>
    <xf numFmtId="0" fontId="9" fillId="0" borderId="0" xfId="468" applyFont="1" applyAlignment="1">
      <alignment horizontal="left" vertical="center"/>
      <protection/>
    </xf>
    <xf numFmtId="0" fontId="10" fillId="0" borderId="0" xfId="468" applyFont="1" applyAlignment="1">
      <alignment horizontal="center" vertical="center"/>
      <protection/>
    </xf>
    <xf numFmtId="2" fontId="7" fillId="0" borderId="0" xfId="468" applyNumberFormat="1" applyFont="1" applyAlignment="1">
      <alignment horizontal="left" vertical="center"/>
      <protection/>
    </xf>
    <xf numFmtId="2" fontId="7" fillId="0" borderId="0" xfId="468" applyNumberFormat="1" applyFont="1" applyFill="1" applyAlignment="1">
      <alignment horizontal="center" vertical="center"/>
      <protection/>
    </xf>
    <xf numFmtId="49" fontId="7" fillId="0" borderId="0" xfId="468" applyNumberFormat="1" applyFont="1" applyFill="1" applyAlignment="1">
      <alignment horizontal="center" vertical="center"/>
      <protection/>
    </xf>
    <xf numFmtId="0" fontId="11" fillId="0" borderId="0" xfId="468" applyFont="1" applyAlignment="1">
      <alignment vertical="center"/>
      <protection/>
    </xf>
    <xf numFmtId="0" fontId="11" fillId="0" borderId="0" xfId="468" applyFont="1" applyAlignment="1">
      <alignment vertical="center"/>
      <protection/>
    </xf>
    <xf numFmtId="0" fontId="5" fillId="0" borderId="0" xfId="468" applyFont="1" applyAlignment="1">
      <alignment vertical="center"/>
      <protection/>
    </xf>
    <xf numFmtId="0" fontId="3" fillId="0" borderId="0" xfId="468" applyFont="1" applyAlignment="1">
      <alignment vertical="center"/>
      <protection/>
    </xf>
    <xf numFmtId="49" fontId="11" fillId="0" borderId="0" xfId="468" applyNumberFormat="1" applyFont="1" applyAlignment="1">
      <alignment horizontal="left" vertical="center"/>
      <protection/>
    </xf>
    <xf numFmtId="0" fontId="5" fillId="0" borderId="0" xfId="468" applyFont="1" applyAlignment="1">
      <alignment horizontal="left" vertical="center"/>
      <protection/>
    </xf>
    <xf numFmtId="0" fontId="5" fillId="0" borderId="0" xfId="468" applyFont="1" applyAlignment="1">
      <alignment horizontal="center" vertical="center"/>
      <protection/>
    </xf>
    <xf numFmtId="2" fontId="5" fillId="0" borderId="0" xfId="468" applyNumberFormat="1" applyFont="1" applyAlignment="1">
      <alignment horizontal="left" vertical="center"/>
      <protection/>
    </xf>
    <xf numFmtId="2" fontId="3" fillId="0" borderId="0" xfId="468" applyNumberFormat="1" applyFont="1" applyFill="1" applyAlignment="1">
      <alignment horizontal="center" vertical="center"/>
      <protection/>
    </xf>
    <xf numFmtId="49" fontId="3" fillId="0" borderId="0" xfId="468" applyNumberFormat="1" applyFont="1" applyFill="1" applyAlignment="1">
      <alignment horizontal="center" vertical="center"/>
      <protection/>
    </xf>
    <xf numFmtId="2" fontId="8" fillId="0" borderId="0" xfId="468" applyNumberFormat="1" applyFont="1" applyFill="1" applyAlignment="1">
      <alignment vertical="center"/>
      <protection/>
    </xf>
    <xf numFmtId="49" fontId="8" fillId="0" borderId="0" xfId="468" applyNumberFormat="1" applyFont="1" applyFill="1" applyAlignment="1">
      <alignment vertical="center"/>
      <protection/>
    </xf>
    <xf numFmtId="0" fontId="8" fillId="0" borderId="28" xfId="468" applyFont="1" applyBorder="1" applyAlignment="1">
      <alignment horizontal="right" vertical="center"/>
      <protection/>
    </xf>
    <xf numFmtId="0" fontId="8" fillId="0" borderId="27" xfId="468" applyFont="1" applyBorder="1" applyAlignment="1">
      <alignment horizontal="left" vertical="center"/>
      <protection/>
    </xf>
    <xf numFmtId="49" fontId="8" fillId="0" borderId="24" xfId="468" applyNumberFormat="1" applyFont="1" applyBorder="1" applyAlignment="1">
      <alignment horizontal="center" vertical="center"/>
      <protection/>
    </xf>
    <xf numFmtId="0" fontId="8" fillId="0" borderId="24" xfId="468" applyFont="1" applyBorder="1" applyAlignment="1">
      <alignment horizontal="center" vertical="center"/>
      <protection/>
    </xf>
    <xf numFmtId="0" fontId="8" fillId="0" borderId="24" xfId="468" applyFont="1" applyBorder="1" applyAlignment="1">
      <alignment horizontal="center" vertical="center"/>
      <protection/>
    </xf>
    <xf numFmtId="1" fontId="8" fillId="0" borderId="34" xfId="468" applyNumberFormat="1" applyFont="1" applyBorder="1" applyAlignment="1">
      <alignment horizontal="center" vertical="center"/>
      <protection/>
    </xf>
    <xf numFmtId="1" fontId="8" fillId="0" borderId="35" xfId="468" applyNumberFormat="1" applyFont="1" applyBorder="1" applyAlignment="1">
      <alignment horizontal="center" vertical="center"/>
      <protection/>
    </xf>
    <xf numFmtId="1" fontId="8" fillId="0" borderId="35" xfId="381" applyNumberFormat="1" applyFont="1" applyBorder="1" applyAlignment="1">
      <alignment horizontal="center" vertical="center"/>
      <protection/>
    </xf>
    <xf numFmtId="1" fontId="8" fillId="0" borderId="37" xfId="468" applyNumberFormat="1" applyFont="1" applyBorder="1" applyAlignment="1">
      <alignment horizontal="center" vertical="center"/>
      <protection/>
    </xf>
    <xf numFmtId="1" fontId="8" fillId="0" borderId="36" xfId="468" applyNumberFormat="1" applyFont="1" applyBorder="1" applyAlignment="1">
      <alignment horizontal="center" vertical="center"/>
      <protection/>
    </xf>
    <xf numFmtId="49" fontId="8" fillId="0" borderId="28" xfId="468" applyNumberFormat="1" applyFont="1" applyFill="1" applyBorder="1" applyAlignment="1">
      <alignment horizontal="center" vertical="center"/>
      <protection/>
    </xf>
    <xf numFmtId="0" fontId="8" fillId="0" borderId="29" xfId="468" applyFont="1" applyBorder="1" applyAlignment="1">
      <alignment horizontal="left" vertical="center"/>
      <protection/>
    </xf>
    <xf numFmtId="0" fontId="8" fillId="0" borderId="0" xfId="468" applyFont="1" applyAlignment="1">
      <alignment vertical="center"/>
      <protection/>
    </xf>
    <xf numFmtId="0" fontId="8" fillId="0" borderId="0" xfId="468" applyFont="1" applyAlignment="1">
      <alignment vertical="center"/>
      <protection/>
    </xf>
    <xf numFmtId="0" fontId="6" fillId="0" borderId="25" xfId="468" applyFont="1" applyBorder="1" applyAlignment="1">
      <alignment horizontal="center" vertical="center"/>
      <protection/>
    </xf>
    <xf numFmtId="0" fontId="6" fillId="0" borderId="32" xfId="468" applyFont="1" applyBorder="1" applyAlignment="1">
      <alignment horizontal="center" vertical="center"/>
      <protection/>
    </xf>
    <xf numFmtId="0" fontId="6" fillId="0" borderId="18" xfId="381" applyFont="1" applyBorder="1" applyAlignment="1">
      <alignment horizontal="right" vertical="center"/>
      <protection/>
    </xf>
    <xf numFmtId="0" fontId="7" fillId="0" borderId="26" xfId="381" applyFont="1" applyBorder="1" applyAlignment="1">
      <alignment horizontal="left" vertical="center"/>
      <protection/>
    </xf>
    <xf numFmtId="182" fontId="11" fillId="0" borderId="11" xfId="381" applyNumberFormat="1" applyFont="1" applyBorder="1" applyAlignment="1">
      <alignment horizontal="center" vertical="center"/>
      <protection/>
    </xf>
    <xf numFmtId="0" fontId="11" fillId="0" borderId="11" xfId="381" applyFont="1" applyBorder="1" applyAlignment="1">
      <alignment horizontal="left" vertical="center"/>
      <protection/>
    </xf>
    <xf numFmtId="2" fontId="12" fillId="0" borderId="11" xfId="468" applyNumberFormat="1" applyFont="1" applyBorder="1" applyAlignment="1">
      <alignment horizontal="center" vertical="center"/>
      <protection/>
    </xf>
    <xf numFmtId="2" fontId="6" fillId="0" borderId="11" xfId="468" applyNumberFormat="1" applyFont="1" applyBorder="1" applyAlignment="1">
      <alignment horizontal="left" vertical="center"/>
      <protection/>
    </xf>
    <xf numFmtId="0" fontId="58" fillId="0" borderId="11" xfId="468" applyFont="1" applyFill="1" applyBorder="1" applyAlignment="1">
      <alignment horizontal="center" vertical="center"/>
      <protection/>
    </xf>
    <xf numFmtId="0" fontId="10" fillId="0" borderId="0" xfId="468" applyFont="1" applyAlignment="1">
      <alignment horizontal="left" vertical="center"/>
      <protection/>
    </xf>
    <xf numFmtId="2" fontId="6" fillId="0" borderId="0" xfId="468" applyNumberFormat="1" applyFont="1" applyAlignment="1">
      <alignment horizontal="left" vertical="center"/>
      <protection/>
    </xf>
    <xf numFmtId="1" fontId="8" fillId="0" borderId="24" xfId="817" applyNumberFormat="1" applyFont="1" applyBorder="1" applyAlignment="1">
      <alignment horizontal="center" vertical="center"/>
      <protection/>
    </xf>
    <xf numFmtId="0" fontId="8" fillId="0" borderId="6" xfId="379" applyFont="1" applyBorder="1" applyAlignment="1">
      <alignment horizontal="right" vertical="center"/>
      <protection/>
    </xf>
    <xf numFmtId="0" fontId="8" fillId="0" borderId="0" xfId="379" applyFont="1" applyFill="1" applyAlignment="1">
      <alignment horizontal="left" vertical="center"/>
      <protection/>
    </xf>
    <xf numFmtId="0" fontId="8" fillId="0" borderId="0" xfId="379" applyFont="1" applyFill="1" applyAlignment="1">
      <alignment vertical="center"/>
      <protection/>
    </xf>
    <xf numFmtId="0" fontId="6" fillId="0" borderId="0" xfId="379" applyFont="1" applyFill="1" applyAlignment="1">
      <alignment horizontal="center" vertical="center"/>
      <protection/>
    </xf>
    <xf numFmtId="0" fontId="7" fillId="0" borderId="0" xfId="379" applyFont="1" applyFill="1" applyAlignment="1">
      <alignment vertical="center"/>
      <protection/>
    </xf>
    <xf numFmtId="49" fontId="8" fillId="0" borderId="0" xfId="379" applyNumberFormat="1" applyFont="1" applyFill="1" applyAlignment="1">
      <alignment horizontal="left" vertical="center"/>
      <protection/>
    </xf>
    <xf numFmtId="0" fontId="9" fillId="0" borderId="0" xfId="379" applyFont="1" applyFill="1" applyAlignment="1">
      <alignment horizontal="left" vertical="center"/>
      <protection/>
    </xf>
    <xf numFmtId="0" fontId="10" fillId="0" borderId="0" xfId="379" applyFont="1" applyFill="1" applyAlignment="1">
      <alignment horizontal="center" vertical="center"/>
      <protection/>
    </xf>
    <xf numFmtId="49" fontId="8" fillId="0" borderId="0" xfId="379" applyNumberFormat="1" applyFont="1" applyFill="1" applyAlignment="1">
      <alignment horizontal="center" vertical="center"/>
      <protection/>
    </xf>
    <xf numFmtId="0" fontId="5" fillId="0" borderId="0" xfId="379" applyFont="1" applyFill="1" applyAlignment="1">
      <alignment horizontal="center" vertical="center"/>
      <protection/>
    </xf>
    <xf numFmtId="0" fontId="5" fillId="0" borderId="0" xfId="379" applyFont="1" applyFill="1" applyAlignment="1">
      <alignment horizontal="left" vertical="center"/>
      <protection/>
    </xf>
    <xf numFmtId="49" fontId="5" fillId="0" borderId="0" xfId="379" applyNumberFormat="1" applyFont="1" applyFill="1" applyAlignment="1">
      <alignment horizontal="center" vertical="center"/>
      <protection/>
    </xf>
    <xf numFmtId="49" fontId="11" fillId="0" borderId="0" xfId="379" applyNumberFormat="1" applyFont="1" applyFill="1" applyAlignment="1">
      <alignment horizontal="center" vertical="center"/>
      <protection/>
    </xf>
    <xf numFmtId="0" fontId="5" fillId="0" borderId="0" xfId="379" applyFont="1" applyFill="1" applyAlignment="1">
      <alignment vertical="center"/>
      <protection/>
    </xf>
    <xf numFmtId="49" fontId="9" fillId="0" borderId="0" xfId="379" applyNumberFormat="1" applyFont="1" applyFill="1" applyAlignment="1">
      <alignment horizontal="left" vertical="center"/>
      <protection/>
    </xf>
    <xf numFmtId="0" fontId="10" fillId="0" borderId="0" xfId="379" applyFont="1" applyFill="1" applyAlignment="1">
      <alignment horizontal="left" vertical="center"/>
      <protection/>
    </xf>
    <xf numFmtId="0" fontId="8" fillId="0" borderId="28" xfId="379" applyFont="1" applyFill="1" applyBorder="1" applyAlignment="1">
      <alignment horizontal="right" vertical="center"/>
      <protection/>
    </xf>
    <xf numFmtId="0" fontId="8" fillId="0" borderId="27" xfId="379" applyFont="1" applyFill="1" applyBorder="1" applyAlignment="1">
      <alignment horizontal="left" vertical="center"/>
      <protection/>
    </xf>
    <xf numFmtId="49" fontId="8" fillId="0" borderId="24" xfId="379" applyNumberFormat="1" applyFont="1" applyFill="1" applyBorder="1" applyAlignment="1">
      <alignment horizontal="center" vertical="center"/>
      <protection/>
    </xf>
    <xf numFmtId="0" fontId="8" fillId="0" borderId="28" xfId="379" applyFont="1" applyFill="1" applyBorder="1" applyAlignment="1">
      <alignment horizontal="center" vertical="center"/>
      <protection/>
    </xf>
    <xf numFmtId="49" fontId="8" fillId="0" borderId="27" xfId="379" applyNumberFormat="1" applyFont="1" applyFill="1" applyBorder="1" applyAlignment="1">
      <alignment horizontal="center" vertical="center"/>
      <protection/>
    </xf>
    <xf numFmtId="0" fontId="8" fillId="0" borderId="29" xfId="379" applyFont="1" applyFill="1" applyBorder="1" applyAlignment="1">
      <alignment horizontal="left" vertical="center"/>
      <protection/>
    </xf>
    <xf numFmtId="0" fontId="10" fillId="0" borderId="18" xfId="379" applyFont="1" applyFill="1" applyBorder="1" applyAlignment="1">
      <alignment horizontal="left" vertical="center"/>
      <protection/>
    </xf>
    <xf numFmtId="0" fontId="7" fillId="0" borderId="11" xfId="379" applyFont="1" applyFill="1" applyBorder="1" applyAlignment="1">
      <alignment horizontal="center" vertical="center"/>
      <protection/>
    </xf>
    <xf numFmtId="2" fontId="7" fillId="0" borderId="26" xfId="379" applyNumberFormat="1" applyFont="1" applyFill="1" applyBorder="1" applyAlignment="1">
      <alignment horizontal="center" vertical="center"/>
      <protection/>
    </xf>
    <xf numFmtId="49" fontId="11" fillId="0" borderId="0" xfId="379" applyNumberFormat="1" applyFont="1" applyFill="1" applyAlignment="1">
      <alignment horizontal="left" vertical="center"/>
      <protection/>
    </xf>
    <xf numFmtId="0" fontId="2" fillId="0" borderId="0" xfId="379" applyFill="1">
      <alignment/>
      <protection/>
    </xf>
    <xf numFmtId="0" fontId="5" fillId="0" borderId="0" xfId="379" applyFont="1" applyAlignment="1">
      <alignment horizontal="left" vertical="center"/>
      <protection/>
    </xf>
    <xf numFmtId="0" fontId="6" fillId="0" borderId="11" xfId="379" applyFont="1" applyBorder="1" applyAlignment="1">
      <alignment horizontal="center" vertical="center"/>
      <protection/>
    </xf>
    <xf numFmtId="47" fontId="11" fillId="0" borderId="11" xfId="379" applyNumberFormat="1" applyFont="1" applyFill="1" applyBorder="1" applyAlignment="1">
      <alignment horizontal="left" vertical="center"/>
      <protection/>
    </xf>
    <xf numFmtId="0" fontId="8" fillId="0" borderId="28" xfId="817" applyFont="1" applyFill="1" applyBorder="1" applyAlignment="1">
      <alignment horizontal="right" vertical="center"/>
      <protection/>
    </xf>
    <xf numFmtId="0" fontId="8" fillId="0" borderId="27" xfId="817" applyFont="1" applyFill="1" applyBorder="1" applyAlignment="1">
      <alignment horizontal="left" vertical="center"/>
      <protection/>
    </xf>
    <xf numFmtId="0" fontId="8" fillId="0" borderId="24" xfId="817" applyFont="1" applyFill="1" applyBorder="1" applyAlignment="1">
      <alignment horizontal="center" vertical="center"/>
      <protection/>
    </xf>
    <xf numFmtId="1" fontId="8" fillId="0" borderId="34" xfId="817" applyNumberFormat="1" applyFont="1" applyFill="1" applyBorder="1" applyAlignment="1">
      <alignment horizontal="center" vertical="center"/>
      <protection/>
    </xf>
    <xf numFmtId="1" fontId="8" fillId="0" borderId="35" xfId="817" applyNumberFormat="1" applyFont="1" applyFill="1" applyBorder="1" applyAlignment="1">
      <alignment horizontal="center" vertical="center"/>
      <protection/>
    </xf>
    <xf numFmtId="1" fontId="8" fillId="0" borderId="37" xfId="817" applyNumberFormat="1" applyFont="1" applyFill="1" applyBorder="1" applyAlignment="1">
      <alignment horizontal="center" vertical="center"/>
      <protection/>
    </xf>
    <xf numFmtId="1" fontId="8" fillId="0" borderId="36" xfId="817" applyNumberFormat="1" applyFont="1" applyFill="1" applyBorder="1" applyAlignment="1">
      <alignment horizontal="center" vertical="center"/>
      <protection/>
    </xf>
    <xf numFmtId="0" fontId="8" fillId="0" borderId="29" xfId="817" applyFont="1" applyFill="1" applyBorder="1" applyAlignment="1">
      <alignment horizontal="left" vertical="center"/>
      <protection/>
    </xf>
    <xf numFmtId="0" fontId="8" fillId="0" borderId="0" xfId="817" applyFont="1" applyFill="1" applyAlignment="1">
      <alignment vertical="center"/>
      <protection/>
    </xf>
    <xf numFmtId="2" fontId="12" fillId="0" borderId="11" xfId="817" applyNumberFormat="1" applyFont="1" applyFill="1" applyBorder="1" applyAlignment="1">
      <alignment horizontal="center" vertical="center"/>
      <protection/>
    </xf>
    <xf numFmtId="1" fontId="11" fillId="0" borderId="11" xfId="817" applyNumberFormat="1" applyFont="1" applyFill="1" applyBorder="1" applyAlignment="1">
      <alignment horizontal="center" vertical="center"/>
      <protection/>
    </xf>
    <xf numFmtId="0" fontId="6" fillId="0" borderId="0" xfId="817" applyFont="1" applyFill="1" applyAlignment="1">
      <alignment vertical="center"/>
      <protection/>
    </xf>
    <xf numFmtId="0" fontId="6" fillId="0" borderId="0" xfId="431" applyFont="1">
      <alignment/>
      <protection/>
    </xf>
    <xf numFmtId="0" fontId="11" fillId="0" borderId="0" xfId="431" applyFont="1">
      <alignment/>
      <protection/>
    </xf>
    <xf numFmtId="0" fontId="6" fillId="0" borderId="38" xfId="431" applyFont="1" applyBorder="1">
      <alignment/>
      <protection/>
    </xf>
    <xf numFmtId="0" fontId="3" fillId="0" borderId="0" xfId="431" applyFont="1">
      <alignment/>
      <protection/>
    </xf>
    <xf numFmtId="0" fontId="6" fillId="0" borderId="39" xfId="431" applyFont="1" applyBorder="1">
      <alignment/>
      <protection/>
    </xf>
    <xf numFmtId="0" fontId="6" fillId="0" borderId="25" xfId="431" applyFont="1" applyBorder="1">
      <alignment/>
      <protection/>
    </xf>
    <xf numFmtId="49" fontId="3" fillId="0" borderId="0" xfId="431" applyNumberFormat="1" applyFont="1">
      <alignment/>
      <protection/>
    </xf>
    <xf numFmtId="0" fontId="6" fillId="0" borderId="7" xfId="431" applyFont="1" applyBorder="1">
      <alignment/>
      <protection/>
    </xf>
    <xf numFmtId="0" fontId="6" fillId="0" borderId="0" xfId="431" applyFont="1" applyBorder="1">
      <alignment/>
      <protection/>
    </xf>
    <xf numFmtId="0" fontId="7" fillId="0" borderId="0" xfId="431" applyFont="1">
      <alignment/>
      <protection/>
    </xf>
    <xf numFmtId="0" fontId="42" fillId="0" borderId="0" xfId="431" applyFont="1">
      <alignment/>
      <protection/>
    </xf>
    <xf numFmtId="0" fontId="43" fillId="0" borderId="0" xfId="431" applyFont="1">
      <alignment/>
      <protection/>
    </xf>
    <xf numFmtId="0" fontId="43" fillId="0" borderId="38" xfId="431" applyFont="1" applyBorder="1">
      <alignment/>
      <protection/>
    </xf>
    <xf numFmtId="2" fontId="7" fillId="0" borderId="0" xfId="381" applyNumberFormat="1" applyFont="1" applyFill="1" applyAlignment="1">
      <alignment horizontal="center" vertical="center"/>
      <protection/>
    </xf>
    <xf numFmtId="2" fontId="5" fillId="0" borderId="0" xfId="381" applyNumberFormat="1" applyFont="1" applyFill="1" applyAlignment="1">
      <alignment horizontal="center" vertical="center"/>
      <protection/>
    </xf>
    <xf numFmtId="2" fontId="6" fillId="0" borderId="0" xfId="381" applyNumberFormat="1" applyFont="1" applyFill="1" applyAlignment="1">
      <alignment horizontal="center" vertical="center"/>
      <protection/>
    </xf>
    <xf numFmtId="2" fontId="7" fillId="0" borderId="0" xfId="379" applyNumberFormat="1" applyFont="1" applyFill="1" applyAlignment="1">
      <alignment horizontal="center" vertical="center"/>
      <protection/>
    </xf>
    <xf numFmtId="0" fontId="11" fillId="0" borderId="0" xfId="379" applyFont="1" applyFill="1" applyAlignment="1">
      <alignment horizontal="right" vertical="center"/>
      <protection/>
    </xf>
    <xf numFmtId="2" fontId="5" fillId="0" borderId="0" xfId="379" applyNumberFormat="1" applyFont="1" applyFill="1" applyAlignment="1">
      <alignment horizontal="center" vertical="center"/>
      <protection/>
    </xf>
    <xf numFmtId="0" fontId="8" fillId="0" borderId="6" xfId="379" applyFont="1" applyFill="1" applyBorder="1" applyAlignment="1">
      <alignment horizontal="right" vertical="center"/>
      <protection/>
    </xf>
    <xf numFmtId="2" fontId="8" fillId="0" borderId="24" xfId="379" applyNumberFormat="1" applyFont="1" applyFill="1" applyBorder="1" applyAlignment="1">
      <alignment horizontal="center" vertical="center"/>
      <protection/>
    </xf>
    <xf numFmtId="2" fontId="7" fillId="0" borderId="11" xfId="379" applyNumberFormat="1" applyFont="1" applyFill="1" applyBorder="1" applyAlignment="1">
      <alignment horizontal="center" vertical="center"/>
      <protection/>
    </xf>
    <xf numFmtId="0" fontId="6" fillId="0" borderId="0" xfId="379" applyFont="1" applyFill="1" applyBorder="1" applyAlignment="1">
      <alignment horizontal="center" vertical="center"/>
      <protection/>
    </xf>
    <xf numFmtId="0" fontId="6" fillId="0" borderId="0" xfId="379" applyFont="1" applyFill="1" applyBorder="1" applyAlignment="1">
      <alignment horizontal="right" vertical="center"/>
      <protection/>
    </xf>
    <xf numFmtId="0" fontId="7" fillId="0" borderId="0" xfId="379" applyFont="1" applyFill="1" applyBorder="1" applyAlignment="1">
      <alignment horizontal="left" vertical="center"/>
      <protection/>
    </xf>
    <xf numFmtId="182" fontId="11" fillId="0" borderId="0" xfId="379" applyNumberFormat="1" applyFont="1" applyFill="1" applyBorder="1" applyAlignment="1">
      <alignment horizontal="center" vertical="center"/>
      <protection/>
    </xf>
    <xf numFmtId="0" fontId="11" fillId="0" borderId="0" xfId="379" applyFont="1" applyFill="1" applyBorder="1" applyAlignment="1">
      <alignment horizontal="left" vertical="center"/>
      <protection/>
    </xf>
    <xf numFmtId="0" fontId="7" fillId="0" borderId="0" xfId="379" applyFont="1" applyFill="1" applyBorder="1" applyAlignment="1">
      <alignment horizontal="center" vertical="center"/>
      <protection/>
    </xf>
    <xf numFmtId="2" fontId="7" fillId="0" borderId="0" xfId="379" applyNumberFormat="1" applyFont="1" applyFill="1" applyBorder="1" applyAlignment="1">
      <alignment horizontal="center" vertical="center"/>
      <protection/>
    </xf>
    <xf numFmtId="2" fontId="6" fillId="0" borderId="0" xfId="379" applyNumberFormat="1" applyFont="1" applyFill="1" applyAlignment="1">
      <alignment horizontal="center" vertical="center"/>
      <protection/>
    </xf>
    <xf numFmtId="49" fontId="6" fillId="0" borderId="0" xfId="379" applyNumberFormat="1" applyFont="1" applyFill="1" applyAlignment="1">
      <alignment horizontal="center" vertical="center"/>
      <protection/>
    </xf>
    <xf numFmtId="0" fontId="2" fillId="0" borderId="0" xfId="379">
      <alignment/>
      <protection/>
    </xf>
    <xf numFmtId="0" fontId="19" fillId="0" borderId="0" xfId="379" applyFont="1">
      <alignment/>
      <protection/>
    </xf>
    <xf numFmtId="0" fontId="6" fillId="0" borderId="0" xfId="379" applyFont="1" applyBorder="1" applyAlignment="1">
      <alignment horizontal="center" vertical="center"/>
      <protection/>
    </xf>
    <xf numFmtId="0" fontId="6" fillId="0" borderId="0" xfId="379" applyFont="1" applyBorder="1" applyAlignment="1">
      <alignment horizontal="right" vertical="center"/>
      <protection/>
    </xf>
    <xf numFmtId="0" fontId="7" fillId="0" borderId="0" xfId="379" applyFont="1" applyBorder="1" applyAlignment="1">
      <alignment horizontal="left" vertical="center"/>
      <protection/>
    </xf>
    <xf numFmtId="182" fontId="11" fillId="0" borderId="0" xfId="379" applyNumberFormat="1" applyFont="1" applyBorder="1" applyAlignment="1">
      <alignment horizontal="center" vertical="center"/>
      <protection/>
    </xf>
    <xf numFmtId="0" fontId="11" fillId="0" borderId="0" xfId="379" applyFont="1" applyBorder="1" applyAlignment="1">
      <alignment horizontal="left" vertical="center"/>
      <protection/>
    </xf>
    <xf numFmtId="0" fontId="7" fillId="0" borderId="0" xfId="379" applyFont="1" applyBorder="1" applyAlignment="1">
      <alignment horizontal="center" vertical="center"/>
      <protection/>
    </xf>
    <xf numFmtId="0" fontId="2" fillId="0" borderId="0" xfId="1592" applyFill="1">
      <alignment/>
      <protection/>
    </xf>
    <xf numFmtId="0" fontId="2" fillId="0" borderId="0" xfId="1592">
      <alignment/>
      <protection/>
    </xf>
    <xf numFmtId="0" fontId="2" fillId="0" borderId="0" xfId="1592" applyAlignment="1">
      <alignment horizontal="right"/>
      <protection/>
    </xf>
    <xf numFmtId="49" fontId="5" fillId="0" borderId="0" xfId="1592" applyNumberFormat="1" applyFont="1" applyFill="1">
      <alignment/>
      <protection/>
    </xf>
    <xf numFmtId="49" fontId="3" fillId="0" borderId="0" xfId="1592" applyNumberFormat="1" applyFont="1" applyAlignment="1">
      <alignment horizontal="center"/>
      <protection/>
    </xf>
    <xf numFmtId="49" fontId="5" fillId="0" borderId="0" xfId="1592" applyNumberFormat="1" applyFont="1">
      <alignment/>
      <protection/>
    </xf>
    <xf numFmtId="49" fontId="5" fillId="0" borderId="0" xfId="1592" applyNumberFormat="1" applyFont="1" applyAlignment="1">
      <alignment horizontal="right"/>
      <protection/>
    </xf>
    <xf numFmtId="49" fontId="5" fillId="0" borderId="0" xfId="1592" applyNumberFormat="1" applyFont="1" applyAlignment="1">
      <alignment horizontal="center"/>
      <protection/>
    </xf>
    <xf numFmtId="49" fontId="5" fillId="0" borderId="0" xfId="1592" applyNumberFormat="1" applyFont="1" applyFill="1" applyAlignment="1">
      <alignment horizontal="center"/>
      <protection/>
    </xf>
    <xf numFmtId="0" fontId="5" fillId="0" borderId="0" xfId="1592" applyNumberFormat="1" applyFont="1">
      <alignment/>
      <protection/>
    </xf>
    <xf numFmtId="0" fontId="5" fillId="0" borderId="0" xfId="1592" applyNumberFormat="1" applyFont="1" applyAlignment="1">
      <alignment horizontal="right"/>
      <protection/>
    </xf>
    <xf numFmtId="0" fontId="2" fillId="0" borderId="0" xfId="1592" applyNumberFormat="1">
      <alignment/>
      <protection/>
    </xf>
    <xf numFmtId="0" fontId="2" fillId="0" borderId="0" xfId="1592" applyNumberFormat="1" applyAlignment="1">
      <alignment horizontal="right"/>
      <protection/>
    </xf>
    <xf numFmtId="49" fontId="11" fillId="0" borderId="11" xfId="0" applyNumberFormat="1" applyFont="1" applyBorder="1" applyAlignment="1">
      <alignment horizontal="center"/>
    </xf>
    <xf numFmtId="0" fontId="6" fillId="0" borderId="11" xfId="381" applyFont="1" applyFill="1" applyBorder="1" applyAlignment="1">
      <alignment vertical="center"/>
      <protection/>
    </xf>
    <xf numFmtId="49" fontId="11" fillId="0" borderId="0" xfId="0" applyNumberFormat="1" applyFont="1" applyBorder="1" applyAlignment="1">
      <alignment horizontal="center"/>
    </xf>
    <xf numFmtId="49" fontId="11" fillId="0" borderId="18" xfId="381" applyNumberFormat="1" applyFont="1" applyFill="1" applyBorder="1" applyAlignment="1">
      <alignment vertical="center"/>
      <protection/>
    </xf>
    <xf numFmtId="49" fontId="8" fillId="0" borderId="31" xfId="381" applyNumberFormat="1" applyFont="1" applyFill="1" applyBorder="1" applyAlignment="1">
      <alignment horizontal="center" vertical="center"/>
      <protection/>
    </xf>
    <xf numFmtId="49" fontId="8" fillId="0" borderId="6" xfId="381" applyNumberFormat="1" applyFont="1" applyFill="1" applyBorder="1" applyAlignment="1">
      <alignment horizontal="center" vertical="center"/>
      <protection/>
    </xf>
    <xf numFmtId="0" fontId="3" fillId="0" borderId="0" xfId="382" applyFont="1" applyFill="1">
      <alignment/>
      <protection/>
    </xf>
    <xf numFmtId="0" fontId="3" fillId="0" borderId="0" xfId="382" applyFont="1" applyFill="1" applyAlignment="1">
      <alignment vertical="center"/>
      <protection/>
    </xf>
    <xf numFmtId="49" fontId="3" fillId="0" borderId="0" xfId="382" applyNumberFormat="1" applyFont="1" applyFill="1" applyAlignment="1">
      <alignment horizontal="left" vertical="center"/>
      <protection/>
    </xf>
    <xf numFmtId="0" fontId="8" fillId="0" borderId="0" xfId="382" applyFont="1" applyFill="1" applyAlignment="1">
      <alignment horizontal="left" vertical="center"/>
      <protection/>
    </xf>
    <xf numFmtId="0" fontId="3" fillId="0" borderId="0" xfId="382" applyFont="1" applyFill="1" applyAlignment="1">
      <alignment horizontal="left" vertical="center"/>
      <protection/>
    </xf>
    <xf numFmtId="0" fontId="3" fillId="0" borderId="0" xfId="382" applyFont="1" applyFill="1" applyAlignment="1">
      <alignment horizontal="center" vertical="center"/>
      <protection/>
    </xf>
    <xf numFmtId="49" fontId="3" fillId="0" borderId="0" xfId="382" applyNumberFormat="1" applyFont="1" applyFill="1" applyAlignment="1">
      <alignment horizontal="center" vertical="center"/>
      <protection/>
    </xf>
    <xf numFmtId="49" fontId="4" fillId="0" borderId="0" xfId="382" applyNumberFormat="1" applyFont="1" applyFill="1" applyAlignment="1">
      <alignment horizontal="center" vertical="center"/>
      <protection/>
    </xf>
    <xf numFmtId="0" fontId="8" fillId="0" borderId="0" xfId="382" applyFont="1" applyFill="1" applyAlignment="1">
      <alignment vertical="center"/>
      <protection/>
    </xf>
    <xf numFmtId="0" fontId="5" fillId="0" borderId="0" xfId="382" applyFont="1" applyFill="1" applyAlignment="1">
      <alignment horizontal="right" vertical="center"/>
      <protection/>
    </xf>
    <xf numFmtId="0" fontId="6" fillId="0" borderId="0" xfId="382" applyFont="1" applyFill="1" applyAlignment="1">
      <alignment vertical="center"/>
      <protection/>
    </xf>
    <xf numFmtId="0" fontId="7" fillId="0" borderId="0" xfId="382" applyFont="1" applyFill="1" applyAlignment="1">
      <alignment vertical="center"/>
      <protection/>
    </xf>
    <xf numFmtId="49" fontId="8" fillId="0" borderId="0" xfId="382" applyNumberFormat="1" applyFont="1" applyFill="1" applyAlignment="1">
      <alignment horizontal="left" vertical="center"/>
      <protection/>
    </xf>
    <xf numFmtId="0" fontId="9" fillId="0" borderId="0" xfId="382" applyFont="1" applyFill="1" applyAlignment="1">
      <alignment horizontal="left" vertical="center"/>
      <protection/>
    </xf>
    <xf numFmtId="0" fontId="10" fillId="0" borderId="0" xfId="382" applyFont="1" applyFill="1" applyAlignment="1">
      <alignment horizontal="center" vertical="center"/>
      <protection/>
    </xf>
    <xf numFmtId="2" fontId="7" fillId="0" borderId="0" xfId="382" applyNumberFormat="1" applyFont="1" applyFill="1" applyAlignment="1">
      <alignment horizontal="left" vertical="center"/>
      <protection/>
    </xf>
    <xf numFmtId="2" fontId="7" fillId="0" borderId="0" xfId="382" applyNumberFormat="1" applyFont="1" applyFill="1" applyAlignment="1">
      <alignment horizontal="center" vertical="center"/>
      <protection/>
    </xf>
    <xf numFmtId="49" fontId="7" fillId="0" borderId="0" xfId="382" applyNumberFormat="1" applyFont="1" applyFill="1" applyAlignment="1">
      <alignment horizontal="center" vertical="center"/>
      <protection/>
    </xf>
    <xf numFmtId="0" fontId="11" fillId="0" borderId="0" xfId="382" applyFont="1" applyFill="1" applyAlignment="1">
      <alignment vertical="center"/>
      <protection/>
    </xf>
    <xf numFmtId="0" fontId="5" fillId="0" borderId="0" xfId="382" applyFont="1" applyFill="1" applyAlignment="1">
      <alignment vertical="center"/>
      <protection/>
    </xf>
    <xf numFmtId="49" fontId="11" fillId="0" borderId="0" xfId="382" applyNumberFormat="1" applyFont="1" applyFill="1" applyAlignment="1">
      <alignment horizontal="left" vertical="center"/>
      <protection/>
    </xf>
    <xf numFmtId="0" fontId="5" fillId="0" borderId="0" xfId="382" applyFont="1" applyFill="1" applyAlignment="1">
      <alignment horizontal="left" vertical="center"/>
      <protection/>
    </xf>
    <xf numFmtId="0" fontId="5" fillId="0" borderId="0" xfId="382" applyFont="1" applyFill="1" applyAlignment="1">
      <alignment horizontal="center" vertical="center"/>
      <protection/>
    </xf>
    <xf numFmtId="2" fontId="5" fillId="0" borderId="0" xfId="382" applyNumberFormat="1" applyFont="1" applyFill="1" applyAlignment="1">
      <alignment horizontal="left" vertical="center"/>
      <protection/>
    </xf>
    <xf numFmtId="2" fontId="3" fillId="0" borderId="0" xfId="382" applyNumberFormat="1" applyFont="1" applyFill="1" applyAlignment="1">
      <alignment horizontal="center" vertical="center"/>
      <protection/>
    </xf>
    <xf numFmtId="2" fontId="8" fillId="0" borderId="0" xfId="382" applyNumberFormat="1" applyFont="1" applyFill="1" applyAlignment="1">
      <alignment vertical="center"/>
      <protection/>
    </xf>
    <xf numFmtId="49" fontId="8" fillId="0" borderId="0" xfId="382" applyNumberFormat="1" applyFont="1" applyFill="1" applyAlignment="1">
      <alignment vertical="center"/>
      <protection/>
    </xf>
    <xf numFmtId="1" fontId="8" fillId="0" borderId="23" xfId="817" applyNumberFormat="1" applyFont="1" applyFill="1" applyBorder="1" applyAlignment="1">
      <alignment horizontal="center" vertical="center"/>
      <protection/>
    </xf>
    <xf numFmtId="1" fontId="8" fillId="0" borderId="6" xfId="817" applyNumberFormat="1" applyFont="1" applyFill="1" applyBorder="1" applyAlignment="1">
      <alignment horizontal="center" vertical="center"/>
      <protection/>
    </xf>
    <xf numFmtId="0" fontId="8" fillId="0" borderId="28" xfId="382" applyFont="1" applyFill="1" applyBorder="1" applyAlignment="1">
      <alignment horizontal="right" vertical="center"/>
      <protection/>
    </xf>
    <xf numFmtId="0" fontId="8" fillId="0" borderId="27" xfId="382" applyFont="1" applyFill="1" applyBorder="1" applyAlignment="1">
      <alignment horizontal="left" vertical="center"/>
      <protection/>
    </xf>
    <xf numFmtId="49" fontId="8" fillId="0" borderId="24" xfId="382" applyNumberFormat="1" applyFont="1" applyFill="1" applyBorder="1" applyAlignment="1">
      <alignment horizontal="center" vertical="center"/>
      <protection/>
    </xf>
    <xf numFmtId="0" fontId="8" fillId="0" borderId="24" xfId="382" applyFont="1" applyFill="1" applyBorder="1" applyAlignment="1">
      <alignment horizontal="center" vertical="center"/>
      <protection/>
    </xf>
    <xf numFmtId="1" fontId="8" fillId="0" borderId="34" xfId="382" applyNumberFormat="1" applyFont="1" applyFill="1" applyBorder="1" applyAlignment="1">
      <alignment horizontal="center" vertical="center"/>
      <protection/>
    </xf>
    <xf numFmtId="1" fontId="8" fillId="0" borderId="35" xfId="382" applyNumberFormat="1" applyFont="1" applyFill="1" applyBorder="1" applyAlignment="1">
      <alignment horizontal="center" vertical="center"/>
      <protection/>
    </xf>
    <xf numFmtId="1" fontId="8" fillId="0" borderId="37" xfId="382" applyNumberFormat="1" applyFont="1" applyFill="1" applyBorder="1" applyAlignment="1">
      <alignment horizontal="center" vertical="center"/>
      <protection/>
    </xf>
    <xf numFmtId="1" fontId="8" fillId="0" borderId="36" xfId="382" applyNumberFormat="1" applyFont="1" applyFill="1" applyBorder="1" applyAlignment="1">
      <alignment horizontal="center" vertical="center"/>
      <protection/>
    </xf>
    <xf numFmtId="2" fontId="8" fillId="0" borderId="27" xfId="382" applyNumberFormat="1" applyFont="1" applyFill="1" applyBorder="1" applyAlignment="1">
      <alignment horizontal="center" vertical="center"/>
      <protection/>
    </xf>
    <xf numFmtId="49" fontId="8" fillId="0" borderId="28" xfId="382" applyNumberFormat="1" applyFont="1" applyFill="1" applyBorder="1" applyAlignment="1">
      <alignment horizontal="center" vertical="center"/>
      <protection/>
    </xf>
    <xf numFmtId="0" fontId="8" fillId="0" borderId="29" xfId="382" applyFont="1" applyFill="1" applyBorder="1" applyAlignment="1">
      <alignment horizontal="left" vertical="center"/>
      <protection/>
    </xf>
    <xf numFmtId="0" fontId="6" fillId="0" borderId="25" xfId="382" applyFont="1" applyFill="1" applyBorder="1" applyAlignment="1">
      <alignment horizontal="center" vertical="center"/>
      <protection/>
    </xf>
    <xf numFmtId="0" fontId="6" fillId="0" borderId="32" xfId="382" applyFont="1" applyFill="1" applyBorder="1" applyAlignment="1">
      <alignment horizontal="center" vertical="center"/>
      <protection/>
    </xf>
    <xf numFmtId="0" fontId="6" fillId="0" borderId="18" xfId="382" applyFont="1" applyFill="1" applyBorder="1" applyAlignment="1">
      <alignment horizontal="right" vertical="center"/>
      <protection/>
    </xf>
    <xf numFmtId="0" fontId="7" fillId="0" borderId="26" xfId="382" applyFont="1" applyFill="1" applyBorder="1" applyAlignment="1">
      <alignment horizontal="left" vertical="center"/>
      <protection/>
    </xf>
    <xf numFmtId="182" fontId="11" fillId="0" borderId="11" xfId="382" applyNumberFormat="1" applyFont="1" applyFill="1" applyBorder="1" applyAlignment="1">
      <alignment horizontal="center" vertical="center"/>
      <protection/>
    </xf>
    <xf numFmtId="0" fontId="11" fillId="0" borderId="11" xfId="382" applyFont="1" applyFill="1" applyBorder="1" applyAlignment="1">
      <alignment horizontal="left" vertical="center"/>
      <protection/>
    </xf>
    <xf numFmtId="0" fontId="7" fillId="0" borderId="11" xfId="382" applyFont="1" applyFill="1" applyBorder="1" applyAlignment="1">
      <alignment horizontal="center" vertical="center"/>
      <protection/>
    </xf>
    <xf numFmtId="2" fontId="12" fillId="0" borderId="11" xfId="382" applyNumberFormat="1" applyFont="1" applyFill="1" applyBorder="1" applyAlignment="1">
      <alignment horizontal="center" vertical="center"/>
      <protection/>
    </xf>
    <xf numFmtId="1" fontId="11" fillId="0" borderId="11" xfId="382" applyNumberFormat="1" applyFont="1" applyFill="1" applyBorder="1" applyAlignment="1">
      <alignment horizontal="center" vertical="center"/>
      <protection/>
    </xf>
    <xf numFmtId="2" fontId="6" fillId="0" borderId="11" xfId="382" applyNumberFormat="1" applyFont="1" applyFill="1" applyBorder="1" applyAlignment="1">
      <alignment horizontal="center" vertical="center"/>
      <protection/>
    </xf>
    <xf numFmtId="0" fontId="6" fillId="0" borderId="11" xfId="382" applyFont="1" applyFill="1" applyBorder="1" applyAlignment="1">
      <alignment horizontal="center" vertical="center"/>
      <protection/>
    </xf>
    <xf numFmtId="2" fontId="6" fillId="0" borderId="0" xfId="382" applyNumberFormat="1" applyFont="1" applyFill="1" applyAlignment="1">
      <alignment horizontal="left" vertical="center"/>
      <protection/>
    </xf>
    <xf numFmtId="0" fontId="10" fillId="0" borderId="0" xfId="382" applyFont="1" applyFill="1" applyAlignment="1">
      <alignment horizontal="left" vertical="center"/>
      <protection/>
    </xf>
    <xf numFmtId="2" fontId="67" fillId="0" borderId="27" xfId="468" applyNumberFormat="1" applyFont="1" applyFill="1" applyBorder="1" applyAlignment="1">
      <alignment horizontal="center" vertical="center"/>
      <protection/>
    </xf>
    <xf numFmtId="2" fontId="68" fillId="0" borderId="11" xfId="468" applyNumberFormat="1" applyFont="1" applyFill="1" applyBorder="1" applyAlignment="1">
      <alignment horizontal="center" vertical="center"/>
      <protection/>
    </xf>
    <xf numFmtId="0" fontId="10" fillId="0" borderId="0" xfId="382" applyFont="1" applyFill="1" applyAlignment="1">
      <alignment vertical="center"/>
      <protection/>
    </xf>
    <xf numFmtId="2" fontId="7" fillId="0" borderId="0" xfId="382" applyNumberFormat="1" applyFont="1" applyFill="1" applyAlignment="1">
      <alignment vertical="center"/>
      <protection/>
    </xf>
    <xf numFmtId="49" fontId="7" fillId="0" borderId="0" xfId="382" applyNumberFormat="1" applyFont="1" applyFill="1" applyAlignment="1">
      <alignment vertical="center"/>
      <protection/>
    </xf>
    <xf numFmtId="49" fontId="8" fillId="0" borderId="24" xfId="817" applyNumberFormat="1" applyFont="1" applyFill="1" applyBorder="1" applyAlignment="1">
      <alignment horizontal="center" vertical="center"/>
      <protection/>
    </xf>
    <xf numFmtId="0" fontId="8" fillId="0" borderId="24" xfId="382" applyFont="1" applyFill="1" applyBorder="1" applyAlignment="1">
      <alignment horizontal="left" vertical="center" wrapText="1"/>
      <protection/>
    </xf>
    <xf numFmtId="2" fontId="8" fillId="0" borderId="27" xfId="817" applyNumberFormat="1" applyFont="1" applyFill="1" applyBorder="1" applyAlignment="1">
      <alignment horizontal="center" vertical="center"/>
      <protection/>
    </xf>
    <xf numFmtId="49" fontId="8" fillId="0" borderId="28" xfId="817" applyNumberFormat="1" applyFont="1" applyFill="1" applyBorder="1" applyAlignment="1">
      <alignment horizontal="center" vertical="center"/>
      <protection/>
    </xf>
    <xf numFmtId="0" fontId="6" fillId="0" borderId="25" xfId="817" applyFont="1" applyFill="1" applyBorder="1" applyAlignment="1">
      <alignment horizontal="center" vertical="center"/>
      <protection/>
    </xf>
    <xf numFmtId="0" fontId="6" fillId="0" borderId="32" xfId="817" applyFont="1" applyFill="1" applyBorder="1" applyAlignment="1">
      <alignment horizontal="center" vertical="center"/>
      <protection/>
    </xf>
    <xf numFmtId="2" fontId="7" fillId="0" borderId="11" xfId="382" applyNumberFormat="1" applyFont="1" applyFill="1" applyBorder="1" applyAlignment="1">
      <alignment horizontal="center" vertical="center"/>
      <protection/>
    </xf>
    <xf numFmtId="2" fontId="11" fillId="0" borderId="0" xfId="382" applyNumberFormat="1" applyFont="1" applyFill="1" applyAlignment="1">
      <alignment horizontal="left" vertical="center"/>
      <protection/>
    </xf>
    <xf numFmtId="0" fontId="11" fillId="0" borderId="11" xfId="379" applyFont="1" applyFill="1" applyBorder="1" applyAlignment="1">
      <alignment vertical="center"/>
      <protection/>
    </xf>
    <xf numFmtId="0" fontId="5" fillId="0" borderId="0" xfId="1592" applyFont="1" applyAlignment="1">
      <alignment horizontal="center" vertical="center"/>
      <protection/>
    </xf>
    <xf numFmtId="49" fontId="3" fillId="0" borderId="0" xfId="1592" applyNumberFormat="1" applyFont="1" applyAlignment="1">
      <alignment horizontal="center" vertical="center"/>
      <protection/>
    </xf>
    <xf numFmtId="49" fontId="5" fillId="0" borderId="0" xfId="1592" applyNumberFormat="1" applyFont="1" applyAlignment="1">
      <alignment horizontal="center" vertical="center"/>
      <protection/>
    </xf>
    <xf numFmtId="0" fontId="5" fillId="0" borderId="0" xfId="1592" applyNumberFormat="1" applyFont="1" applyAlignment="1">
      <alignment horizontal="center" vertical="center"/>
      <protection/>
    </xf>
    <xf numFmtId="2" fontId="11" fillId="0" borderId="30" xfId="379" applyNumberFormat="1" applyFont="1" applyFill="1" applyBorder="1" applyAlignment="1">
      <alignment horizontal="center" vertical="center"/>
      <protection/>
    </xf>
    <xf numFmtId="2" fontId="11" fillId="0" borderId="6" xfId="379" applyNumberFormat="1" applyFont="1" applyFill="1" applyBorder="1" applyAlignment="1">
      <alignment horizontal="center" vertical="center"/>
      <protection/>
    </xf>
    <xf numFmtId="2" fontId="11" fillId="0" borderId="40" xfId="379" applyNumberFormat="1" applyFont="1" applyFill="1" applyBorder="1" applyAlignment="1">
      <alignment horizontal="center" vertical="center"/>
      <protection/>
    </xf>
    <xf numFmtId="2" fontId="11" fillId="0" borderId="30" xfId="381" applyNumberFormat="1" applyFont="1" applyFill="1" applyBorder="1" applyAlignment="1">
      <alignment horizontal="center" vertical="center"/>
      <protection/>
    </xf>
    <xf numFmtId="2" fontId="11" fillId="0" borderId="6" xfId="381" applyNumberFormat="1" applyFont="1" applyFill="1" applyBorder="1" applyAlignment="1">
      <alignment horizontal="center" vertical="center"/>
      <protection/>
    </xf>
    <xf numFmtId="2" fontId="11" fillId="0" borderId="40" xfId="381" applyNumberFormat="1" applyFont="1" applyFill="1" applyBorder="1" applyAlignment="1">
      <alignment horizontal="center" vertical="center"/>
      <protection/>
    </xf>
    <xf numFmtId="2" fontId="11" fillId="0" borderId="30" xfId="381" applyNumberFormat="1" applyFont="1" applyFill="1" applyBorder="1" applyAlignment="1">
      <alignment horizontal="center" vertical="center"/>
      <protection/>
    </xf>
    <xf numFmtId="2" fontId="11" fillId="0" borderId="6" xfId="381" applyNumberFormat="1" applyFont="1" applyFill="1" applyBorder="1" applyAlignment="1">
      <alignment horizontal="center" vertical="center"/>
      <protection/>
    </xf>
    <xf numFmtId="2" fontId="11" fillId="0" borderId="40" xfId="381" applyNumberFormat="1" applyFont="1" applyFill="1" applyBorder="1" applyAlignment="1">
      <alignment horizontal="center" vertical="center"/>
      <protection/>
    </xf>
    <xf numFmtId="2" fontId="11" fillId="0" borderId="30" xfId="468" applyNumberFormat="1" applyFont="1" applyBorder="1" applyAlignment="1">
      <alignment horizontal="center" vertical="center"/>
      <protection/>
    </xf>
    <xf numFmtId="2" fontId="11" fillId="0" borderId="6" xfId="468" applyNumberFormat="1" applyFont="1" applyBorder="1" applyAlignment="1">
      <alignment horizontal="center" vertical="center"/>
      <protection/>
    </xf>
    <xf numFmtId="2" fontId="11" fillId="0" borderId="40" xfId="468" applyNumberFormat="1" applyFont="1" applyBorder="1" applyAlignment="1">
      <alignment horizontal="center" vertical="center"/>
      <protection/>
    </xf>
    <xf numFmtId="2" fontId="11" fillId="0" borderId="30" xfId="382" applyNumberFormat="1" applyFont="1" applyFill="1" applyBorder="1" applyAlignment="1">
      <alignment horizontal="center" vertical="center"/>
      <protection/>
    </xf>
    <xf numFmtId="2" fontId="11" fillId="0" borderId="6" xfId="382" applyNumberFormat="1" applyFont="1" applyFill="1" applyBorder="1" applyAlignment="1">
      <alignment horizontal="center" vertical="center"/>
      <protection/>
    </xf>
    <xf numFmtId="2" fontId="11" fillId="0" borderId="40" xfId="382" applyNumberFormat="1" applyFont="1" applyFill="1" applyBorder="1" applyAlignment="1">
      <alignment horizontal="center" vertical="center"/>
      <protection/>
    </xf>
  </cellXfs>
  <cellStyles count="2208">
    <cellStyle name="Normal" xfId="0"/>
    <cellStyle name="1 antraštė 2" xfId="15"/>
    <cellStyle name="1 antraštė 3" xfId="16"/>
    <cellStyle name="1 antraštė 4" xfId="17"/>
    <cellStyle name="2 antraštė 2" xfId="18"/>
    <cellStyle name="2 antraštė 3" xfId="19"/>
    <cellStyle name="2 antraštė 4" xfId="20"/>
    <cellStyle name="20% - Accent1" xfId="21"/>
    <cellStyle name="20% - Accent1 2" xfId="22"/>
    <cellStyle name="20% - Accent1 2 2" xfId="23"/>
    <cellStyle name="20% - Accent1 3" xfId="24"/>
    <cellStyle name="20% - Accent2" xfId="25"/>
    <cellStyle name="20% - Accent2 2" xfId="26"/>
    <cellStyle name="20% - Accent2 2 2" xfId="27"/>
    <cellStyle name="20% - Accent2 3" xfId="28"/>
    <cellStyle name="20% - Accent3" xfId="29"/>
    <cellStyle name="20% - Accent3 2" xfId="30"/>
    <cellStyle name="20% - Accent3 2 2" xfId="31"/>
    <cellStyle name="20% - Accent3 3" xfId="32"/>
    <cellStyle name="20% - Accent4" xfId="33"/>
    <cellStyle name="20% - Accent4 2" xfId="34"/>
    <cellStyle name="20% - Accent4 2 2" xfId="35"/>
    <cellStyle name="20% - Accent4 3" xfId="36"/>
    <cellStyle name="20% - Accent5" xfId="37"/>
    <cellStyle name="20% - Accent5 2" xfId="38"/>
    <cellStyle name="20% - Accent5 2 2" xfId="39"/>
    <cellStyle name="20% - Accent5 3" xfId="40"/>
    <cellStyle name="20% - Accent6" xfId="41"/>
    <cellStyle name="20% - Accent6 2" xfId="42"/>
    <cellStyle name="20% - Accent6 2 2" xfId="43"/>
    <cellStyle name="20% - Accent6 3" xfId="44"/>
    <cellStyle name="20% – paryškinimas 1" xfId="45"/>
    <cellStyle name="20% – paryškinimas 1 2" xfId="46"/>
    <cellStyle name="20% – paryškinimas 2" xfId="47"/>
    <cellStyle name="20% – paryškinimas 2 2" xfId="48"/>
    <cellStyle name="20% – paryškinimas 3" xfId="49"/>
    <cellStyle name="20% – paryškinimas 3 2" xfId="50"/>
    <cellStyle name="20% – paryškinimas 4" xfId="51"/>
    <cellStyle name="20% – paryškinimas 4 2" xfId="52"/>
    <cellStyle name="20% – paryškinimas 5" xfId="53"/>
    <cellStyle name="20% – paryškinimas 5 2" xfId="54"/>
    <cellStyle name="20% – paryškinimas 6" xfId="55"/>
    <cellStyle name="20% – paryškinimas 6 2" xfId="56"/>
    <cellStyle name="20% - Акцент1" xfId="57"/>
    <cellStyle name="20% - Акцент2" xfId="58"/>
    <cellStyle name="20% - Акцент3" xfId="59"/>
    <cellStyle name="20% - Акцент4" xfId="60"/>
    <cellStyle name="20% - Акцент5" xfId="61"/>
    <cellStyle name="20% - Акцент6" xfId="62"/>
    <cellStyle name="3 antraštė 2" xfId="63"/>
    <cellStyle name="3 antraštė 3" xfId="64"/>
    <cellStyle name="3 antraštė 4" xfId="65"/>
    <cellStyle name="4 antraštė 2" xfId="66"/>
    <cellStyle name="4 antraštė 3" xfId="67"/>
    <cellStyle name="4 antraštė 4" xfId="68"/>
    <cellStyle name="40% - Accent1" xfId="69"/>
    <cellStyle name="40% - Accent1 2" xfId="70"/>
    <cellStyle name="40% - Accent1 2 2" xfId="71"/>
    <cellStyle name="40% - Accent1 3" xfId="72"/>
    <cellStyle name="40% - Accent2" xfId="73"/>
    <cellStyle name="40% - Accent2 2" xfId="74"/>
    <cellStyle name="40% - Accent2 2 2" xfId="75"/>
    <cellStyle name="40% - Accent2 3" xfId="76"/>
    <cellStyle name="40% - Accent3" xfId="77"/>
    <cellStyle name="40% - Accent3 2" xfId="78"/>
    <cellStyle name="40% - Accent3 2 2" xfId="79"/>
    <cellStyle name="40% - Accent3 3" xfId="80"/>
    <cellStyle name="40% - Accent4" xfId="81"/>
    <cellStyle name="40% - Accent4 2" xfId="82"/>
    <cellStyle name="40% - Accent4 2 2" xfId="83"/>
    <cellStyle name="40% - Accent4 3" xfId="84"/>
    <cellStyle name="40% - Accent5" xfId="85"/>
    <cellStyle name="40% - Accent5 2" xfId="86"/>
    <cellStyle name="40% - Accent5 2 2" xfId="87"/>
    <cellStyle name="40% - Accent5 3" xfId="88"/>
    <cellStyle name="40% - Accent6" xfId="89"/>
    <cellStyle name="40% - Accent6 2" xfId="90"/>
    <cellStyle name="40% - Accent6 2 2" xfId="91"/>
    <cellStyle name="40% - Accent6 3" xfId="92"/>
    <cellStyle name="40% – paryškinimas 1" xfId="93"/>
    <cellStyle name="40% – paryškinimas 1 2" xfId="94"/>
    <cellStyle name="40% – paryškinimas 2" xfId="95"/>
    <cellStyle name="40% – paryškinimas 2 2" xfId="96"/>
    <cellStyle name="40% – paryškinimas 3" xfId="97"/>
    <cellStyle name="40% – paryškinimas 3 2" xfId="98"/>
    <cellStyle name="40% – paryškinimas 4" xfId="99"/>
    <cellStyle name="40% – paryškinimas 4 2" xfId="100"/>
    <cellStyle name="40% – paryškinimas 5" xfId="101"/>
    <cellStyle name="40% – paryškinimas 5 2" xfId="102"/>
    <cellStyle name="40% – paryškinimas 6" xfId="103"/>
    <cellStyle name="40% – paryškinimas 6 2" xfId="104"/>
    <cellStyle name="40% - Акцент1" xfId="105"/>
    <cellStyle name="40% - Акцент2" xfId="106"/>
    <cellStyle name="40% - Акцент3" xfId="107"/>
    <cellStyle name="40% - Акцент4" xfId="108"/>
    <cellStyle name="40% - Акцент5" xfId="109"/>
    <cellStyle name="40% - Акцент6" xfId="110"/>
    <cellStyle name="60% - Accent1" xfId="111"/>
    <cellStyle name="60% - Accent1 2" xfId="112"/>
    <cellStyle name="60% - Accent1 2 2" xfId="113"/>
    <cellStyle name="60% - Accent1 3" xfId="114"/>
    <cellStyle name="60% - Accent2" xfId="115"/>
    <cellStyle name="60% - Accent2 2" xfId="116"/>
    <cellStyle name="60% - Accent2 2 2" xfId="117"/>
    <cellStyle name="60% - Accent2 3" xfId="118"/>
    <cellStyle name="60% - Accent3" xfId="119"/>
    <cellStyle name="60% - Accent3 2" xfId="120"/>
    <cellStyle name="60% - Accent3 2 2" xfId="121"/>
    <cellStyle name="60% - Accent3 3" xfId="122"/>
    <cellStyle name="60% - Accent4" xfId="123"/>
    <cellStyle name="60% - Accent4 2" xfId="124"/>
    <cellStyle name="60% - Accent4 2 2" xfId="125"/>
    <cellStyle name="60% - Accent4 3" xfId="126"/>
    <cellStyle name="60% - Accent5" xfId="127"/>
    <cellStyle name="60% - Accent5 2" xfId="128"/>
    <cellStyle name="60% - Accent5 2 2" xfId="129"/>
    <cellStyle name="60% - Accent5 3" xfId="130"/>
    <cellStyle name="60% - Accent6" xfId="131"/>
    <cellStyle name="60% - Accent6 2" xfId="132"/>
    <cellStyle name="60% - Accent6 2 2" xfId="133"/>
    <cellStyle name="60% - Accent6 3" xfId="134"/>
    <cellStyle name="60% – paryškinimas 1" xfId="135"/>
    <cellStyle name="60% – paryškinimas 2" xfId="136"/>
    <cellStyle name="60% – paryškinimas 3" xfId="137"/>
    <cellStyle name="60% – paryškinimas 4" xfId="138"/>
    <cellStyle name="60% – paryškinimas 5" xfId="139"/>
    <cellStyle name="60% – paryškinimas 6" xfId="140"/>
    <cellStyle name="60% - Акцент1" xfId="141"/>
    <cellStyle name="60% - Акцент2" xfId="142"/>
    <cellStyle name="60% - Акцент3" xfId="143"/>
    <cellStyle name="60% - Акцент4" xfId="144"/>
    <cellStyle name="60% - Акцент5" xfId="145"/>
    <cellStyle name="60% - Акцент6" xfId="146"/>
    <cellStyle name="Accent1" xfId="147"/>
    <cellStyle name="Accent1 2" xfId="148"/>
    <cellStyle name="Accent1 2 2" xfId="149"/>
    <cellStyle name="Accent1 3" xfId="150"/>
    <cellStyle name="Accent2" xfId="151"/>
    <cellStyle name="Accent2 2" xfId="152"/>
    <cellStyle name="Accent2 2 2" xfId="153"/>
    <cellStyle name="Accent2 3" xfId="154"/>
    <cellStyle name="Accent3" xfId="155"/>
    <cellStyle name="Accent3 2" xfId="156"/>
    <cellStyle name="Accent3 2 2" xfId="157"/>
    <cellStyle name="Accent3 3" xfId="158"/>
    <cellStyle name="Accent4" xfId="159"/>
    <cellStyle name="Accent4 2" xfId="160"/>
    <cellStyle name="Accent4 2 2" xfId="161"/>
    <cellStyle name="Accent4 3" xfId="162"/>
    <cellStyle name="Accent5" xfId="163"/>
    <cellStyle name="Accent5 2" xfId="164"/>
    <cellStyle name="Accent5 2 2" xfId="165"/>
    <cellStyle name="Accent5 3" xfId="166"/>
    <cellStyle name="Accent6" xfId="167"/>
    <cellStyle name="Accent6 2" xfId="168"/>
    <cellStyle name="Accent6 2 2" xfId="169"/>
    <cellStyle name="Accent6 3" xfId="170"/>
    <cellStyle name="Aiškinamasis tekstas 2" xfId="171"/>
    <cellStyle name="Aiškinamasis tekstas 3" xfId="172"/>
    <cellStyle name="Aiškinamasis tekstas 4" xfId="173"/>
    <cellStyle name="Bad" xfId="174"/>
    <cellStyle name="Bad 2" xfId="175"/>
    <cellStyle name="Bad 2 2" xfId="176"/>
    <cellStyle name="Bad 3" xfId="177"/>
    <cellStyle name="Blogas" xfId="178"/>
    <cellStyle name="Calc Currency (0)" xfId="179"/>
    <cellStyle name="Calc Currency (0) 2" xfId="180"/>
    <cellStyle name="Calc Currency (0)_estafetes" xfId="181"/>
    <cellStyle name="Calc Currency (2)" xfId="182"/>
    <cellStyle name="Calc Currency (2) 2" xfId="183"/>
    <cellStyle name="Calc Currency (2)_estafetes" xfId="184"/>
    <cellStyle name="Calc Percent (0)" xfId="185"/>
    <cellStyle name="Calc Percent (1)" xfId="186"/>
    <cellStyle name="Calc Percent (2)" xfId="187"/>
    <cellStyle name="Calc Units (0)" xfId="188"/>
    <cellStyle name="Calc Units (0) 2" xfId="189"/>
    <cellStyle name="Calc Units (0)_estafetes" xfId="190"/>
    <cellStyle name="Calc Units (1)" xfId="191"/>
    <cellStyle name="Calc Units (1) 2" xfId="192"/>
    <cellStyle name="Calc Units (1)_estafetes" xfId="193"/>
    <cellStyle name="Calc Units (2)" xfId="194"/>
    <cellStyle name="Calc Units (2) 2" xfId="195"/>
    <cellStyle name="Calc Units (2)_estafetes" xfId="196"/>
    <cellStyle name="Calculation" xfId="197"/>
    <cellStyle name="Calculation 2" xfId="198"/>
    <cellStyle name="Calculation 2 2" xfId="199"/>
    <cellStyle name="Calculation 3" xfId="200"/>
    <cellStyle name="Check Cell" xfId="201"/>
    <cellStyle name="Check Cell 2" xfId="202"/>
    <cellStyle name="Check Cell 2 2" xfId="203"/>
    <cellStyle name="Check Cell 3" xfId="204"/>
    <cellStyle name="Comma" xfId="205"/>
    <cellStyle name="Comma [0]" xfId="206"/>
    <cellStyle name="Comma [00]" xfId="207"/>
    <cellStyle name="Comma [00] 2" xfId="208"/>
    <cellStyle name="Comma [00] 3" xfId="209"/>
    <cellStyle name="Comma [00]_estafetes" xfId="210"/>
    <cellStyle name="Comma 10" xfId="211"/>
    <cellStyle name="Comma 10 2" xfId="212"/>
    <cellStyle name="Comma 11" xfId="213"/>
    <cellStyle name="Comma 11 2" xfId="214"/>
    <cellStyle name="Comma 12" xfId="215"/>
    <cellStyle name="Comma 12 2" xfId="216"/>
    <cellStyle name="Comma 13" xfId="217"/>
    <cellStyle name="Comma 13 2" xfId="218"/>
    <cellStyle name="Comma 14" xfId="219"/>
    <cellStyle name="Comma 14 2" xfId="220"/>
    <cellStyle name="Comma 15" xfId="221"/>
    <cellStyle name="Comma 15 2" xfId="222"/>
    <cellStyle name="Comma 16" xfId="223"/>
    <cellStyle name="Comma 16 2" xfId="224"/>
    <cellStyle name="Comma 17" xfId="225"/>
    <cellStyle name="Comma 17 2" xfId="226"/>
    <cellStyle name="Comma 18" xfId="227"/>
    <cellStyle name="Comma 18 2" xfId="228"/>
    <cellStyle name="Comma 19" xfId="229"/>
    <cellStyle name="Comma 19 2" xfId="230"/>
    <cellStyle name="Comma 2" xfId="231"/>
    <cellStyle name="Comma 2 2" xfId="232"/>
    <cellStyle name="Comma 2 2 2" xfId="233"/>
    <cellStyle name="Comma 2 3" xfId="234"/>
    <cellStyle name="Comma 2 3 2" xfId="235"/>
    <cellStyle name="Comma 2 4" xfId="236"/>
    <cellStyle name="Comma 2 5" xfId="237"/>
    <cellStyle name="Comma 2_20140201LLAFTaure" xfId="238"/>
    <cellStyle name="Comma 20" xfId="239"/>
    <cellStyle name="Comma 20 2" xfId="240"/>
    <cellStyle name="Comma 21" xfId="241"/>
    <cellStyle name="Comma 21 2" xfId="242"/>
    <cellStyle name="Comma 22" xfId="243"/>
    <cellStyle name="Comma 22 2" xfId="244"/>
    <cellStyle name="Comma 23" xfId="245"/>
    <cellStyle name="Comma 23 2" xfId="246"/>
    <cellStyle name="Comma 24" xfId="247"/>
    <cellStyle name="Comma 24 2" xfId="248"/>
    <cellStyle name="Comma 25" xfId="249"/>
    <cellStyle name="Comma 25 2" xfId="250"/>
    <cellStyle name="Comma 26" xfId="251"/>
    <cellStyle name="Comma 26 2" xfId="252"/>
    <cellStyle name="Comma 27" xfId="253"/>
    <cellStyle name="Comma 27 2" xfId="254"/>
    <cellStyle name="Comma 28" xfId="255"/>
    <cellStyle name="Comma 28 2" xfId="256"/>
    <cellStyle name="Comma 29" xfId="257"/>
    <cellStyle name="Comma 29 2" xfId="258"/>
    <cellStyle name="Comma 3" xfId="259"/>
    <cellStyle name="Comma 3 2" xfId="260"/>
    <cellStyle name="Comma 30" xfId="261"/>
    <cellStyle name="Comma 30 2" xfId="262"/>
    <cellStyle name="Comma 30 2 2" xfId="263"/>
    <cellStyle name="Comma 30 3" xfId="264"/>
    <cellStyle name="Comma 30 3 2" xfId="265"/>
    <cellStyle name="Comma 30 4" xfId="266"/>
    <cellStyle name="Comma 30_20140201LLAFTaure" xfId="267"/>
    <cellStyle name="Comma 31" xfId="268"/>
    <cellStyle name="Comma 31 2" xfId="269"/>
    <cellStyle name="Comma 32" xfId="270"/>
    <cellStyle name="Comma 32 2" xfId="271"/>
    <cellStyle name="Comma 33" xfId="272"/>
    <cellStyle name="Comma 33 2" xfId="273"/>
    <cellStyle name="Comma 34" xfId="274"/>
    <cellStyle name="Comma 34 2" xfId="275"/>
    <cellStyle name="Comma 35" xfId="276"/>
    <cellStyle name="Comma 35 2" xfId="277"/>
    <cellStyle name="Comma 36" xfId="278"/>
    <cellStyle name="Comma 37" xfId="279"/>
    <cellStyle name="Comma 38" xfId="280"/>
    <cellStyle name="Comma 39" xfId="281"/>
    <cellStyle name="Comma 4" xfId="282"/>
    <cellStyle name="Comma 4 2" xfId="283"/>
    <cellStyle name="Comma 40" xfId="284"/>
    <cellStyle name="Comma 41" xfId="285"/>
    <cellStyle name="Comma 42" xfId="286"/>
    <cellStyle name="Comma 5" xfId="287"/>
    <cellStyle name="Comma 5 2" xfId="288"/>
    <cellStyle name="Comma 6" xfId="289"/>
    <cellStyle name="Comma 6 2" xfId="290"/>
    <cellStyle name="Comma 7" xfId="291"/>
    <cellStyle name="Comma 7 2" xfId="292"/>
    <cellStyle name="Comma 8" xfId="293"/>
    <cellStyle name="Comma 8 2" xfId="294"/>
    <cellStyle name="Comma 9" xfId="295"/>
    <cellStyle name="Comma 9 2" xfId="296"/>
    <cellStyle name="Currency" xfId="297"/>
    <cellStyle name="Currency [0]" xfId="298"/>
    <cellStyle name="Currency [00]" xfId="299"/>
    <cellStyle name="Currency [00] 2" xfId="300"/>
    <cellStyle name="Currency [00] 3" xfId="301"/>
    <cellStyle name="Currency [00]_estafetes" xfId="302"/>
    <cellStyle name="Currency 2" xfId="303"/>
    <cellStyle name="Currency 2 2" xfId="304"/>
    <cellStyle name="Currency 2 3" xfId="305"/>
    <cellStyle name="Date Short" xfId="306"/>
    <cellStyle name="Dziesiętny [0]_PLDT" xfId="307"/>
    <cellStyle name="Dziesiętny_PLDT" xfId="308"/>
    <cellStyle name="Enter Currency (0)" xfId="309"/>
    <cellStyle name="Enter Currency (0) 2" xfId="310"/>
    <cellStyle name="Enter Currency (0)_estafetes" xfId="311"/>
    <cellStyle name="Enter Currency (2)" xfId="312"/>
    <cellStyle name="Enter Currency (2) 2" xfId="313"/>
    <cellStyle name="Enter Currency (2)_estafetes" xfId="314"/>
    <cellStyle name="Enter Units (0)" xfId="315"/>
    <cellStyle name="Enter Units (0) 2" xfId="316"/>
    <cellStyle name="Enter Units (0)_estafetes" xfId="317"/>
    <cellStyle name="Enter Units (1)" xfId="318"/>
    <cellStyle name="Enter Units (1) 2" xfId="319"/>
    <cellStyle name="Enter Units (1)_estafetes" xfId="320"/>
    <cellStyle name="Enter Units (2)" xfId="321"/>
    <cellStyle name="Enter Units (2) 2" xfId="322"/>
    <cellStyle name="Enter Units (2)_estafetes" xfId="323"/>
    <cellStyle name="Excel Built-in Normal" xfId="324"/>
    <cellStyle name="Explanatory Text" xfId="325"/>
    <cellStyle name="Explanatory Text 2" xfId="326"/>
    <cellStyle name="Explanatory Text 2 2" xfId="327"/>
    <cellStyle name="Explanatory Text 3" xfId="328"/>
    <cellStyle name="Geras 2" xfId="329"/>
    <cellStyle name="Geras 3" xfId="330"/>
    <cellStyle name="Geras 4" xfId="331"/>
    <cellStyle name="Good" xfId="332"/>
    <cellStyle name="Good 2" xfId="333"/>
    <cellStyle name="Good 2 2" xfId="334"/>
    <cellStyle name="Good 3" xfId="335"/>
    <cellStyle name="Grey" xfId="336"/>
    <cellStyle name="Grey 2" xfId="337"/>
    <cellStyle name="Grey_estafetes" xfId="338"/>
    <cellStyle name="Header1" xfId="339"/>
    <cellStyle name="Header1 2" xfId="340"/>
    <cellStyle name="Header1_100bb M" xfId="341"/>
    <cellStyle name="Header2" xfId="342"/>
    <cellStyle name="Header2 2" xfId="343"/>
    <cellStyle name="Header2_100bb M" xfId="344"/>
    <cellStyle name="Heading 1" xfId="345"/>
    <cellStyle name="Heading 1 2" xfId="346"/>
    <cellStyle name="Heading 1 2 2" xfId="347"/>
    <cellStyle name="Heading 1 3" xfId="348"/>
    <cellStyle name="Heading 2" xfId="349"/>
    <cellStyle name="Heading 2 2" xfId="350"/>
    <cellStyle name="Heading 2 2 2" xfId="351"/>
    <cellStyle name="Heading 2 3" xfId="352"/>
    <cellStyle name="Heading 3" xfId="353"/>
    <cellStyle name="Heading 3 2" xfId="354"/>
    <cellStyle name="Heading 3 2 2" xfId="355"/>
    <cellStyle name="Heading 3 3" xfId="356"/>
    <cellStyle name="Heading 4" xfId="357"/>
    <cellStyle name="Heading 4 2" xfId="358"/>
    <cellStyle name="Heading 4 2 2" xfId="359"/>
    <cellStyle name="Heading 4 3" xfId="360"/>
    <cellStyle name="Hiperłącze" xfId="361"/>
    <cellStyle name="Hiperłącze 2" xfId="362"/>
    <cellStyle name="Hiperłącze 2 2" xfId="363"/>
    <cellStyle name="Hiperłącze 3" xfId="364"/>
    <cellStyle name="Hiperłącze 4" xfId="365"/>
    <cellStyle name="Hiperłącze 5" xfId="366"/>
    <cellStyle name="Hiperłącze 6" xfId="367"/>
    <cellStyle name="Hiperłącze_7kove" xfId="368"/>
    <cellStyle name="Hipersaitas 2" xfId="369"/>
    <cellStyle name="Input" xfId="370"/>
    <cellStyle name="Input [yellow]" xfId="371"/>
    <cellStyle name="Input [yellow] 2" xfId="372"/>
    <cellStyle name="Input [yellow]_estafetes" xfId="373"/>
    <cellStyle name="Input 2" xfId="374"/>
    <cellStyle name="Input 2 2" xfId="375"/>
    <cellStyle name="Input 3" xfId="376"/>
    <cellStyle name="Input 4" xfId="377"/>
    <cellStyle name="Input 5" xfId="378"/>
    <cellStyle name="Įprastas 2" xfId="379"/>
    <cellStyle name="Įprastas 2 2" xfId="380"/>
    <cellStyle name="Įprastas 2 2 2" xfId="381"/>
    <cellStyle name="Įprastas 2 2 2 2" xfId="382"/>
    <cellStyle name="Įprastas 2 2 3" xfId="383"/>
    <cellStyle name="Įprastas 2 3" xfId="384"/>
    <cellStyle name="Įprastas 2_1500 M" xfId="385"/>
    <cellStyle name="Įprastas 3" xfId="386"/>
    <cellStyle name="Įprastas 3 2" xfId="387"/>
    <cellStyle name="Įprastas 3 3" xfId="388"/>
    <cellStyle name="Įprastas 3_1500 M" xfId="389"/>
    <cellStyle name="Įprastas 4" xfId="390"/>
    <cellStyle name="Įprastas 5" xfId="391"/>
    <cellStyle name="Įprastas 5 2" xfId="392"/>
    <cellStyle name="Įprastas 6" xfId="393"/>
    <cellStyle name="Įprastas 8" xfId="394"/>
    <cellStyle name="Įspėjimo tekstas 2" xfId="395"/>
    <cellStyle name="Įspėjimo tekstas 3" xfId="396"/>
    <cellStyle name="Įspėjimo tekstas 4" xfId="397"/>
    <cellStyle name="Išvestis 2" xfId="398"/>
    <cellStyle name="Išvestis 3" xfId="399"/>
    <cellStyle name="Išvestis 4" xfId="400"/>
    <cellStyle name="Įvestis" xfId="401"/>
    <cellStyle name="Link Currency (0)" xfId="402"/>
    <cellStyle name="Link Currency (0) 2" xfId="403"/>
    <cellStyle name="Link Currency (0)_estafetes" xfId="404"/>
    <cellStyle name="Link Currency (2)" xfId="405"/>
    <cellStyle name="Link Currency (2) 2" xfId="406"/>
    <cellStyle name="Link Currency (2)_estafetes" xfId="407"/>
    <cellStyle name="Link Units (0)" xfId="408"/>
    <cellStyle name="Link Units (0) 2" xfId="409"/>
    <cellStyle name="Link Units (0)_estafetes" xfId="410"/>
    <cellStyle name="Link Units (1)" xfId="411"/>
    <cellStyle name="Link Units (1) 2" xfId="412"/>
    <cellStyle name="Link Units (1)_estafetes" xfId="413"/>
    <cellStyle name="Link Units (2)" xfId="414"/>
    <cellStyle name="Link Units (2) 2" xfId="415"/>
    <cellStyle name="Link Units (2)_estafetes" xfId="416"/>
    <cellStyle name="Linked Cell" xfId="417"/>
    <cellStyle name="Linked Cell 2" xfId="418"/>
    <cellStyle name="Linked Cell 2 2" xfId="419"/>
    <cellStyle name="Linked Cell 3" xfId="420"/>
    <cellStyle name="Neutral" xfId="421"/>
    <cellStyle name="Neutral 2" xfId="422"/>
    <cellStyle name="Neutral 2 2" xfId="423"/>
    <cellStyle name="Neutral 3" xfId="424"/>
    <cellStyle name="Neutralus" xfId="425"/>
    <cellStyle name="Normal - Style1" xfId="426"/>
    <cellStyle name="Normal - Style1 2" xfId="427"/>
    <cellStyle name="Normal - Style1 3" xfId="428"/>
    <cellStyle name="Normal - Style1 4" xfId="429"/>
    <cellStyle name="Normal - Style1_7kove" xfId="430"/>
    <cellStyle name="Normal 10" xfId="431"/>
    <cellStyle name="Normal 10 10" xfId="432"/>
    <cellStyle name="Normal 10 11" xfId="433"/>
    <cellStyle name="Normal 10 2" xfId="434"/>
    <cellStyle name="Normal 10 2 2" xfId="435"/>
    <cellStyle name="Normal 10 2 2 2" xfId="436"/>
    <cellStyle name="Normal 10 2 2 2 2" xfId="437"/>
    <cellStyle name="Normal 10 2 2 2_60bb M" xfId="438"/>
    <cellStyle name="Normal 10 2 2 3" xfId="439"/>
    <cellStyle name="Normal 10 2 2 3 2" xfId="440"/>
    <cellStyle name="Normal 10 2 2 3_60bb M" xfId="441"/>
    <cellStyle name="Normal 10 2 2 4" xfId="442"/>
    <cellStyle name="Normal 10 2 2 4 2" xfId="443"/>
    <cellStyle name="Normal 10 2 2 4_60bb M" xfId="444"/>
    <cellStyle name="Normal 10 2 2 5" xfId="445"/>
    <cellStyle name="Normal 10 2 2_4x200 V" xfId="446"/>
    <cellStyle name="Normal 10 2 3" xfId="447"/>
    <cellStyle name="Normal 10 2 3 2" xfId="448"/>
    <cellStyle name="Normal 10 2 3_60bb M" xfId="449"/>
    <cellStyle name="Normal 10 2 4" xfId="450"/>
    <cellStyle name="Normal 10 2 4 2" xfId="451"/>
    <cellStyle name="Normal 10 2 5" xfId="452"/>
    <cellStyle name="Normal 10 2 5 2" xfId="453"/>
    <cellStyle name="Normal 10 2 6" xfId="454"/>
    <cellStyle name="Normal 10 2_4x200 M" xfId="455"/>
    <cellStyle name="Normal 10 3" xfId="456"/>
    <cellStyle name="Normal 10 3 2" xfId="457"/>
    <cellStyle name="Normal 10 3 2 2" xfId="458"/>
    <cellStyle name="Normal 10 3 2_60bb M" xfId="459"/>
    <cellStyle name="Normal 10 3 3" xfId="460"/>
    <cellStyle name="Normal 10 3 3 2" xfId="461"/>
    <cellStyle name="Normal 10 3 3_60bb M" xfId="462"/>
    <cellStyle name="Normal 10 3 4" xfId="463"/>
    <cellStyle name="Normal 10 3 4 2" xfId="464"/>
    <cellStyle name="Normal 10 3 4_60bb M" xfId="465"/>
    <cellStyle name="Normal 10 3 5" xfId="466"/>
    <cellStyle name="Normal 10 3_4x200 M" xfId="467"/>
    <cellStyle name="Normal 10 4" xfId="468"/>
    <cellStyle name="Normal 10 5" xfId="469"/>
    <cellStyle name="Normal 10 5 2" xfId="470"/>
    <cellStyle name="Normal 10 5 2 2" xfId="471"/>
    <cellStyle name="Normal 10 5 3" xfId="472"/>
    <cellStyle name="Normal 10 5 3 2" xfId="473"/>
    <cellStyle name="Normal 10 5 4" xfId="474"/>
    <cellStyle name="Normal 10 5 4 2" xfId="475"/>
    <cellStyle name="Normal 10 5_DALYVIAI" xfId="476"/>
    <cellStyle name="Normal 10 6" xfId="477"/>
    <cellStyle name="Normal 10 7" xfId="478"/>
    <cellStyle name="Normal 10 8" xfId="479"/>
    <cellStyle name="Normal 10 8 2" xfId="480"/>
    <cellStyle name="Normal 10 9" xfId="481"/>
    <cellStyle name="Normal 10_4x200 V" xfId="482"/>
    <cellStyle name="Normal 11" xfId="483"/>
    <cellStyle name="Normal 11 10" xfId="484"/>
    <cellStyle name="Normal 11 11" xfId="485"/>
    <cellStyle name="Normal 11 2" xfId="486"/>
    <cellStyle name="Normal 11 2 2" xfId="487"/>
    <cellStyle name="Normal 11 2 2 2" xfId="488"/>
    <cellStyle name="Normal 11 2 2_60bb M" xfId="489"/>
    <cellStyle name="Normal 11 2 3" xfId="490"/>
    <cellStyle name="Normal 11 2 3 2" xfId="491"/>
    <cellStyle name="Normal 11 2 3_60bb M" xfId="492"/>
    <cellStyle name="Normal 11 2 4" xfId="493"/>
    <cellStyle name="Normal 11 2 4 2" xfId="494"/>
    <cellStyle name="Normal 11 2 4_60bb M" xfId="495"/>
    <cellStyle name="Normal 11 2 5" xfId="496"/>
    <cellStyle name="Normal 11 2_4x200 M" xfId="497"/>
    <cellStyle name="Normal 11 3" xfId="498"/>
    <cellStyle name="Normal 11 3 2" xfId="499"/>
    <cellStyle name="Normal 11 3 2 2" xfId="500"/>
    <cellStyle name="Normal 11 3 2_60bb M" xfId="501"/>
    <cellStyle name="Normal 11 3 3" xfId="502"/>
    <cellStyle name="Normal 11 3 3 2" xfId="503"/>
    <cellStyle name="Normal 11 3 3_60bb M" xfId="504"/>
    <cellStyle name="Normal 11 3 4" xfId="505"/>
    <cellStyle name="Normal 11 3 4 2" xfId="506"/>
    <cellStyle name="Normal 11 3 4_60bb M" xfId="507"/>
    <cellStyle name="Normal 11 3 5" xfId="508"/>
    <cellStyle name="Normal 11 3_4x200 M" xfId="509"/>
    <cellStyle name="Normal 11 4" xfId="510"/>
    <cellStyle name="Normal 11 5" xfId="511"/>
    <cellStyle name="Normal 11 5 2" xfId="512"/>
    <cellStyle name="Normal 11 5 2 2" xfId="513"/>
    <cellStyle name="Normal 11 5 2_60bb M" xfId="514"/>
    <cellStyle name="Normal 11 5 3" xfId="515"/>
    <cellStyle name="Normal 11 5 3 2" xfId="516"/>
    <cellStyle name="Normal 11 5 3_60bb M" xfId="517"/>
    <cellStyle name="Normal 11 5 4" xfId="518"/>
    <cellStyle name="Normal 11 5 4 2" xfId="519"/>
    <cellStyle name="Normal 11 5 4_60bb M" xfId="520"/>
    <cellStyle name="Normal 11 5_DALYVIAI" xfId="521"/>
    <cellStyle name="Normal 11 6" xfId="522"/>
    <cellStyle name="Normal 11 7" xfId="523"/>
    <cellStyle name="Normal 11 8" xfId="524"/>
    <cellStyle name="Normal 11 9" xfId="525"/>
    <cellStyle name="Normal 11_20140201LLAFTaure" xfId="526"/>
    <cellStyle name="Normal 12" xfId="527"/>
    <cellStyle name="Normal 12 2" xfId="528"/>
    <cellStyle name="Normal 12 2 2" xfId="529"/>
    <cellStyle name="Normal 12 2 2 2" xfId="530"/>
    <cellStyle name="Normal 12 2 2_60bb M" xfId="531"/>
    <cellStyle name="Normal 12 2 3" xfId="532"/>
    <cellStyle name="Normal 12 2 3 2" xfId="533"/>
    <cellStyle name="Normal 12 2 3_60bb M" xfId="534"/>
    <cellStyle name="Normal 12 2 4" xfId="535"/>
    <cellStyle name="Normal 12 2 4 2" xfId="536"/>
    <cellStyle name="Normal 12 2 4_60bb M" xfId="537"/>
    <cellStyle name="Normal 12 2 5" xfId="538"/>
    <cellStyle name="Normal 12 2 6" xfId="539"/>
    <cellStyle name="Normal 12 2_20140201LLAFTaure" xfId="540"/>
    <cellStyle name="Normal 12 3" xfId="541"/>
    <cellStyle name="Normal 12 4" xfId="542"/>
    <cellStyle name="Normal 12 4 2" xfId="543"/>
    <cellStyle name="Normal 12 4 2 2" xfId="544"/>
    <cellStyle name="Normal 12 4 2_60bb M" xfId="545"/>
    <cellStyle name="Normal 12 4 3" xfId="546"/>
    <cellStyle name="Normal 12 4 3 2" xfId="547"/>
    <cellStyle name="Normal 12 4 3_60bb M" xfId="548"/>
    <cellStyle name="Normal 12 4 4" xfId="549"/>
    <cellStyle name="Normal 12 4 4 2" xfId="550"/>
    <cellStyle name="Normal 12 4 4_60bb M" xfId="551"/>
    <cellStyle name="Normal 12 4_DALYVIAI" xfId="552"/>
    <cellStyle name="Normal 12 5" xfId="553"/>
    <cellStyle name="Normal 12 6" xfId="554"/>
    <cellStyle name="Normal 12 7" xfId="555"/>
    <cellStyle name="Normal 12 8" xfId="556"/>
    <cellStyle name="Normal 12_4x200 M" xfId="557"/>
    <cellStyle name="Normal 13" xfId="558"/>
    <cellStyle name="Normal 13 2" xfId="559"/>
    <cellStyle name="Normal 13 2 2" xfId="560"/>
    <cellStyle name="Normal 13 2 2 2" xfId="561"/>
    <cellStyle name="Normal 13 2 2 3" xfId="562"/>
    <cellStyle name="Normal 13 2 2 4" xfId="563"/>
    <cellStyle name="Normal 13 2 2 5" xfId="564"/>
    <cellStyle name="Normal 13 2 2_4x200 M" xfId="565"/>
    <cellStyle name="Normal 13 2 3" xfId="566"/>
    <cellStyle name="Normal 13 2 4" xfId="567"/>
    <cellStyle name="Normal 13 2 4 2" xfId="568"/>
    <cellStyle name="Normal 13 2 4_60bb M" xfId="569"/>
    <cellStyle name="Normal 13 2 5" xfId="570"/>
    <cellStyle name="Normal 13 2 5 2" xfId="571"/>
    <cellStyle name="Normal 13 2 5_60bb M" xfId="572"/>
    <cellStyle name="Normal 13 2 6" xfId="573"/>
    <cellStyle name="Normal 13 2 7" xfId="574"/>
    <cellStyle name="Normal 13 2 8" xfId="575"/>
    <cellStyle name="Normal 13 2_20140201LLAFTaure" xfId="576"/>
    <cellStyle name="Normal 13 3" xfId="577"/>
    <cellStyle name="Normal 13 3 2" xfId="578"/>
    <cellStyle name="Normal 13 3 2 2" xfId="579"/>
    <cellStyle name="Normal 13 3 2_60bb M" xfId="580"/>
    <cellStyle name="Normal 13 3 3" xfId="581"/>
    <cellStyle name="Normal 13 3 3 2" xfId="582"/>
    <cellStyle name="Normal 13 3 3_60bb M" xfId="583"/>
    <cellStyle name="Normal 13 3 4" xfId="584"/>
    <cellStyle name="Normal 13 3 4 2" xfId="585"/>
    <cellStyle name="Normal 13 3 4_60bb M" xfId="586"/>
    <cellStyle name="Normal 13 3 5" xfId="587"/>
    <cellStyle name="Normal 13 3_DALYVIAI" xfId="588"/>
    <cellStyle name="Normal 13 4" xfId="589"/>
    <cellStyle name="Normal 13 5" xfId="590"/>
    <cellStyle name="Normal 13 6" xfId="591"/>
    <cellStyle name="Normal 13_100 M" xfId="592"/>
    <cellStyle name="Normal 14" xfId="593"/>
    <cellStyle name="Normal 14 10" xfId="594"/>
    <cellStyle name="Normal 14 11" xfId="595"/>
    <cellStyle name="Normal 14 2" xfId="596"/>
    <cellStyle name="Normal 14 2 2" xfId="597"/>
    <cellStyle name="Normal 14 2 2 2" xfId="598"/>
    <cellStyle name="Normal 14 2 2 3" xfId="599"/>
    <cellStyle name="Normal 14 2 2 4" xfId="600"/>
    <cellStyle name="Normal 14 2 2 5" xfId="601"/>
    <cellStyle name="Normal 14 2 2_4x200 M" xfId="602"/>
    <cellStyle name="Normal 14 2 3" xfId="603"/>
    <cellStyle name="Normal 14 2 4" xfId="604"/>
    <cellStyle name="Normal 14 2 4 2" xfId="605"/>
    <cellStyle name="Normal 14 2 4_60bb M" xfId="606"/>
    <cellStyle name="Normal 14 2 5" xfId="607"/>
    <cellStyle name="Normal 14 2 5 2" xfId="608"/>
    <cellStyle name="Normal 14 2 5_60bb M" xfId="609"/>
    <cellStyle name="Normal 14 2_DALYVIAI" xfId="610"/>
    <cellStyle name="Normal 14 3" xfId="611"/>
    <cellStyle name="Normal 14 3 2" xfId="612"/>
    <cellStyle name="Normal 14 3 2 2" xfId="613"/>
    <cellStyle name="Normal 14 3 2_60bb M" xfId="614"/>
    <cellStyle name="Normal 14 3 3" xfId="615"/>
    <cellStyle name="Normal 14 3 3 2" xfId="616"/>
    <cellStyle name="Normal 14 3 3_60bb M" xfId="617"/>
    <cellStyle name="Normal 14 3 4" xfId="618"/>
    <cellStyle name="Normal 14 3 4 2" xfId="619"/>
    <cellStyle name="Normal 14 3 4_60bb M" xfId="620"/>
    <cellStyle name="Normal 14 3_DALYVIAI" xfId="621"/>
    <cellStyle name="Normal 14 4" xfId="622"/>
    <cellStyle name="Normal 14 5" xfId="623"/>
    <cellStyle name="Normal 14 6" xfId="624"/>
    <cellStyle name="Normal 14 7" xfId="625"/>
    <cellStyle name="Normal 14 8" xfId="626"/>
    <cellStyle name="Normal 14 9" xfId="627"/>
    <cellStyle name="Normal 14_20140201LLAFTaure" xfId="628"/>
    <cellStyle name="Normal 15" xfId="629"/>
    <cellStyle name="Normal 15 10" xfId="630"/>
    <cellStyle name="Normal 15 2" xfId="631"/>
    <cellStyle name="Normal 15 2 2" xfId="632"/>
    <cellStyle name="Normal 15 2 2 2" xfId="633"/>
    <cellStyle name="Normal 15 2 2_60bb M" xfId="634"/>
    <cellStyle name="Normal 15 2 3" xfId="635"/>
    <cellStyle name="Normal 15 2 3 2" xfId="636"/>
    <cellStyle name="Normal 15 2 3_60bb M" xfId="637"/>
    <cellStyle name="Normal 15 2 4" xfId="638"/>
    <cellStyle name="Normal 15 2 4 2" xfId="639"/>
    <cellStyle name="Normal 15 2 4_60bb M" xfId="640"/>
    <cellStyle name="Normal 15 2 5" xfId="641"/>
    <cellStyle name="Normal 15 2_4x200 M" xfId="642"/>
    <cellStyle name="Normal 15 3" xfId="643"/>
    <cellStyle name="Normal 15 4" xfId="644"/>
    <cellStyle name="Normal 15 4 2" xfId="645"/>
    <cellStyle name="Normal 15 4 2 2" xfId="646"/>
    <cellStyle name="Normal 15 4 2_60bb M" xfId="647"/>
    <cellStyle name="Normal 15 4 3" xfId="648"/>
    <cellStyle name="Normal 15 4 3 2" xfId="649"/>
    <cellStyle name="Normal 15 4 3_60bb M" xfId="650"/>
    <cellStyle name="Normal 15 4 4" xfId="651"/>
    <cellStyle name="Normal 15 4 4 2" xfId="652"/>
    <cellStyle name="Normal 15 4 4_60bb M" xfId="653"/>
    <cellStyle name="Normal 15 4_DALYVIAI" xfId="654"/>
    <cellStyle name="Normal 15 5" xfId="655"/>
    <cellStyle name="Normal 15 6" xfId="656"/>
    <cellStyle name="Normal 15 7" xfId="657"/>
    <cellStyle name="Normal 15 8" xfId="658"/>
    <cellStyle name="Normal 15 9" xfId="659"/>
    <cellStyle name="Normal 15_20140201LLAFTaure" xfId="660"/>
    <cellStyle name="Normal 16" xfId="661"/>
    <cellStyle name="Normal 16 10" xfId="662"/>
    <cellStyle name="Normal 16 2" xfId="663"/>
    <cellStyle name="Normal 16 2 2" xfId="664"/>
    <cellStyle name="Normal 16 2 2 2" xfId="665"/>
    <cellStyle name="Normal 16 2 2_60bb M" xfId="666"/>
    <cellStyle name="Normal 16 2 3" xfId="667"/>
    <cellStyle name="Normal 16 2 3 2" xfId="668"/>
    <cellStyle name="Normal 16 2 3_60bb M" xfId="669"/>
    <cellStyle name="Normal 16 2 4" xfId="670"/>
    <cellStyle name="Normal 16 2 4 2" xfId="671"/>
    <cellStyle name="Normal 16 2 4_60bb M" xfId="672"/>
    <cellStyle name="Normal 16 2 5" xfId="673"/>
    <cellStyle name="Normal 16 2_4x200 M" xfId="674"/>
    <cellStyle name="Normal 16 3" xfId="675"/>
    <cellStyle name="Normal 16 3 2" xfId="676"/>
    <cellStyle name="Normal 16 3_60bb M" xfId="677"/>
    <cellStyle name="Normal 16 4" xfId="678"/>
    <cellStyle name="Normal 16 5" xfId="679"/>
    <cellStyle name="Normal 16 6" xfId="680"/>
    <cellStyle name="Normal 16 7" xfId="681"/>
    <cellStyle name="Normal 16 8" xfId="682"/>
    <cellStyle name="Normal 16 9" xfId="683"/>
    <cellStyle name="Normal 16_20140201LLAFTaure" xfId="684"/>
    <cellStyle name="Normal 17" xfId="685"/>
    <cellStyle name="Normal 17 10" xfId="686"/>
    <cellStyle name="Normal 17 2" xfId="687"/>
    <cellStyle name="Normal 17 2 2" xfId="688"/>
    <cellStyle name="Normal 17 2 2 2" xfId="689"/>
    <cellStyle name="Normal 17 2 2_60bb M" xfId="690"/>
    <cellStyle name="Normal 17 2 3" xfId="691"/>
    <cellStyle name="Normal 17 2 3 2" xfId="692"/>
    <cellStyle name="Normal 17 2 3_60bb M" xfId="693"/>
    <cellStyle name="Normal 17 2 4" xfId="694"/>
    <cellStyle name="Normal 17 2 4 2" xfId="695"/>
    <cellStyle name="Normal 17 2 4_60bb M" xfId="696"/>
    <cellStyle name="Normal 17 2 5" xfId="697"/>
    <cellStyle name="Normal 17 2_4x200 M" xfId="698"/>
    <cellStyle name="Normal 17 3" xfId="699"/>
    <cellStyle name="Normal 17 4" xfId="700"/>
    <cellStyle name="Normal 17 4 2" xfId="701"/>
    <cellStyle name="Normal 17 4 2 2" xfId="702"/>
    <cellStyle name="Normal 17 4 2_60bb M" xfId="703"/>
    <cellStyle name="Normal 17 4 3" xfId="704"/>
    <cellStyle name="Normal 17 4 3 2" xfId="705"/>
    <cellStyle name="Normal 17 4 3_60bb M" xfId="706"/>
    <cellStyle name="Normal 17 4 4" xfId="707"/>
    <cellStyle name="Normal 17 4 4 2" xfId="708"/>
    <cellStyle name="Normal 17 4 4_60bb M" xfId="709"/>
    <cellStyle name="Normal 17 4_DALYVIAI" xfId="710"/>
    <cellStyle name="Normal 17 5" xfId="711"/>
    <cellStyle name="Normal 17 6" xfId="712"/>
    <cellStyle name="Normal 17 7" xfId="713"/>
    <cellStyle name="Normal 17 8" xfId="714"/>
    <cellStyle name="Normal 17 9" xfId="715"/>
    <cellStyle name="Normal 17_20140201LLAFTaure" xfId="716"/>
    <cellStyle name="Normal 18" xfId="717"/>
    <cellStyle name="Normal 18 10" xfId="718"/>
    <cellStyle name="Normal 18 2" xfId="719"/>
    <cellStyle name="Normal 18 2 2" xfId="720"/>
    <cellStyle name="Normal 18 2 2 2" xfId="721"/>
    <cellStyle name="Normal 18 2 2 3" xfId="722"/>
    <cellStyle name="Normal 18 2 2 4" xfId="723"/>
    <cellStyle name="Normal 18 2 2 5" xfId="724"/>
    <cellStyle name="Normal 18 2 2_4x200 M" xfId="725"/>
    <cellStyle name="Normal 18 2 3" xfId="726"/>
    <cellStyle name="Normal 18 2 4" xfId="727"/>
    <cellStyle name="Normal 18 2 4 2" xfId="728"/>
    <cellStyle name="Normal 18 2 4_60bb M" xfId="729"/>
    <cellStyle name="Normal 18 2 5" xfId="730"/>
    <cellStyle name="Normal 18 2 5 2" xfId="731"/>
    <cellStyle name="Normal 18 2 5_60bb M" xfId="732"/>
    <cellStyle name="Normal 18 2_DALYVIAI" xfId="733"/>
    <cellStyle name="Normal 18 3" xfId="734"/>
    <cellStyle name="Normal 18 3 2" xfId="735"/>
    <cellStyle name="Normal 18 3 2 2" xfId="736"/>
    <cellStyle name="Normal 18 3 2_60bb M" xfId="737"/>
    <cellStyle name="Normal 18 3 3" xfId="738"/>
    <cellStyle name="Normal 18 3 3 2" xfId="739"/>
    <cellStyle name="Normal 18 3 3_60bb M" xfId="740"/>
    <cellStyle name="Normal 18 3 4" xfId="741"/>
    <cellStyle name="Normal 18 3 4 2" xfId="742"/>
    <cellStyle name="Normal 18 3 4_60bb M" xfId="743"/>
    <cellStyle name="Normal 18 3_DALYVIAI" xfId="744"/>
    <cellStyle name="Normal 18 4" xfId="745"/>
    <cellStyle name="Normal 18 5" xfId="746"/>
    <cellStyle name="Normal 18 6" xfId="747"/>
    <cellStyle name="Normal 18 7" xfId="748"/>
    <cellStyle name="Normal 18 8" xfId="749"/>
    <cellStyle name="Normal 18 9" xfId="750"/>
    <cellStyle name="Normal 18_20140201LLAFTaure" xfId="751"/>
    <cellStyle name="Normal 19" xfId="752"/>
    <cellStyle name="Normal 19 10" xfId="753"/>
    <cellStyle name="Normal 19 2" xfId="754"/>
    <cellStyle name="Normal 19 2 2" xfId="755"/>
    <cellStyle name="Normal 19 2 2 2" xfId="756"/>
    <cellStyle name="Normal 19 2 2 3" xfId="757"/>
    <cellStyle name="Normal 19 2 2 4" xfId="758"/>
    <cellStyle name="Normal 19 2 2 5" xfId="759"/>
    <cellStyle name="Normal 19 2 2_4x200 M" xfId="760"/>
    <cellStyle name="Normal 19 2 3" xfId="761"/>
    <cellStyle name="Normal 19 2 4" xfId="762"/>
    <cellStyle name="Normal 19 2 4 2" xfId="763"/>
    <cellStyle name="Normal 19 2 4_60bb M" xfId="764"/>
    <cellStyle name="Normal 19 2 5" xfId="765"/>
    <cellStyle name="Normal 19 2 5 2" xfId="766"/>
    <cellStyle name="Normal 19 2 5_60bb M" xfId="767"/>
    <cellStyle name="Normal 19 2_DALYVIAI" xfId="768"/>
    <cellStyle name="Normal 19 3" xfId="769"/>
    <cellStyle name="Normal 19 3 2" xfId="770"/>
    <cellStyle name="Normal 19 3 2 2" xfId="771"/>
    <cellStyle name="Normal 19 3 2_60bb M" xfId="772"/>
    <cellStyle name="Normal 19 3 3" xfId="773"/>
    <cellStyle name="Normal 19 3 3 2" xfId="774"/>
    <cellStyle name="Normal 19 3 3_60bb M" xfId="775"/>
    <cellStyle name="Normal 19 3 4" xfId="776"/>
    <cellStyle name="Normal 19 3 4 2" xfId="777"/>
    <cellStyle name="Normal 19 3 4_60bb M" xfId="778"/>
    <cellStyle name="Normal 19 3_DALYVIAI" xfId="779"/>
    <cellStyle name="Normal 19 4" xfId="780"/>
    <cellStyle name="Normal 19 5" xfId="781"/>
    <cellStyle name="Normal 19 6" xfId="782"/>
    <cellStyle name="Normal 19 7" xfId="783"/>
    <cellStyle name="Normal 19 8" xfId="784"/>
    <cellStyle name="Normal 19 9" xfId="785"/>
    <cellStyle name="Normal 19_20140201LLAFTaure" xfId="786"/>
    <cellStyle name="Normal 2" xfId="787"/>
    <cellStyle name="Normal 2 10" xfId="788"/>
    <cellStyle name="Normal 2 10 2" xfId="789"/>
    <cellStyle name="Normal 2 11" xfId="790"/>
    <cellStyle name="Normal 2 11 2" xfId="791"/>
    <cellStyle name="Normal 2 12" xfId="792"/>
    <cellStyle name="Normal 2 12 2" xfId="793"/>
    <cellStyle name="Normal 2 13" xfId="794"/>
    <cellStyle name="Normal 2 13 2" xfId="795"/>
    <cellStyle name="Normal 2 14" xfId="796"/>
    <cellStyle name="Normal 2 14 2" xfId="797"/>
    <cellStyle name="Normal 2 15" xfId="798"/>
    <cellStyle name="Normal 2 15 2" xfId="799"/>
    <cellStyle name="Normal 2 16" xfId="800"/>
    <cellStyle name="Normal 2 17" xfId="801"/>
    <cellStyle name="Normal 2 18" xfId="802"/>
    <cellStyle name="Normal 2 19" xfId="803"/>
    <cellStyle name="Normal 2 2" xfId="804"/>
    <cellStyle name="Normal 2 2 10" xfId="805"/>
    <cellStyle name="Normal 2 2 10 2" xfId="806"/>
    <cellStyle name="Normal 2 2 10 2 2" xfId="807"/>
    <cellStyle name="Normal 2 2 10 2_60bb M" xfId="808"/>
    <cellStyle name="Normal 2 2 10 3" xfId="809"/>
    <cellStyle name="Normal 2 2 10 3 2" xfId="810"/>
    <cellStyle name="Normal 2 2 10 3_60bb M" xfId="811"/>
    <cellStyle name="Normal 2 2 10 4" xfId="812"/>
    <cellStyle name="Normal 2 2 10 4 2" xfId="813"/>
    <cellStyle name="Normal 2 2 10 4_60bb M" xfId="814"/>
    <cellStyle name="Normal 2 2 10 5" xfId="815"/>
    <cellStyle name="Normal 2 2 10_4x200 V" xfId="816"/>
    <cellStyle name="Normal 2 2 10_aukstis" xfId="817"/>
    <cellStyle name="Normal 2 2 10_aukstis 2" xfId="818"/>
    <cellStyle name="Normal 2 2 11" xfId="819"/>
    <cellStyle name="Normal 2 2 11 2" xfId="820"/>
    <cellStyle name="Normal 2 2 12" xfId="821"/>
    <cellStyle name="Normal 2 2 12 2" xfId="822"/>
    <cellStyle name="Normal 2 2 13" xfId="823"/>
    <cellStyle name="Normal 2 2 13 2" xfId="824"/>
    <cellStyle name="Normal 2 2 14" xfId="825"/>
    <cellStyle name="Normal 2 2 15" xfId="826"/>
    <cellStyle name="Normal 2 2 16" xfId="827"/>
    <cellStyle name="Normal 2 2 17" xfId="828"/>
    <cellStyle name="Normal 2 2 18" xfId="829"/>
    <cellStyle name="Normal 2 2 19" xfId="830"/>
    <cellStyle name="Normal 2 2 2" xfId="831"/>
    <cellStyle name="Normal 2 2 2 10" xfId="832"/>
    <cellStyle name="Normal 2 2 2 2" xfId="833"/>
    <cellStyle name="Normal 2 2 2 2 2" xfId="834"/>
    <cellStyle name="Normal 2 2 2 2 2 2" xfId="835"/>
    <cellStyle name="Normal 2 2 2 2 3" xfId="836"/>
    <cellStyle name="Normal 2 2 2 2 3 2" xfId="837"/>
    <cellStyle name="Normal 2 2 2 2 4" xfId="838"/>
    <cellStyle name="Normal 2 2 2 2 4 2" xfId="839"/>
    <cellStyle name="Normal 2 2 2 2 5" xfId="840"/>
    <cellStyle name="Normal 2 2 2 2 5 2" xfId="841"/>
    <cellStyle name="Normal 2 2 2 2 5 2 2" xfId="842"/>
    <cellStyle name="Normal 2 2 2 2 5 3" xfId="843"/>
    <cellStyle name="Normal 2 2 2 2 5 3 2" xfId="844"/>
    <cellStyle name="Normal 2 2 2 2 5 4" xfId="845"/>
    <cellStyle name="Normal 2 2 2 2 5_4x200 V" xfId="846"/>
    <cellStyle name="Normal 2 2 2 2 6" xfId="847"/>
    <cellStyle name="Normal 2 2 2 2_4x200 V" xfId="848"/>
    <cellStyle name="Normal 2 2 2 3" xfId="849"/>
    <cellStyle name="Normal 2 2 2 3 2" xfId="850"/>
    <cellStyle name="Normal 2 2 2 4" xfId="851"/>
    <cellStyle name="Normal 2 2 2 4 2" xfId="852"/>
    <cellStyle name="Normal 2 2 2 4 2 2" xfId="853"/>
    <cellStyle name="Normal 2 2 2 4 3" xfId="854"/>
    <cellStyle name="Normal 2 2 2 4 3 2" xfId="855"/>
    <cellStyle name="Normal 2 2 2 4 4" xfId="856"/>
    <cellStyle name="Normal 2 2 2 4 4 2" xfId="857"/>
    <cellStyle name="Normal 2 2 2 4 5" xfId="858"/>
    <cellStyle name="Normal 2 2 2 4_4x200 M" xfId="859"/>
    <cellStyle name="Normal 2 2 2 5" xfId="860"/>
    <cellStyle name="Normal 2 2 2 5 2" xfId="861"/>
    <cellStyle name="Normal 2 2 2 5_60bb M" xfId="862"/>
    <cellStyle name="Normal 2 2 2 6" xfId="863"/>
    <cellStyle name="Normal 2 2 2 6 2" xfId="864"/>
    <cellStyle name="Normal 2 2 2 6_60bb M" xfId="865"/>
    <cellStyle name="Normal 2 2 2 7" xfId="866"/>
    <cellStyle name="Normal 2 2 2 8" xfId="867"/>
    <cellStyle name="Normal 2 2 2 9" xfId="868"/>
    <cellStyle name="Normal 2 2 2_4x200 V" xfId="869"/>
    <cellStyle name="Normal 2 2 20" xfId="870"/>
    <cellStyle name="Normal 2 2 21" xfId="871"/>
    <cellStyle name="Normal 2 2 22" xfId="872"/>
    <cellStyle name="Normal 2 2 23" xfId="873"/>
    <cellStyle name="Normal 2 2 24" xfId="874"/>
    <cellStyle name="Normal 2 2 25" xfId="875"/>
    <cellStyle name="Normal 2 2 26" xfId="876"/>
    <cellStyle name="Normal 2 2 27" xfId="877"/>
    <cellStyle name="Normal 2 2 28" xfId="878"/>
    <cellStyle name="Normal 2 2 29" xfId="879"/>
    <cellStyle name="Normal 2 2 3" xfId="880"/>
    <cellStyle name="Normal 2 2 3 10" xfId="881"/>
    <cellStyle name="Normal 2 2 3 10 2" xfId="882"/>
    <cellStyle name="Normal 2 2 3 10_60bb M" xfId="883"/>
    <cellStyle name="Normal 2 2 3 11" xfId="884"/>
    <cellStyle name="Normal 2 2 3 12" xfId="885"/>
    <cellStyle name="Normal 2 2 3 2" xfId="886"/>
    <cellStyle name="Normal 2 2 3 2 10" xfId="887"/>
    <cellStyle name="Normal 2 2 3 2 2" xfId="888"/>
    <cellStyle name="Normal 2 2 3 2 2 10" xfId="889"/>
    <cellStyle name="Normal 2 2 3 2 2 2" xfId="890"/>
    <cellStyle name="Normal 2 2 3 2 2 2 2" xfId="891"/>
    <cellStyle name="Normal 2 2 3 2 2 2 2 2" xfId="892"/>
    <cellStyle name="Normal 2 2 3 2 2 2 2_60bb M" xfId="893"/>
    <cellStyle name="Normal 2 2 3 2 2 2 3" xfId="894"/>
    <cellStyle name="Normal 2 2 3 2 2 2 3 2" xfId="895"/>
    <cellStyle name="Normal 2 2 3 2 2 2 3_60bb M" xfId="896"/>
    <cellStyle name="Normal 2 2 3 2 2 2 4" xfId="897"/>
    <cellStyle name="Normal 2 2 3 2 2 2 4 2" xfId="898"/>
    <cellStyle name="Normal 2 2 3 2 2 2 4_60bb M" xfId="899"/>
    <cellStyle name="Normal 2 2 3 2 2 2 5" xfId="900"/>
    <cellStyle name="Normal 2 2 3 2 2 2_4x200 M" xfId="901"/>
    <cellStyle name="Normal 2 2 3 2 2 3" xfId="902"/>
    <cellStyle name="Normal 2 2 3 2 2 3 2" xfId="903"/>
    <cellStyle name="Normal 2 2 3 2 2 3 2 2" xfId="904"/>
    <cellStyle name="Normal 2 2 3 2 2 3 2_60bb M" xfId="905"/>
    <cellStyle name="Normal 2 2 3 2 2 3 3" xfId="906"/>
    <cellStyle name="Normal 2 2 3 2 2 3 3 2" xfId="907"/>
    <cellStyle name="Normal 2 2 3 2 2 3 3_60bb M" xfId="908"/>
    <cellStyle name="Normal 2 2 3 2 2 3 4" xfId="909"/>
    <cellStyle name="Normal 2 2 3 2 2 3 4 2" xfId="910"/>
    <cellStyle name="Normal 2 2 3 2 2 3 4_60bb M" xfId="911"/>
    <cellStyle name="Normal 2 2 3 2 2 3 5" xfId="912"/>
    <cellStyle name="Normal 2 2 3 2 2 3_4x200 M" xfId="913"/>
    <cellStyle name="Normal 2 2 3 2 2 4" xfId="914"/>
    <cellStyle name="Normal 2 2 3 2 2 4 2" xfId="915"/>
    <cellStyle name="Normal 2 2 3 2 2 4 2 2" xfId="916"/>
    <cellStyle name="Normal 2 2 3 2 2 4 2_60bb M" xfId="917"/>
    <cellStyle name="Normal 2 2 3 2 2 4 3" xfId="918"/>
    <cellStyle name="Normal 2 2 3 2 2 4 3 2" xfId="919"/>
    <cellStyle name="Normal 2 2 3 2 2 4 3_60bb M" xfId="920"/>
    <cellStyle name="Normal 2 2 3 2 2 4 4" xfId="921"/>
    <cellStyle name="Normal 2 2 3 2 2 4 4 2" xfId="922"/>
    <cellStyle name="Normal 2 2 3 2 2 4 4_60bb M" xfId="923"/>
    <cellStyle name="Normal 2 2 3 2 2 4 5" xfId="924"/>
    <cellStyle name="Normal 2 2 3 2 2 4_4x200 M" xfId="925"/>
    <cellStyle name="Normal 2 2 3 2 2 5" xfId="926"/>
    <cellStyle name="Normal 2 2 3 2 2 5 2" xfId="927"/>
    <cellStyle name="Normal 2 2 3 2 2 5 2 2" xfId="928"/>
    <cellStyle name="Normal 2 2 3 2 2 5 2_60bb M" xfId="929"/>
    <cellStyle name="Normal 2 2 3 2 2 5 3" xfId="930"/>
    <cellStyle name="Normal 2 2 3 2 2 5 3 2" xfId="931"/>
    <cellStyle name="Normal 2 2 3 2 2 5 3_60bb M" xfId="932"/>
    <cellStyle name="Normal 2 2 3 2 2 5 4" xfId="933"/>
    <cellStyle name="Normal 2 2 3 2 2 5 4 2" xfId="934"/>
    <cellStyle name="Normal 2 2 3 2 2 5 4_60bb M" xfId="935"/>
    <cellStyle name="Normal 2 2 3 2 2 5 5" xfId="936"/>
    <cellStyle name="Normal 2 2 3 2 2 5_4x200 M" xfId="937"/>
    <cellStyle name="Normal 2 2 3 2 2 6" xfId="938"/>
    <cellStyle name="Normal 2 2 3 2 2 6 2" xfId="939"/>
    <cellStyle name="Normal 2 2 3 2 2 6_60bb M" xfId="940"/>
    <cellStyle name="Normal 2 2 3 2 2 7" xfId="941"/>
    <cellStyle name="Normal 2 2 3 2 2 7 2" xfId="942"/>
    <cellStyle name="Normal 2 2 3 2 2 7_60bb M" xfId="943"/>
    <cellStyle name="Normal 2 2 3 2 2 8" xfId="944"/>
    <cellStyle name="Normal 2 2 3 2 2 8 2" xfId="945"/>
    <cellStyle name="Normal 2 2 3 2 2 8_60bb M" xfId="946"/>
    <cellStyle name="Normal 2 2 3 2 2 9" xfId="947"/>
    <cellStyle name="Normal 2 2 3 2 2_4x200 M" xfId="948"/>
    <cellStyle name="Normal 2 2 3 2 3" xfId="949"/>
    <cellStyle name="Normal 2 2 3 2 3 2" xfId="950"/>
    <cellStyle name="Normal 2 2 3 2 3_60bb M" xfId="951"/>
    <cellStyle name="Normal 2 2 3 2 4" xfId="952"/>
    <cellStyle name="Normal 2 2 3 2 4 2" xfId="953"/>
    <cellStyle name="Normal 2 2 3 2 4_60bb M" xfId="954"/>
    <cellStyle name="Normal 2 2 3 2 5" xfId="955"/>
    <cellStyle name="Normal 2 2 3 2 5 2" xfId="956"/>
    <cellStyle name="Normal 2 2 3 2 5_60bb M" xfId="957"/>
    <cellStyle name="Normal 2 2 3 2 6" xfId="958"/>
    <cellStyle name="Normal 2 2 3 2 7" xfId="959"/>
    <cellStyle name="Normal 2 2 3 2 8" xfId="960"/>
    <cellStyle name="Normal 2 2 3 2 9" xfId="961"/>
    <cellStyle name="Normal 2 2 3 2_4x200 M" xfId="962"/>
    <cellStyle name="Normal 2 2 3 3" xfId="963"/>
    <cellStyle name="Normal 2 2 3 3 10" xfId="964"/>
    <cellStyle name="Normal 2 2 3 3 2" xfId="965"/>
    <cellStyle name="Normal 2 2 3 3 2 2" xfId="966"/>
    <cellStyle name="Normal 2 2 3 3 2 2 2" xfId="967"/>
    <cellStyle name="Normal 2 2 3 3 2 2_60bb M" xfId="968"/>
    <cellStyle name="Normal 2 2 3 3 2 3" xfId="969"/>
    <cellStyle name="Normal 2 2 3 3 2 3 2" xfId="970"/>
    <cellStyle name="Normal 2 2 3 3 2 3_60bb M" xfId="971"/>
    <cellStyle name="Normal 2 2 3 3 2 4" xfId="972"/>
    <cellStyle name="Normal 2 2 3 3 2 4 2" xfId="973"/>
    <cellStyle name="Normal 2 2 3 3 2 4_60bb M" xfId="974"/>
    <cellStyle name="Normal 2 2 3 3 2 5" xfId="975"/>
    <cellStyle name="Normal 2 2 3 3 2_4x200 M" xfId="976"/>
    <cellStyle name="Normal 2 2 3 3 3" xfId="977"/>
    <cellStyle name="Normal 2 2 3 3 3 2" xfId="978"/>
    <cellStyle name="Normal 2 2 3 3 3 2 2" xfId="979"/>
    <cellStyle name="Normal 2 2 3 3 3 2_60bb M" xfId="980"/>
    <cellStyle name="Normal 2 2 3 3 3 3" xfId="981"/>
    <cellStyle name="Normal 2 2 3 3 3 3 2" xfId="982"/>
    <cellStyle name="Normal 2 2 3 3 3 3_60bb M" xfId="983"/>
    <cellStyle name="Normal 2 2 3 3 3 4" xfId="984"/>
    <cellStyle name="Normal 2 2 3 3 3 4 2" xfId="985"/>
    <cellStyle name="Normal 2 2 3 3 3 4_60bb M" xfId="986"/>
    <cellStyle name="Normal 2 2 3 3 3 5" xfId="987"/>
    <cellStyle name="Normal 2 2 3 3 3_4x200 M" xfId="988"/>
    <cellStyle name="Normal 2 2 3 3 4" xfId="989"/>
    <cellStyle name="Normal 2 2 3 3 4 2" xfId="990"/>
    <cellStyle name="Normal 2 2 3 3 4_60bb M" xfId="991"/>
    <cellStyle name="Normal 2 2 3 3 5" xfId="992"/>
    <cellStyle name="Normal 2 2 3 3 5 2" xfId="993"/>
    <cellStyle name="Normal 2 2 3 3 5_60bb M" xfId="994"/>
    <cellStyle name="Normal 2 2 3 3 6" xfId="995"/>
    <cellStyle name="Normal 2 2 3 3 6 2" xfId="996"/>
    <cellStyle name="Normal 2 2 3 3 6_60bb M" xfId="997"/>
    <cellStyle name="Normal 2 2 3 3 7" xfId="998"/>
    <cellStyle name="Normal 2 2 3 3 7 2" xfId="999"/>
    <cellStyle name="Normal 2 2 3 3 7_60bb M" xfId="1000"/>
    <cellStyle name="Normal 2 2 3 3 8" xfId="1001"/>
    <cellStyle name="Normal 2 2 3 3 9" xfId="1002"/>
    <cellStyle name="Normal 2 2 3 3_4x200 M" xfId="1003"/>
    <cellStyle name="Normal 2 2 3 4" xfId="1004"/>
    <cellStyle name="Normal 2 2 3 4 10" xfId="1005"/>
    <cellStyle name="Normal 2 2 3 4 2" xfId="1006"/>
    <cellStyle name="Normal 2 2 3 4 2 10" xfId="1007"/>
    <cellStyle name="Normal 2 2 3 4 2 2" xfId="1008"/>
    <cellStyle name="Normal 2 2 3 4 2 2 2" xfId="1009"/>
    <cellStyle name="Normal 2 2 3 4 2 2 2 2" xfId="1010"/>
    <cellStyle name="Normal 2 2 3 4 2 2 2_60bb M" xfId="1011"/>
    <cellStyle name="Normal 2 2 3 4 2 2 3" xfId="1012"/>
    <cellStyle name="Normal 2 2 3 4 2 2 3 2" xfId="1013"/>
    <cellStyle name="Normal 2 2 3 4 2 2 3_60bb M" xfId="1014"/>
    <cellStyle name="Normal 2 2 3 4 2 2 4" xfId="1015"/>
    <cellStyle name="Normal 2 2 3 4 2 2 4 2" xfId="1016"/>
    <cellStyle name="Normal 2 2 3 4 2 2 4_60bb M" xfId="1017"/>
    <cellStyle name="Normal 2 2 3 4 2 2 5" xfId="1018"/>
    <cellStyle name="Normal 2 2 3 4 2 2_4x200 M" xfId="1019"/>
    <cellStyle name="Normal 2 2 3 4 2 3" xfId="1020"/>
    <cellStyle name="Normal 2 2 3 4 2 3 2" xfId="1021"/>
    <cellStyle name="Normal 2 2 3 4 2 3 2 2" xfId="1022"/>
    <cellStyle name="Normal 2 2 3 4 2 3 2_60bb M" xfId="1023"/>
    <cellStyle name="Normal 2 2 3 4 2 3 3" xfId="1024"/>
    <cellStyle name="Normal 2 2 3 4 2 3 3 2" xfId="1025"/>
    <cellStyle name="Normal 2 2 3 4 2 3 3_60bb M" xfId="1026"/>
    <cellStyle name="Normal 2 2 3 4 2 3 4" xfId="1027"/>
    <cellStyle name="Normal 2 2 3 4 2 3 4 2" xfId="1028"/>
    <cellStyle name="Normal 2 2 3 4 2 3 4_60bb M" xfId="1029"/>
    <cellStyle name="Normal 2 2 3 4 2 3 5" xfId="1030"/>
    <cellStyle name="Normal 2 2 3 4 2 3_4x200 M" xfId="1031"/>
    <cellStyle name="Normal 2 2 3 4 2 4" xfId="1032"/>
    <cellStyle name="Normal 2 2 3 4 2 4 2" xfId="1033"/>
    <cellStyle name="Normal 2 2 3 4 2 4_60bb M" xfId="1034"/>
    <cellStyle name="Normal 2 2 3 4 2 5" xfId="1035"/>
    <cellStyle name="Normal 2 2 3 4 2 5 2" xfId="1036"/>
    <cellStyle name="Normal 2 2 3 4 2 5_60bb M" xfId="1037"/>
    <cellStyle name="Normal 2 2 3 4 2 6" xfId="1038"/>
    <cellStyle name="Normal 2 2 3 4 2 6 2" xfId="1039"/>
    <cellStyle name="Normal 2 2 3 4 2 6_60bb M" xfId="1040"/>
    <cellStyle name="Normal 2 2 3 4 2 7" xfId="1041"/>
    <cellStyle name="Normal 2 2 3 4 2 8" xfId="1042"/>
    <cellStyle name="Normal 2 2 3 4 2 9" xfId="1043"/>
    <cellStyle name="Normal 2 2 3 4 2_4x200 M" xfId="1044"/>
    <cellStyle name="Normal 2 2 3 4 3" xfId="1045"/>
    <cellStyle name="Normal 2 2 3 4 3 2" xfId="1046"/>
    <cellStyle name="Normal 2 2 3 4 3_60bb M" xfId="1047"/>
    <cellStyle name="Normal 2 2 3 4 4" xfId="1048"/>
    <cellStyle name="Normal 2 2 3 4 4 2" xfId="1049"/>
    <cellStyle name="Normal 2 2 3 4 4_60bb M" xfId="1050"/>
    <cellStyle name="Normal 2 2 3 4 5" xfId="1051"/>
    <cellStyle name="Normal 2 2 3 4 5 2" xfId="1052"/>
    <cellStyle name="Normal 2 2 3 4 5_60bb M" xfId="1053"/>
    <cellStyle name="Normal 2 2 3 4 6" xfId="1054"/>
    <cellStyle name="Normal 2 2 3 4 7" xfId="1055"/>
    <cellStyle name="Normal 2 2 3 4 8" xfId="1056"/>
    <cellStyle name="Normal 2 2 3 4 9" xfId="1057"/>
    <cellStyle name="Normal 2 2 3 4_4x200 M" xfId="1058"/>
    <cellStyle name="Normal 2 2 3 5" xfId="1059"/>
    <cellStyle name="Normal 2 2 3 5 10" xfId="1060"/>
    <cellStyle name="Normal 2 2 3 5 2" xfId="1061"/>
    <cellStyle name="Normal 2 2 3 5 2 2" xfId="1062"/>
    <cellStyle name="Normal 2 2 3 5 2 2 2" xfId="1063"/>
    <cellStyle name="Normal 2 2 3 5 2 2_60bb M" xfId="1064"/>
    <cellStyle name="Normal 2 2 3 5 2 3" xfId="1065"/>
    <cellStyle name="Normal 2 2 3 5 2 3 2" xfId="1066"/>
    <cellStyle name="Normal 2 2 3 5 2 3_60bb M" xfId="1067"/>
    <cellStyle name="Normal 2 2 3 5 2 4" xfId="1068"/>
    <cellStyle name="Normal 2 2 3 5 2 4 2" xfId="1069"/>
    <cellStyle name="Normal 2 2 3 5 2 4_60bb M" xfId="1070"/>
    <cellStyle name="Normal 2 2 3 5 2 5" xfId="1071"/>
    <cellStyle name="Normal 2 2 3 5 2_4x200 M" xfId="1072"/>
    <cellStyle name="Normal 2 2 3 5 3" xfId="1073"/>
    <cellStyle name="Normal 2 2 3 5 3 2" xfId="1074"/>
    <cellStyle name="Normal 2 2 3 5 3 2 2" xfId="1075"/>
    <cellStyle name="Normal 2 2 3 5 3 2_60bb M" xfId="1076"/>
    <cellStyle name="Normal 2 2 3 5 3 3" xfId="1077"/>
    <cellStyle name="Normal 2 2 3 5 3 3 2" xfId="1078"/>
    <cellStyle name="Normal 2 2 3 5 3 3_60bb M" xfId="1079"/>
    <cellStyle name="Normal 2 2 3 5 3 4" xfId="1080"/>
    <cellStyle name="Normal 2 2 3 5 3 4 2" xfId="1081"/>
    <cellStyle name="Normal 2 2 3 5 3 4_60bb M" xfId="1082"/>
    <cellStyle name="Normal 2 2 3 5 3 5" xfId="1083"/>
    <cellStyle name="Normal 2 2 3 5 3_4x200 M" xfId="1084"/>
    <cellStyle name="Normal 2 2 3 5 4" xfId="1085"/>
    <cellStyle name="Normal 2 2 3 5 4 2" xfId="1086"/>
    <cellStyle name="Normal 2 2 3 5 4 2 2" xfId="1087"/>
    <cellStyle name="Normal 2 2 3 5 4 2_60bb M" xfId="1088"/>
    <cellStyle name="Normal 2 2 3 5 4 3" xfId="1089"/>
    <cellStyle name="Normal 2 2 3 5 4 3 2" xfId="1090"/>
    <cellStyle name="Normal 2 2 3 5 4 3_60bb M" xfId="1091"/>
    <cellStyle name="Normal 2 2 3 5 4 4" xfId="1092"/>
    <cellStyle name="Normal 2 2 3 5 4 4 2" xfId="1093"/>
    <cellStyle name="Normal 2 2 3 5 4 4_60bb M" xfId="1094"/>
    <cellStyle name="Normal 2 2 3 5 4 5" xfId="1095"/>
    <cellStyle name="Normal 2 2 3 5 4_4x200 M" xfId="1096"/>
    <cellStyle name="Normal 2 2 3 5 5" xfId="1097"/>
    <cellStyle name="Normal 2 2 3 5 5 2" xfId="1098"/>
    <cellStyle name="Normal 2 2 3 5 5 2 2" xfId="1099"/>
    <cellStyle name="Normal 2 2 3 5 5 2_60bb M" xfId="1100"/>
    <cellStyle name="Normal 2 2 3 5 5 3" xfId="1101"/>
    <cellStyle name="Normal 2 2 3 5 5 3 2" xfId="1102"/>
    <cellStyle name="Normal 2 2 3 5 5 3_60bb M" xfId="1103"/>
    <cellStyle name="Normal 2 2 3 5 5 4" xfId="1104"/>
    <cellStyle name="Normal 2 2 3 5 5 4 2" xfId="1105"/>
    <cellStyle name="Normal 2 2 3 5 5 4_60bb M" xfId="1106"/>
    <cellStyle name="Normal 2 2 3 5 5 5" xfId="1107"/>
    <cellStyle name="Normal 2 2 3 5 5_4x200 M" xfId="1108"/>
    <cellStyle name="Normal 2 2 3 5 6" xfId="1109"/>
    <cellStyle name="Normal 2 2 3 5 6 2" xfId="1110"/>
    <cellStyle name="Normal 2 2 3 5 6_60bb M" xfId="1111"/>
    <cellStyle name="Normal 2 2 3 5 7" xfId="1112"/>
    <cellStyle name="Normal 2 2 3 5 7 2" xfId="1113"/>
    <cellStyle name="Normal 2 2 3 5 7_60bb M" xfId="1114"/>
    <cellStyle name="Normal 2 2 3 5 8" xfId="1115"/>
    <cellStyle name="Normal 2 2 3 5 8 2" xfId="1116"/>
    <cellStyle name="Normal 2 2 3 5 8_60bb M" xfId="1117"/>
    <cellStyle name="Normal 2 2 3 5 9" xfId="1118"/>
    <cellStyle name="Normal 2 2 3 5_4x200 M" xfId="1119"/>
    <cellStyle name="Normal 2 2 3 6" xfId="1120"/>
    <cellStyle name="Normal 2 2 3 6 10" xfId="1121"/>
    <cellStyle name="Normal 2 2 3 6 10 2" xfId="1122"/>
    <cellStyle name="Normal 2 2 3 6 10_60bb M" xfId="1123"/>
    <cellStyle name="Normal 2 2 3 6 11" xfId="1124"/>
    <cellStyle name="Normal 2 2 3 6 11 2" xfId="1125"/>
    <cellStyle name="Normal 2 2 3 6 11_60bb M" xfId="1126"/>
    <cellStyle name="Normal 2 2 3 6 12" xfId="1127"/>
    <cellStyle name="Normal 2 2 3 6 12 2" xfId="1128"/>
    <cellStyle name="Normal 2 2 3 6 12_60bb M" xfId="1129"/>
    <cellStyle name="Normal 2 2 3 6 13" xfId="1130"/>
    <cellStyle name="Normal 2 2 3 6 2" xfId="1131"/>
    <cellStyle name="Normal 2 2 3 6 2 2" xfId="1132"/>
    <cellStyle name="Normal 2 2 3 6 2 2 2" xfId="1133"/>
    <cellStyle name="Normal 2 2 3 6 2 2_60bb M" xfId="1134"/>
    <cellStyle name="Normal 2 2 3 6 2 3" xfId="1135"/>
    <cellStyle name="Normal 2 2 3 6 2_4x200 M" xfId="1136"/>
    <cellStyle name="Normal 2 2 3 6 3" xfId="1137"/>
    <cellStyle name="Normal 2 2 3 6 3 2" xfId="1138"/>
    <cellStyle name="Normal 2 2 3 6 3 2 10" xfId="1139"/>
    <cellStyle name="Normal 2 2 3 6 3 2 11" xfId="1140"/>
    <cellStyle name="Normal 2 2 3 6 3 2 2" xfId="1141"/>
    <cellStyle name="Normal 2 2 3 6 3 2 3" xfId="1142"/>
    <cellStyle name="Normal 2 2 3 6 3 2 4" xfId="1143"/>
    <cellStyle name="Normal 2 2 3 6 3 2 5" xfId="1144"/>
    <cellStyle name="Normal 2 2 3 6 3 2 6" xfId="1145"/>
    <cellStyle name="Normal 2 2 3 6 3 2 7" xfId="1146"/>
    <cellStyle name="Normal 2 2 3 6 3 2 8" xfId="1147"/>
    <cellStyle name="Normal 2 2 3 6 3 2 9" xfId="1148"/>
    <cellStyle name="Normal 2 2 3 6 3 2_60bb M" xfId="1149"/>
    <cellStyle name="Normal 2 2 3 6 3 3" xfId="1150"/>
    <cellStyle name="Normal 2 2 3 6 3 4" xfId="1151"/>
    <cellStyle name="Normal 2 2 3 6 3_4x200 M" xfId="1152"/>
    <cellStyle name="Normal 2 2 3 6 4" xfId="1153"/>
    <cellStyle name="Normal 2 2 3 6 4 2" xfId="1154"/>
    <cellStyle name="Normal 2 2 3 6 4_60bb M" xfId="1155"/>
    <cellStyle name="Normal 2 2 3 6 5" xfId="1156"/>
    <cellStyle name="Normal 2 2 3 6 5 2" xfId="1157"/>
    <cellStyle name="Normal 2 2 3 6 5_60bb M" xfId="1158"/>
    <cellStyle name="Normal 2 2 3 6 6" xfId="1159"/>
    <cellStyle name="Normal 2 2 3 6 6 2" xfId="1160"/>
    <cellStyle name="Normal 2 2 3 6 6_60bb M" xfId="1161"/>
    <cellStyle name="Normal 2 2 3 6 7" xfId="1162"/>
    <cellStyle name="Normal 2 2 3 6 7 2" xfId="1163"/>
    <cellStyle name="Normal 2 2 3 6 7_60bb M" xfId="1164"/>
    <cellStyle name="Normal 2 2 3 6 8" xfId="1165"/>
    <cellStyle name="Normal 2 2 3 6 8 2" xfId="1166"/>
    <cellStyle name="Normal 2 2 3 6 8_60bb M" xfId="1167"/>
    <cellStyle name="Normal 2 2 3 6 9" xfId="1168"/>
    <cellStyle name="Normal 2 2 3 6 9 2" xfId="1169"/>
    <cellStyle name="Normal 2 2 3 6 9_60bb M" xfId="1170"/>
    <cellStyle name="Normal 2 2 3 6_4x200 M" xfId="1171"/>
    <cellStyle name="Normal 2 2 3 7" xfId="1172"/>
    <cellStyle name="Normal 2 2 3 7 2" xfId="1173"/>
    <cellStyle name="Normal 2 2 3 7_60bb M" xfId="1174"/>
    <cellStyle name="Normal 2 2 3 8" xfId="1175"/>
    <cellStyle name="Normal 2 2 3 8 2" xfId="1176"/>
    <cellStyle name="Normal 2 2 3 8_60bb M" xfId="1177"/>
    <cellStyle name="Normal 2 2 3 9" xfId="1178"/>
    <cellStyle name="Normal 2 2 3 9 2" xfId="1179"/>
    <cellStyle name="Normal 2 2 3 9_60bb M" xfId="1180"/>
    <cellStyle name="Normal 2 2 3_4x200 M" xfId="1181"/>
    <cellStyle name="Normal 2 2 30" xfId="1182"/>
    <cellStyle name="Normal 2 2 31" xfId="1183"/>
    <cellStyle name="Normal 2 2 32" xfId="1184"/>
    <cellStyle name="Normal 2 2 33" xfId="1185"/>
    <cellStyle name="Normal 2 2 34" xfId="1186"/>
    <cellStyle name="Normal 2 2 35" xfId="1187"/>
    <cellStyle name="Normal 2 2 36" xfId="1188"/>
    <cellStyle name="Normal 2 2 37" xfId="1189"/>
    <cellStyle name="Normal 2 2 38" xfId="1190"/>
    <cellStyle name="Normal 2 2 4" xfId="1191"/>
    <cellStyle name="Normal 2 2 4 2" xfId="1192"/>
    <cellStyle name="Normal 2 2 4 2 2" xfId="1193"/>
    <cellStyle name="Normal 2 2 4 2 2 2" xfId="1194"/>
    <cellStyle name="Normal 2 2 4 2 2_60bb M" xfId="1195"/>
    <cellStyle name="Normal 2 2 4 2 3" xfId="1196"/>
    <cellStyle name="Normal 2 2 4 2 3 2" xfId="1197"/>
    <cellStyle name="Normal 2 2 4 2 3_60bb M" xfId="1198"/>
    <cellStyle name="Normal 2 2 4 2 4" xfId="1199"/>
    <cellStyle name="Normal 2 2 4 2 4 2" xfId="1200"/>
    <cellStyle name="Normal 2 2 4 2 4_60bb M" xfId="1201"/>
    <cellStyle name="Normal 2 2 4 2 5" xfId="1202"/>
    <cellStyle name="Normal 2 2 4 2_4x200 M" xfId="1203"/>
    <cellStyle name="Normal 2 2 4 3" xfId="1204"/>
    <cellStyle name="Normal 2 2 4 3 2" xfId="1205"/>
    <cellStyle name="Normal 2 2 4 3_60bb M" xfId="1206"/>
    <cellStyle name="Normal 2 2 4 4" xfId="1207"/>
    <cellStyle name="Normal 2 2 4 4 2" xfId="1208"/>
    <cellStyle name="Normal 2 2 4 4_60bb M" xfId="1209"/>
    <cellStyle name="Normal 2 2 4 5" xfId="1210"/>
    <cellStyle name="Normal 2 2 4 5 2" xfId="1211"/>
    <cellStyle name="Normal 2 2 4 5_60bb M" xfId="1212"/>
    <cellStyle name="Normal 2 2 4 6" xfId="1213"/>
    <cellStyle name="Normal 2 2 4 7" xfId="1214"/>
    <cellStyle name="Normal 2 2 4_4x200 M" xfId="1215"/>
    <cellStyle name="Normal 2 2 5" xfId="1216"/>
    <cellStyle name="Normal 2 2 5 10" xfId="1217"/>
    <cellStyle name="Normal 2 2 5 2" xfId="1218"/>
    <cellStyle name="Normal 2 2 5 2 10" xfId="1219"/>
    <cellStyle name="Normal 2 2 5 2 2" xfId="1220"/>
    <cellStyle name="Normal 2 2 5 2 2 2" xfId="1221"/>
    <cellStyle name="Normal 2 2 5 2 2 2 2" xfId="1222"/>
    <cellStyle name="Normal 2 2 5 2 2 2_60bb M" xfId="1223"/>
    <cellStyle name="Normal 2 2 5 2 2 3" xfId="1224"/>
    <cellStyle name="Normal 2 2 5 2 2 3 2" xfId="1225"/>
    <cellStyle name="Normal 2 2 5 2 2 3_60bb M" xfId="1226"/>
    <cellStyle name="Normal 2 2 5 2 2 4" xfId="1227"/>
    <cellStyle name="Normal 2 2 5 2 2 4 2" xfId="1228"/>
    <cellStyle name="Normal 2 2 5 2 2 4_60bb M" xfId="1229"/>
    <cellStyle name="Normal 2 2 5 2 2 5" xfId="1230"/>
    <cellStyle name="Normal 2 2 5 2 2_4x200 M" xfId="1231"/>
    <cellStyle name="Normal 2 2 5 2 3" xfId="1232"/>
    <cellStyle name="Normal 2 2 5 2 3 2" xfId="1233"/>
    <cellStyle name="Normal 2 2 5 2 3 2 2" xfId="1234"/>
    <cellStyle name="Normal 2 2 5 2 3 2_60bb M" xfId="1235"/>
    <cellStyle name="Normal 2 2 5 2 3 3" xfId="1236"/>
    <cellStyle name="Normal 2 2 5 2 3 3 2" xfId="1237"/>
    <cellStyle name="Normal 2 2 5 2 3 3_60bb M" xfId="1238"/>
    <cellStyle name="Normal 2 2 5 2 3 4" xfId="1239"/>
    <cellStyle name="Normal 2 2 5 2 3 4 2" xfId="1240"/>
    <cellStyle name="Normal 2 2 5 2 3 4_60bb M" xfId="1241"/>
    <cellStyle name="Normal 2 2 5 2 3 5" xfId="1242"/>
    <cellStyle name="Normal 2 2 5 2 3_4x200 M" xfId="1243"/>
    <cellStyle name="Normal 2 2 5 2 4" xfId="1244"/>
    <cellStyle name="Normal 2 2 5 2 4 2" xfId="1245"/>
    <cellStyle name="Normal 2 2 5 2 4_60bb M" xfId="1246"/>
    <cellStyle name="Normal 2 2 5 2 5" xfId="1247"/>
    <cellStyle name="Normal 2 2 5 2 5 2" xfId="1248"/>
    <cellStyle name="Normal 2 2 5 2 5_60bb M" xfId="1249"/>
    <cellStyle name="Normal 2 2 5 2 6" xfId="1250"/>
    <cellStyle name="Normal 2 2 5 2 6 2" xfId="1251"/>
    <cellStyle name="Normal 2 2 5 2 6_60bb M" xfId="1252"/>
    <cellStyle name="Normal 2 2 5 2 7" xfId="1253"/>
    <cellStyle name="Normal 2 2 5 2 8" xfId="1254"/>
    <cellStyle name="Normal 2 2 5 2 9" xfId="1255"/>
    <cellStyle name="Normal 2 2 5 2_4x200 M" xfId="1256"/>
    <cellStyle name="Normal 2 2 5 3" xfId="1257"/>
    <cellStyle name="Normal 2 2 5 3 2" xfId="1258"/>
    <cellStyle name="Normal 2 2 5 3_60bb M" xfId="1259"/>
    <cellStyle name="Normal 2 2 5 4" xfId="1260"/>
    <cellStyle name="Normal 2 2 5 4 2" xfId="1261"/>
    <cellStyle name="Normal 2 2 5 4_60bb M" xfId="1262"/>
    <cellStyle name="Normal 2 2 5 5" xfId="1263"/>
    <cellStyle name="Normal 2 2 5 5 2" xfId="1264"/>
    <cellStyle name="Normal 2 2 5 5_60bb M" xfId="1265"/>
    <cellStyle name="Normal 2 2 5 6" xfId="1266"/>
    <cellStyle name="Normal 2 2 5 7" xfId="1267"/>
    <cellStyle name="Normal 2 2 5 8" xfId="1268"/>
    <cellStyle name="Normal 2 2 5 9" xfId="1269"/>
    <cellStyle name="Normal 2 2 5_4x200 M" xfId="1270"/>
    <cellStyle name="Normal 2 2 6" xfId="1271"/>
    <cellStyle name="Normal 2 2 6 2" xfId="1272"/>
    <cellStyle name="Normal 2 2 6 2 2" xfId="1273"/>
    <cellStyle name="Normal 2 2 6 2_60bb M" xfId="1274"/>
    <cellStyle name="Normal 2 2 6 3" xfId="1275"/>
    <cellStyle name="Normal 2 2 6 3 2" xfId="1276"/>
    <cellStyle name="Normal 2 2 6 3_60bb M" xfId="1277"/>
    <cellStyle name="Normal 2 2 6 4" xfId="1278"/>
    <cellStyle name="Normal 2 2 6 4 2" xfId="1279"/>
    <cellStyle name="Normal 2 2 6 4_60bb M" xfId="1280"/>
    <cellStyle name="Normal 2 2 6 5" xfId="1281"/>
    <cellStyle name="Normal 2 2 6_4x200 M" xfId="1282"/>
    <cellStyle name="Normal 2 2 7" xfId="1283"/>
    <cellStyle name="Normal 2 2 7 2" xfId="1284"/>
    <cellStyle name="Normal 2 2 7 2 2" xfId="1285"/>
    <cellStyle name="Normal 2 2 7 2_60bb M" xfId="1286"/>
    <cellStyle name="Normal 2 2 7 3" xfId="1287"/>
    <cellStyle name="Normal 2 2 7 3 2" xfId="1288"/>
    <cellStyle name="Normal 2 2 7 3_60bb M" xfId="1289"/>
    <cellStyle name="Normal 2 2 7 4" xfId="1290"/>
    <cellStyle name="Normal 2 2 7 4 2" xfId="1291"/>
    <cellStyle name="Normal 2 2 7 4_60bb M" xfId="1292"/>
    <cellStyle name="Normal 2 2 7 5" xfId="1293"/>
    <cellStyle name="Normal 2 2 7_4x200 M" xfId="1294"/>
    <cellStyle name="Normal 2 2 8" xfId="1295"/>
    <cellStyle name="Normal 2 2 8 2" xfId="1296"/>
    <cellStyle name="Normal 2 2 8 2 2" xfId="1297"/>
    <cellStyle name="Normal 2 2 8 2_60bb M" xfId="1298"/>
    <cellStyle name="Normal 2 2 8 3" xfId="1299"/>
    <cellStyle name="Normal 2 2 8 3 2" xfId="1300"/>
    <cellStyle name="Normal 2 2 8 3_60bb M" xfId="1301"/>
    <cellStyle name="Normal 2 2 8 4" xfId="1302"/>
    <cellStyle name="Normal 2 2 8 4 2" xfId="1303"/>
    <cellStyle name="Normal 2 2 8 4_60bb M" xfId="1304"/>
    <cellStyle name="Normal 2 2 8 5" xfId="1305"/>
    <cellStyle name="Normal 2 2 8_4x200 M" xfId="1306"/>
    <cellStyle name="Normal 2 2 9" xfId="1307"/>
    <cellStyle name="Normal 2 2 9 2" xfId="1308"/>
    <cellStyle name="Normal 2 2 9_60bb M" xfId="1309"/>
    <cellStyle name="Normal 2 2_20140201LLAFTaure" xfId="1310"/>
    <cellStyle name="Normal 2 20" xfId="1311"/>
    <cellStyle name="Normal 2 21" xfId="1312"/>
    <cellStyle name="Normal 2 22" xfId="1313"/>
    <cellStyle name="Normal 2 23" xfId="1314"/>
    <cellStyle name="Normal 2 24" xfId="1315"/>
    <cellStyle name="Normal 2 25" xfId="1316"/>
    <cellStyle name="Normal 2 25 2" xfId="1317"/>
    <cellStyle name="Normal 2 26" xfId="1318"/>
    <cellStyle name="Normal 2 27" xfId="1319"/>
    <cellStyle name="Normal 2 28" xfId="1320"/>
    <cellStyle name="Normal 2 29" xfId="1321"/>
    <cellStyle name="Normal 2 3" xfId="1322"/>
    <cellStyle name="Normal 2 3 2" xfId="1323"/>
    <cellStyle name="Normal 2 3 2 2" xfId="1324"/>
    <cellStyle name="Normal 2 3 3" xfId="1325"/>
    <cellStyle name="Normal 2 3_20140201LLAFTaure" xfId="1326"/>
    <cellStyle name="Normal 2 30" xfId="1327"/>
    <cellStyle name="Normal 2 31" xfId="1328"/>
    <cellStyle name="Normal 2 39" xfId="1329"/>
    <cellStyle name="Normal 2 4" xfId="1330"/>
    <cellStyle name="Normal 2 4 10" xfId="1331"/>
    <cellStyle name="Normal 2 4 2" xfId="1332"/>
    <cellStyle name="Normal 2 4 2 2" xfId="1333"/>
    <cellStyle name="Normal 2 4 3" xfId="1334"/>
    <cellStyle name="Normal 2 4 3 2" xfId="1335"/>
    <cellStyle name="Normal 2 4 3 2 2" xfId="1336"/>
    <cellStyle name="Normal 2 4 3 3" xfId="1337"/>
    <cellStyle name="Normal 2 4 3 3 2" xfId="1338"/>
    <cellStyle name="Normal 2 4 3 4" xfId="1339"/>
    <cellStyle name="Normal 2 4 3 4 2" xfId="1340"/>
    <cellStyle name="Normal 2 4 3 5" xfId="1341"/>
    <cellStyle name="Normal 2 4 3_4x200 V" xfId="1342"/>
    <cellStyle name="Normal 2 4 4" xfId="1343"/>
    <cellStyle name="Normal 2 4 5" xfId="1344"/>
    <cellStyle name="Normal 2 4 6" xfId="1345"/>
    <cellStyle name="Normal 2 4 7" xfId="1346"/>
    <cellStyle name="Normal 2 4 8" xfId="1347"/>
    <cellStyle name="Normal 2 4 9" xfId="1348"/>
    <cellStyle name="Normal 2 4_20140201LLAFTaure" xfId="1349"/>
    <cellStyle name="Normal 2 42" xfId="1350"/>
    <cellStyle name="Normal 2 44" xfId="1351"/>
    <cellStyle name="Normal 2 47" xfId="1352"/>
    <cellStyle name="Normal 2 5" xfId="1353"/>
    <cellStyle name="Normal 2 5 2" xfId="1354"/>
    <cellStyle name="Normal 2 5_20140201LLAFTaure" xfId="1355"/>
    <cellStyle name="Normal 2 58" xfId="1356"/>
    <cellStyle name="Normal 2 6" xfId="1357"/>
    <cellStyle name="Normal 2 6 2" xfId="1358"/>
    <cellStyle name="Normal 2 7" xfId="1359"/>
    <cellStyle name="Normal 2 7 2" xfId="1360"/>
    <cellStyle name="Normal 2 7 2 2" xfId="1361"/>
    <cellStyle name="Normal 2 7 3" xfId="1362"/>
    <cellStyle name="Normal 2 7 3 2" xfId="1363"/>
    <cellStyle name="Normal 2 7 4" xfId="1364"/>
    <cellStyle name="Normal 2 7 4 2" xfId="1365"/>
    <cellStyle name="Normal 2 7_DALYVIAI" xfId="1366"/>
    <cellStyle name="Normal 2 8" xfId="1367"/>
    <cellStyle name="Normal 2 9" xfId="1368"/>
    <cellStyle name="Normal 2_06-22-23 LJcP" xfId="1369"/>
    <cellStyle name="Normal 20" xfId="1370"/>
    <cellStyle name="Normal 20 10" xfId="1371"/>
    <cellStyle name="Normal 20 2" xfId="1372"/>
    <cellStyle name="Normal 20 2 2" xfId="1373"/>
    <cellStyle name="Normal 20 2 2 2" xfId="1374"/>
    <cellStyle name="Normal 20 2 2 3" xfId="1375"/>
    <cellStyle name="Normal 20 2 2 4" xfId="1376"/>
    <cellStyle name="Normal 20 2 2 5" xfId="1377"/>
    <cellStyle name="Normal 20 2 2_4x200 M" xfId="1378"/>
    <cellStyle name="Normal 20 2 3" xfId="1379"/>
    <cellStyle name="Normal 20 2 4" xfId="1380"/>
    <cellStyle name="Normal 20 2 4 2" xfId="1381"/>
    <cellStyle name="Normal 20 2 4_60bb M" xfId="1382"/>
    <cellStyle name="Normal 20 2 5" xfId="1383"/>
    <cellStyle name="Normal 20 2 5 2" xfId="1384"/>
    <cellStyle name="Normal 20 2 5_60bb M" xfId="1385"/>
    <cellStyle name="Normal 20 2_DALYVIAI" xfId="1386"/>
    <cellStyle name="Normal 20 3" xfId="1387"/>
    <cellStyle name="Normal 20 3 2" xfId="1388"/>
    <cellStyle name="Normal 20 3 2 2" xfId="1389"/>
    <cellStyle name="Normal 20 3 2_60bb M" xfId="1390"/>
    <cellStyle name="Normal 20 3 3" xfId="1391"/>
    <cellStyle name="Normal 20 3 3 2" xfId="1392"/>
    <cellStyle name="Normal 20 3 3_60bb M" xfId="1393"/>
    <cellStyle name="Normal 20 3 4" xfId="1394"/>
    <cellStyle name="Normal 20 3 4 2" xfId="1395"/>
    <cellStyle name="Normal 20 3 4_60bb M" xfId="1396"/>
    <cellStyle name="Normal 20 3_DALYVIAI" xfId="1397"/>
    <cellStyle name="Normal 20 4" xfId="1398"/>
    <cellStyle name="Normal 20 5" xfId="1399"/>
    <cellStyle name="Normal 20 6" xfId="1400"/>
    <cellStyle name="Normal 20 7" xfId="1401"/>
    <cellStyle name="Normal 20 8" xfId="1402"/>
    <cellStyle name="Normal 20 9" xfId="1403"/>
    <cellStyle name="Normal 20_20140201LLAFTaure" xfId="1404"/>
    <cellStyle name="Normal 21" xfId="1405"/>
    <cellStyle name="Normal 21 2" xfId="1406"/>
    <cellStyle name="Normal 21 2 2" xfId="1407"/>
    <cellStyle name="Normal 21 2 2 2" xfId="1408"/>
    <cellStyle name="Normal 21 2 2 3" xfId="1409"/>
    <cellStyle name="Normal 21 2 2 4" xfId="1410"/>
    <cellStyle name="Normal 21 2 2 5" xfId="1411"/>
    <cellStyle name="Normal 21 2 2_4x200 V" xfId="1412"/>
    <cellStyle name="Normal 21 2 3" xfId="1413"/>
    <cellStyle name="Normal 21 2 4" xfId="1414"/>
    <cellStyle name="Normal 21 2 4 2" xfId="1415"/>
    <cellStyle name="Normal 21 2 5" xfId="1416"/>
    <cellStyle name="Normal 21 2 5 2" xfId="1417"/>
    <cellStyle name="Normal 21 2_DALYVIAI" xfId="1418"/>
    <cellStyle name="Normal 21 3" xfId="1419"/>
    <cellStyle name="Normal 21 3 2" xfId="1420"/>
    <cellStyle name="Normal 21 3 2 2" xfId="1421"/>
    <cellStyle name="Normal 21 3 3" xfId="1422"/>
    <cellStyle name="Normal 21 3 3 2" xfId="1423"/>
    <cellStyle name="Normal 21 3 4" xfId="1424"/>
    <cellStyle name="Normal 21 3 4 2" xfId="1425"/>
    <cellStyle name="Normal 21 3_DALYVIAI" xfId="1426"/>
    <cellStyle name="Normal 21 4" xfId="1427"/>
    <cellStyle name="Normal 21 5" xfId="1428"/>
    <cellStyle name="Normal 21 6" xfId="1429"/>
    <cellStyle name="Normal 21_4x200 V" xfId="1430"/>
    <cellStyle name="Normal 22" xfId="1431"/>
    <cellStyle name="Normal 22 10" xfId="1432"/>
    <cellStyle name="Normal 22 2" xfId="1433"/>
    <cellStyle name="Normal 22 2 2" xfId="1434"/>
    <cellStyle name="Normal 22 2 2 2" xfId="1435"/>
    <cellStyle name="Normal 22 2 2 3" xfId="1436"/>
    <cellStyle name="Normal 22 2 2 4" xfId="1437"/>
    <cellStyle name="Normal 22 2 2 5" xfId="1438"/>
    <cellStyle name="Normal 22 2 2_4x200 M" xfId="1439"/>
    <cellStyle name="Normal 22 2 3" xfId="1440"/>
    <cellStyle name="Normal 22 2 4" xfId="1441"/>
    <cellStyle name="Normal 22 2 4 2" xfId="1442"/>
    <cellStyle name="Normal 22 2 4_60bb M" xfId="1443"/>
    <cellStyle name="Normal 22 2 5" xfId="1444"/>
    <cellStyle name="Normal 22 2 5 2" xfId="1445"/>
    <cellStyle name="Normal 22 2 5_60bb M" xfId="1446"/>
    <cellStyle name="Normal 22 2_DALYVIAI" xfId="1447"/>
    <cellStyle name="Normal 22 3" xfId="1448"/>
    <cellStyle name="Normal 22 3 2" xfId="1449"/>
    <cellStyle name="Normal 22 3 2 2" xfId="1450"/>
    <cellStyle name="Normal 22 3 2_60bb M" xfId="1451"/>
    <cellStyle name="Normal 22 3 3" xfId="1452"/>
    <cellStyle name="Normal 22 3 3 2" xfId="1453"/>
    <cellStyle name="Normal 22 3 3_60bb M" xfId="1454"/>
    <cellStyle name="Normal 22 3 4" xfId="1455"/>
    <cellStyle name="Normal 22 3 4 2" xfId="1456"/>
    <cellStyle name="Normal 22 3 4_60bb M" xfId="1457"/>
    <cellStyle name="Normal 22 3_DALYVIAI" xfId="1458"/>
    <cellStyle name="Normal 22 4" xfId="1459"/>
    <cellStyle name="Normal 22 5" xfId="1460"/>
    <cellStyle name="Normal 22 6" xfId="1461"/>
    <cellStyle name="Normal 22 7" xfId="1462"/>
    <cellStyle name="Normal 22 8" xfId="1463"/>
    <cellStyle name="Normal 22 9" xfId="1464"/>
    <cellStyle name="Normal 22_20140201LLAFTaure" xfId="1465"/>
    <cellStyle name="Normal 23" xfId="1466"/>
    <cellStyle name="Normal 23 2" xfId="1467"/>
    <cellStyle name="Normal 23 2 2" xfId="1468"/>
    <cellStyle name="Normal 23 3" xfId="1469"/>
    <cellStyle name="Normal 23 4" xfId="1470"/>
    <cellStyle name="Normal 23 5" xfId="1471"/>
    <cellStyle name="Normal 23_20140201LLAFTaure" xfId="1472"/>
    <cellStyle name="Normal 24" xfId="1473"/>
    <cellStyle name="Normal 24 2" xfId="1474"/>
    <cellStyle name="Normal 24 3" xfId="1475"/>
    <cellStyle name="Normal 24 4" xfId="1476"/>
    <cellStyle name="Normal 24 5" xfId="1477"/>
    <cellStyle name="Normal 24 6" xfId="1478"/>
    <cellStyle name="Normal 24_DALYVIAI" xfId="1479"/>
    <cellStyle name="Normal 25" xfId="1480"/>
    <cellStyle name="Normal 25 2" xfId="1481"/>
    <cellStyle name="Normal 25 2 2" xfId="1482"/>
    <cellStyle name="Normal 25 2_60bb M" xfId="1483"/>
    <cellStyle name="Normal 25 3" xfId="1484"/>
    <cellStyle name="Normal 25 3 2" xfId="1485"/>
    <cellStyle name="Normal 25 3_60bb M" xfId="1486"/>
    <cellStyle name="Normal 25 4" xfId="1487"/>
    <cellStyle name="Normal 25 5" xfId="1488"/>
    <cellStyle name="Normal 25_20140201LLAFTaure" xfId="1489"/>
    <cellStyle name="Normal 26" xfId="1490"/>
    <cellStyle name="Normal 26 2" xfId="1491"/>
    <cellStyle name="Normal 26 3" xfId="1492"/>
    <cellStyle name="Normal 26 4" xfId="1493"/>
    <cellStyle name="Normal 26 5" xfId="1494"/>
    <cellStyle name="Normal 26 6" xfId="1495"/>
    <cellStyle name="Normal 26 7" xfId="1496"/>
    <cellStyle name="Normal 26_20140201LLAFTaure" xfId="1497"/>
    <cellStyle name="Normal 27" xfId="1498"/>
    <cellStyle name="Normal 27 2" xfId="1499"/>
    <cellStyle name="Normal 28" xfId="1500"/>
    <cellStyle name="Normal 29" xfId="1501"/>
    <cellStyle name="Normal 3" xfId="1502"/>
    <cellStyle name="Normal 3 10" xfId="1503"/>
    <cellStyle name="Normal 3 11" xfId="1504"/>
    <cellStyle name="Normal 3 12" xfId="1505"/>
    <cellStyle name="Normal 3 12 2" xfId="1506"/>
    <cellStyle name="Normal 3 12 2 2" xfId="1507"/>
    <cellStyle name="Normal 3 12 3" xfId="1508"/>
    <cellStyle name="Normal 3 12 3 2" xfId="1509"/>
    <cellStyle name="Normal 3 12 4" xfId="1510"/>
    <cellStyle name="Normal 3 12 4 2" xfId="1511"/>
    <cellStyle name="Normal 3 12_DALYVIAI" xfId="1512"/>
    <cellStyle name="Normal 3 13" xfId="1513"/>
    <cellStyle name="Normal 3 14" xfId="1514"/>
    <cellStyle name="Normal 3 15" xfId="1515"/>
    <cellStyle name="Normal 3 15 2" xfId="1516"/>
    <cellStyle name="Normal 3 16" xfId="1517"/>
    <cellStyle name="Normal 3 17" xfId="1518"/>
    <cellStyle name="Normal 3 18" xfId="1519"/>
    <cellStyle name="Normal 3 19" xfId="1520"/>
    <cellStyle name="Normal 3 2" xfId="1521"/>
    <cellStyle name="Normal 3 2 2" xfId="1522"/>
    <cellStyle name="Normal 3 2 3" xfId="1523"/>
    <cellStyle name="Normal 3 2 4" xfId="1524"/>
    <cellStyle name="Normal 3 20" xfId="1525"/>
    <cellStyle name="Normal 3 21" xfId="1526"/>
    <cellStyle name="Normal 3 22" xfId="1527"/>
    <cellStyle name="Normal 3 23" xfId="1528"/>
    <cellStyle name="Normal 3 24" xfId="1529"/>
    <cellStyle name="Normal 3 25" xfId="1530"/>
    <cellStyle name="Normal 3 26" xfId="1531"/>
    <cellStyle name="Normal 3 27" xfId="1532"/>
    <cellStyle name="Normal 3 28" xfId="1533"/>
    <cellStyle name="Normal 3 29" xfId="1534"/>
    <cellStyle name="Normal 3 3" xfId="1535"/>
    <cellStyle name="Normal 3 3 2" xfId="1536"/>
    <cellStyle name="Normal 3 3 2 2" xfId="1537"/>
    <cellStyle name="Normal 3 3 3" xfId="1538"/>
    <cellStyle name="Normal 3 3 3 2" xfId="1539"/>
    <cellStyle name="Normal 3 3 4" xfId="1540"/>
    <cellStyle name="Normal 3 3_4x200 V" xfId="1541"/>
    <cellStyle name="Normal 3 30" xfId="1542"/>
    <cellStyle name="Normal 3 31" xfId="1543"/>
    <cellStyle name="Normal 3 32" xfId="1544"/>
    <cellStyle name="Normal 3 33" xfId="1545"/>
    <cellStyle name="Normal 3 34" xfId="1546"/>
    <cellStyle name="Normal 3 35" xfId="1547"/>
    <cellStyle name="Normal 3 36" xfId="1548"/>
    <cellStyle name="Normal 3 37" xfId="1549"/>
    <cellStyle name="Normal 3 38" xfId="1550"/>
    <cellStyle name="Normal 3 39" xfId="1551"/>
    <cellStyle name="Normal 3 4" xfId="1552"/>
    <cellStyle name="Normal 3 4 2" xfId="1553"/>
    <cellStyle name="Normal 3 4 2 2" xfId="1554"/>
    <cellStyle name="Normal 3 4 3" xfId="1555"/>
    <cellStyle name="Normal 3 4 3 2" xfId="1556"/>
    <cellStyle name="Normal 3 4 4" xfId="1557"/>
    <cellStyle name="Normal 3 4_4x200 V" xfId="1558"/>
    <cellStyle name="Normal 3 40" xfId="1559"/>
    <cellStyle name="Normal 3 41" xfId="1560"/>
    <cellStyle name="Normal 3 42" xfId="1561"/>
    <cellStyle name="Normal 3 5" xfId="1562"/>
    <cellStyle name="Normal 3 5 2" xfId="1563"/>
    <cellStyle name="Normal 3 5 2 2" xfId="1564"/>
    <cellStyle name="Normal 3 5 3" xfId="1565"/>
    <cellStyle name="Normal 3 5_4x200 V" xfId="1566"/>
    <cellStyle name="Normal 3 6" xfId="1567"/>
    <cellStyle name="Normal 3 6 2" xfId="1568"/>
    <cellStyle name="Normal 3 7" xfId="1569"/>
    <cellStyle name="Normal 3 7 2" xfId="1570"/>
    <cellStyle name="Normal 3 8" xfId="1571"/>
    <cellStyle name="Normal 3 8 2" xfId="1572"/>
    <cellStyle name="Normal 3 8 2 2" xfId="1573"/>
    <cellStyle name="Normal 3 8 3" xfId="1574"/>
    <cellStyle name="Normal 3 8_4x200 V" xfId="1575"/>
    <cellStyle name="Normal 3 9" xfId="1576"/>
    <cellStyle name="Normal 3 9 2" xfId="1577"/>
    <cellStyle name="Normal 3 9 2 2" xfId="1578"/>
    <cellStyle name="Normal 3 9 3" xfId="1579"/>
    <cellStyle name="Normal 3 9_4x200 V" xfId="1580"/>
    <cellStyle name="Normal 3_100 M" xfId="1581"/>
    <cellStyle name="Normal 30" xfId="1582"/>
    <cellStyle name="Normal 31" xfId="1583"/>
    <cellStyle name="Normal 32" xfId="1584"/>
    <cellStyle name="Normal 32 2" xfId="1585"/>
    <cellStyle name="Normal 32 3" xfId="1586"/>
    <cellStyle name="Normal 32_3000 M" xfId="1587"/>
    <cellStyle name="Normal 33" xfId="1588"/>
    <cellStyle name="Normal 33 2" xfId="1589"/>
    <cellStyle name="Normal 33 3" xfId="1590"/>
    <cellStyle name="Normal 34" xfId="1591"/>
    <cellStyle name="Normal 34 2" xfId="1592"/>
    <cellStyle name="Normal 35" xfId="1593"/>
    <cellStyle name="Normal 36" xfId="1594"/>
    <cellStyle name="Normal 37" xfId="1595"/>
    <cellStyle name="Normal 37 2" xfId="1596"/>
    <cellStyle name="Normal 38" xfId="1597"/>
    <cellStyle name="Normal 39" xfId="1598"/>
    <cellStyle name="Normal 4" xfId="1599"/>
    <cellStyle name="Normal 4 10" xfId="1600"/>
    <cellStyle name="Normal 4 11" xfId="1601"/>
    <cellStyle name="Normal 4 11 2" xfId="1602"/>
    <cellStyle name="Normal 4 11 2 2" xfId="1603"/>
    <cellStyle name="Normal 4 11 2_60bb M" xfId="1604"/>
    <cellStyle name="Normal 4 11 3" xfId="1605"/>
    <cellStyle name="Normal 4 11 3 2" xfId="1606"/>
    <cellStyle name="Normal 4 11 3_60bb M" xfId="1607"/>
    <cellStyle name="Normal 4 11 4" xfId="1608"/>
    <cellStyle name="Normal 4 11 4 2" xfId="1609"/>
    <cellStyle name="Normal 4 11 4_60bb M" xfId="1610"/>
    <cellStyle name="Normal 4 11_DALYVIAI" xfId="1611"/>
    <cellStyle name="Normal 4 12" xfId="1612"/>
    <cellStyle name="Normal 4 13" xfId="1613"/>
    <cellStyle name="Normal 4 14" xfId="1614"/>
    <cellStyle name="Normal 4 15" xfId="1615"/>
    <cellStyle name="Normal 4 16" xfId="1616"/>
    <cellStyle name="Normal 4 17" xfId="1617"/>
    <cellStyle name="Normal 4 18" xfId="1618"/>
    <cellStyle name="Normal 4 19" xfId="1619"/>
    <cellStyle name="Normal 4 2" xfId="1620"/>
    <cellStyle name="Normal 4 2 10" xfId="1621"/>
    <cellStyle name="Normal 4 2 11" xfId="1622"/>
    <cellStyle name="Normal 4 2 12" xfId="1623"/>
    <cellStyle name="Normal 4 2 2" xfId="1624"/>
    <cellStyle name="Normal 4 2 2 2" xfId="1625"/>
    <cellStyle name="Normal 4 2 2 2 2" xfId="1626"/>
    <cellStyle name="Normal 4 2 2 2_60bb M" xfId="1627"/>
    <cellStyle name="Normal 4 2 2 3" xfId="1628"/>
    <cellStyle name="Normal 4 2 2 3 2" xfId="1629"/>
    <cellStyle name="Normal 4 2 2 3_60bb M" xfId="1630"/>
    <cellStyle name="Normal 4 2 2 4" xfId="1631"/>
    <cellStyle name="Normal 4 2 2 4 2" xfId="1632"/>
    <cellStyle name="Normal 4 2 2 4_60bb M" xfId="1633"/>
    <cellStyle name="Normal 4 2 2 5" xfId="1634"/>
    <cellStyle name="Normal 4 2 2_4x200 M" xfId="1635"/>
    <cellStyle name="Normal 4 2 3" xfId="1636"/>
    <cellStyle name="Normal 4 2 3 2" xfId="1637"/>
    <cellStyle name="Normal 4 2 3 2 2" xfId="1638"/>
    <cellStyle name="Normal 4 2 3 2_60bb M" xfId="1639"/>
    <cellStyle name="Normal 4 2 3 3" xfId="1640"/>
    <cellStyle name="Normal 4 2 3 3 2" xfId="1641"/>
    <cellStyle name="Normal 4 2 3 3_60bb M" xfId="1642"/>
    <cellStyle name="Normal 4 2 3 4" xfId="1643"/>
    <cellStyle name="Normal 4 2 3 4 2" xfId="1644"/>
    <cellStyle name="Normal 4 2 3 4_60bb M" xfId="1645"/>
    <cellStyle name="Normal 4 2 3 5" xfId="1646"/>
    <cellStyle name="Normal 4 2 3_4x200 M" xfId="1647"/>
    <cellStyle name="Normal 4 2 4" xfId="1648"/>
    <cellStyle name="Normal 4 2 4 2" xfId="1649"/>
    <cellStyle name="Normal 4 2 4_60bb M" xfId="1650"/>
    <cellStyle name="Normal 4 2 5" xfId="1651"/>
    <cellStyle name="Normal 4 2 5 2" xfId="1652"/>
    <cellStyle name="Normal 4 2 5_60bb M" xfId="1653"/>
    <cellStyle name="Normal 4 2 6" xfId="1654"/>
    <cellStyle name="Normal 4 2 6 2" xfId="1655"/>
    <cellStyle name="Normal 4 2 6_60bb M" xfId="1656"/>
    <cellStyle name="Normal 4 2 7" xfId="1657"/>
    <cellStyle name="Normal 4 2 8" xfId="1658"/>
    <cellStyle name="Normal 4 2 9" xfId="1659"/>
    <cellStyle name="Normal 4 2_20140201LLAFTaure" xfId="1660"/>
    <cellStyle name="Normal 4 20" xfId="1661"/>
    <cellStyle name="Normal 4 21" xfId="1662"/>
    <cellStyle name="Normal 4 22" xfId="1663"/>
    <cellStyle name="Normal 4 23" xfId="1664"/>
    <cellStyle name="Normal 4 24" xfId="1665"/>
    <cellStyle name="Normal 4 25" xfId="1666"/>
    <cellStyle name="Normal 4 26" xfId="1667"/>
    <cellStyle name="Normal 4 27" xfId="1668"/>
    <cellStyle name="Normal 4 28" xfId="1669"/>
    <cellStyle name="Normal 4 29" xfId="1670"/>
    <cellStyle name="Normal 4 3" xfId="1671"/>
    <cellStyle name="Normal 4 3 2" xfId="1672"/>
    <cellStyle name="Normal 4 3 2 2" xfId="1673"/>
    <cellStyle name="Normal 4 3 2_60bb M" xfId="1674"/>
    <cellStyle name="Normal 4 3 3" xfId="1675"/>
    <cellStyle name="Normal 4 3 3 2" xfId="1676"/>
    <cellStyle name="Normal 4 3 3_60bb M" xfId="1677"/>
    <cellStyle name="Normal 4 3 4" xfId="1678"/>
    <cellStyle name="Normal 4 3 4 2" xfId="1679"/>
    <cellStyle name="Normal 4 3 4_60bb M" xfId="1680"/>
    <cellStyle name="Normal 4 3 5" xfId="1681"/>
    <cellStyle name="Normal 4 3_4x200 M" xfId="1682"/>
    <cellStyle name="Normal 4 30" xfId="1683"/>
    <cellStyle name="Normal 4 31" xfId="1684"/>
    <cellStyle name="Normal 4 32" xfId="1685"/>
    <cellStyle name="Normal 4 33" xfId="1686"/>
    <cellStyle name="Normal 4 34" xfId="1687"/>
    <cellStyle name="Normal 4 35" xfId="1688"/>
    <cellStyle name="Normal 4 36" xfId="1689"/>
    <cellStyle name="Normal 4 37" xfId="1690"/>
    <cellStyle name="Normal 4 38" xfId="1691"/>
    <cellStyle name="Normal 4 39" xfId="1692"/>
    <cellStyle name="Normal 4 4" xfId="1693"/>
    <cellStyle name="Normal 4 4 2" xfId="1694"/>
    <cellStyle name="Normal 4 4 2 2" xfId="1695"/>
    <cellStyle name="Normal 4 4 2_60bb M" xfId="1696"/>
    <cellStyle name="Normal 4 4 3" xfId="1697"/>
    <cellStyle name="Normal 4 4 3 2" xfId="1698"/>
    <cellStyle name="Normal 4 4 3_60bb M" xfId="1699"/>
    <cellStyle name="Normal 4 4 4" xfId="1700"/>
    <cellStyle name="Normal 4 4 4 2" xfId="1701"/>
    <cellStyle name="Normal 4 4 4_60bb M" xfId="1702"/>
    <cellStyle name="Normal 4 4 5" xfId="1703"/>
    <cellStyle name="Normal 4 4_4x200 M" xfId="1704"/>
    <cellStyle name="Normal 4 40" xfId="1705"/>
    <cellStyle name="Normal 4 41" xfId="1706"/>
    <cellStyle name="Normal 4 42" xfId="1707"/>
    <cellStyle name="Normal 4 43" xfId="1708"/>
    <cellStyle name="Normal 4 44" xfId="1709"/>
    <cellStyle name="Normal 4 45" xfId="1710"/>
    <cellStyle name="Normal 4 5" xfId="1711"/>
    <cellStyle name="Normal 4 5 2" xfId="1712"/>
    <cellStyle name="Normal 4 5 2 2" xfId="1713"/>
    <cellStyle name="Normal 4 5 2_60bb M" xfId="1714"/>
    <cellStyle name="Normal 4 5 3" xfId="1715"/>
    <cellStyle name="Normal 4 5 3 2" xfId="1716"/>
    <cellStyle name="Normal 4 5 3_60bb M" xfId="1717"/>
    <cellStyle name="Normal 4 5 4" xfId="1718"/>
    <cellStyle name="Normal 4 5 4 2" xfId="1719"/>
    <cellStyle name="Normal 4 5 4_60bb M" xfId="1720"/>
    <cellStyle name="Normal 4 5 5" xfId="1721"/>
    <cellStyle name="Normal 4 5_4x200 M" xfId="1722"/>
    <cellStyle name="Normal 4 6" xfId="1723"/>
    <cellStyle name="Normal 4 6 2" xfId="1724"/>
    <cellStyle name="Normal 4 6 2 2" xfId="1725"/>
    <cellStyle name="Normal 4 6 2_60bb M" xfId="1726"/>
    <cellStyle name="Normal 4 6 3" xfId="1727"/>
    <cellStyle name="Normal 4 6 3 2" xfId="1728"/>
    <cellStyle name="Normal 4 6 3_60bb M" xfId="1729"/>
    <cellStyle name="Normal 4 6 4" xfId="1730"/>
    <cellStyle name="Normal 4 6 4 2" xfId="1731"/>
    <cellStyle name="Normal 4 6 4_60bb M" xfId="1732"/>
    <cellStyle name="Normal 4 6 5" xfId="1733"/>
    <cellStyle name="Normal 4 6_4x200 M" xfId="1734"/>
    <cellStyle name="Normal 4 7" xfId="1735"/>
    <cellStyle name="Normal 4 7 2" xfId="1736"/>
    <cellStyle name="Normal 4 7 2 2" xfId="1737"/>
    <cellStyle name="Normal 4 7 2_60bb M" xfId="1738"/>
    <cellStyle name="Normal 4 7 3" xfId="1739"/>
    <cellStyle name="Normal 4 7 3 2" xfId="1740"/>
    <cellStyle name="Normal 4 7 3_60bb M" xfId="1741"/>
    <cellStyle name="Normal 4 7 4" xfId="1742"/>
    <cellStyle name="Normal 4 7 4 2" xfId="1743"/>
    <cellStyle name="Normal 4 7 4_60bb M" xfId="1744"/>
    <cellStyle name="Normal 4 7 5" xfId="1745"/>
    <cellStyle name="Normal 4 7_4x200 M" xfId="1746"/>
    <cellStyle name="Normal 4 8" xfId="1747"/>
    <cellStyle name="Normal 4 8 2" xfId="1748"/>
    <cellStyle name="Normal 4 8 2 2" xfId="1749"/>
    <cellStyle name="Normal 4 8 2_60bb M" xfId="1750"/>
    <cellStyle name="Normal 4 8 3" xfId="1751"/>
    <cellStyle name="Normal 4 8 3 2" xfId="1752"/>
    <cellStyle name="Normal 4 8 3_60bb M" xfId="1753"/>
    <cellStyle name="Normal 4 8 4" xfId="1754"/>
    <cellStyle name="Normal 4 8 4 2" xfId="1755"/>
    <cellStyle name="Normal 4 8 4_60bb M" xfId="1756"/>
    <cellStyle name="Normal 4 8 5" xfId="1757"/>
    <cellStyle name="Normal 4 8_4x200 M" xfId="1758"/>
    <cellStyle name="Normal 4 9" xfId="1759"/>
    <cellStyle name="Normal 4 9 10" xfId="1760"/>
    <cellStyle name="Normal 4 9 2" xfId="1761"/>
    <cellStyle name="Normal 4 9 2 2" xfId="1762"/>
    <cellStyle name="Normal 4 9 2 2 2" xfId="1763"/>
    <cellStyle name="Normal 4 9 2 2_60bb M" xfId="1764"/>
    <cellStyle name="Normal 4 9 2 3" xfId="1765"/>
    <cellStyle name="Normal 4 9 2 3 2" xfId="1766"/>
    <cellStyle name="Normal 4 9 2 3_60bb M" xfId="1767"/>
    <cellStyle name="Normal 4 9 2 4" xfId="1768"/>
    <cellStyle name="Normal 4 9 2 4 2" xfId="1769"/>
    <cellStyle name="Normal 4 9 2 4_60bb M" xfId="1770"/>
    <cellStyle name="Normal 4 9 2 5" xfId="1771"/>
    <cellStyle name="Normal 4 9 2_4x200 M" xfId="1772"/>
    <cellStyle name="Normal 4 9 3" xfId="1773"/>
    <cellStyle name="Normal 4 9 3 2" xfId="1774"/>
    <cellStyle name="Normal 4 9 3 2 2" xfId="1775"/>
    <cellStyle name="Normal 4 9 3 2_60bb M" xfId="1776"/>
    <cellStyle name="Normal 4 9 3 3" xfId="1777"/>
    <cellStyle name="Normal 4 9 3 3 2" xfId="1778"/>
    <cellStyle name="Normal 4 9 3 3_60bb M" xfId="1779"/>
    <cellStyle name="Normal 4 9 3 4" xfId="1780"/>
    <cellStyle name="Normal 4 9 3 4 2" xfId="1781"/>
    <cellStyle name="Normal 4 9 3 4_60bb M" xfId="1782"/>
    <cellStyle name="Normal 4 9 3 5" xfId="1783"/>
    <cellStyle name="Normal 4 9 3_4x200 M" xfId="1784"/>
    <cellStyle name="Normal 4 9 4" xfId="1785"/>
    <cellStyle name="Normal 4 9 4 2" xfId="1786"/>
    <cellStyle name="Normal 4 9 4 2 2" xfId="1787"/>
    <cellStyle name="Normal 4 9 4 2_60bb M" xfId="1788"/>
    <cellStyle name="Normal 4 9 4 3" xfId="1789"/>
    <cellStyle name="Normal 4 9 4 3 2" xfId="1790"/>
    <cellStyle name="Normal 4 9 4 3_60bb M" xfId="1791"/>
    <cellStyle name="Normal 4 9 4 4" xfId="1792"/>
    <cellStyle name="Normal 4 9 4 4 2" xfId="1793"/>
    <cellStyle name="Normal 4 9 4 4_60bb M" xfId="1794"/>
    <cellStyle name="Normal 4 9 4 5" xfId="1795"/>
    <cellStyle name="Normal 4 9 4_4x200 M" xfId="1796"/>
    <cellStyle name="Normal 4 9 5" xfId="1797"/>
    <cellStyle name="Normal 4 9 5 2" xfId="1798"/>
    <cellStyle name="Normal 4 9 5 2 2" xfId="1799"/>
    <cellStyle name="Normal 4 9 5 2_60bb M" xfId="1800"/>
    <cellStyle name="Normal 4 9 5 3" xfId="1801"/>
    <cellStyle name="Normal 4 9 5 3 2" xfId="1802"/>
    <cellStyle name="Normal 4 9 5 3_60bb M" xfId="1803"/>
    <cellStyle name="Normal 4 9 5 4" xfId="1804"/>
    <cellStyle name="Normal 4 9 5 4 2" xfId="1805"/>
    <cellStyle name="Normal 4 9 5 4_60bb M" xfId="1806"/>
    <cellStyle name="Normal 4 9 5 5" xfId="1807"/>
    <cellStyle name="Normal 4 9 5_4x200 M" xfId="1808"/>
    <cellStyle name="Normal 4 9 6" xfId="1809"/>
    <cellStyle name="Normal 4 9 6 2" xfId="1810"/>
    <cellStyle name="Normal 4 9 6 2 2" xfId="1811"/>
    <cellStyle name="Normal 4 9 6 2_60bb M" xfId="1812"/>
    <cellStyle name="Normal 4 9 6 3" xfId="1813"/>
    <cellStyle name="Normal 4 9 6 3 2" xfId="1814"/>
    <cellStyle name="Normal 4 9 6 3_60bb M" xfId="1815"/>
    <cellStyle name="Normal 4 9 6 4" xfId="1816"/>
    <cellStyle name="Normal 4 9 6 4 2" xfId="1817"/>
    <cellStyle name="Normal 4 9 6 4_60bb M" xfId="1818"/>
    <cellStyle name="Normal 4 9 6 5" xfId="1819"/>
    <cellStyle name="Normal 4 9 6_4x200 M" xfId="1820"/>
    <cellStyle name="Normal 4 9 7" xfId="1821"/>
    <cellStyle name="Normal 4 9 7 2" xfId="1822"/>
    <cellStyle name="Normal 4 9 7_60bb M" xfId="1823"/>
    <cellStyle name="Normal 4 9 8" xfId="1824"/>
    <cellStyle name="Normal 4 9 8 2" xfId="1825"/>
    <cellStyle name="Normal 4 9 8_60bb M" xfId="1826"/>
    <cellStyle name="Normal 4 9 9" xfId="1827"/>
    <cellStyle name="Normal 4 9 9 2" xfId="1828"/>
    <cellStyle name="Normal 4 9 9_60bb M" xfId="1829"/>
    <cellStyle name="Normal 4 9_4x200 M" xfId="1830"/>
    <cellStyle name="Normal 4_100 M" xfId="1831"/>
    <cellStyle name="Normal 40" xfId="1832"/>
    <cellStyle name="Normal 41" xfId="1833"/>
    <cellStyle name="Normal 42" xfId="1834"/>
    <cellStyle name="Normal 43" xfId="1835"/>
    <cellStyle name="Normal 44" xfId="1836"/>
    <cellStyle name="Normal 45" xfId="1837"/>
    <cellStyle name="Normal 46" xfId="1838"/>
    <cellStyle name="Normal 46 2" xfId="1839"/>
    <cellStyle name="Normal 47" xfId="1840"/>
    <cellStyle name="Normal 48" xfId="1841"/>
    <cellStyle name="Normal 49" xfId="1842"/>
    <cellStyle name="Normal 5" xfId="1843"/>
    <cellStyle name="Normal 5 10" xfId="1844"/>
    <cellStyle name="Normal 5 2" xfId="1845"/>
    <cellStyle name="Normal 5 2 10" xfId="1846"/>
    <cellStyle name="Normal 5 2 2" xfId="1847"/>
    <cellStyle name="Normal 5 2 2 2" xfId="1848"/>
    <cellStyle name="Normal 5 2 2 3" xfId="1849"/>
    <cellStyle name="Normal 5 2 2 4" xfId="1850"/>
    <cellStyle name="Normal 5 2 2 5" xfId="1851"/>
    <cellStyle name="Normal 5 2 2_4x200 M" xfId="1852"/>
    <cellStyle name="Normal 5 2 3" xfId="1853"/>
    <cellStyle name="Normal 5 2 4" xfId="1854"/>
    <cellStyle name="Normal 5 2 4 2" xfId="1855"/>
    <cellStyle name="Normal 5 2 4_60bb M" xfId="1856"/>
    <cellStyle name="Normal 5 2 5" xfId="1857"/>
    <cellStyle name="Normal 5 2 5 2" xfId="1858"/>
    <cellStyle name="Normal 5 2 5_60bb M" xfId="1859"/>
    <cellStyle name="Normal 5 2 6" xfId="1860"/>
    <cellStyle name="Normal 5 2 7" xfId="1861"/>
    <cellStyle name="Normal 5 2 8" xfId="1862"/>
    <cellStyle name="Normal 5 2 9" xfId="1863"/>
    <cellStyle name="Normal 5 2_DALYVIAI" xfId="1864"/>
    <cellStyle name="Normal 5 3" xfId="1865"/>
    <cellStyle name="Normal 5 3 2" xfId="1866"/>
    <cellStyle name="Normal 5 3 2 2" xfId="1867"/>
    <cellStyle name="Normal 5 3 2_60bb M" xfId="1868"/>
    <cellStyle name="Normal 5 3 3" xfId="1869"/>
    <cellStyle name="Normal 5 3 3 2" xfId="1870"/>
    <cellStyle name="Normal 5 3 3_60bb M" xfId="1871"/>
    <cellStyle name="Normal 5 3 4" xfId="1872"/>
    <cellStyle name="Normal 5 3 4 2" xfId="1873"/>
    <cellStyle name="Normal 5 3 4_60bb M" xfId="1874"/>
    <cellStyle name="Normal 5 3_DALYVIAI" xfId="1875"/>
    <cellStyle name="Normal 5 4" xfId="1876"/>
    <cellStyle name="Normal 5 5" xfId="1877"/>
    <cellStyle name="Normal 5 6" xfId="1878"/>
    <cellStyle name="Normal 5 7" xfId="1879"/>
    <cellStyle name="Normal 5 8" xfId="1880"/>
    <cellStyle name="Normal 5 9" xfId="1881"/>
    <cellStyle name="Normal 5_20140201LLAFTaure" xfId="1882"/>
    <cellStyle name="Normal 50" xfId="1883"/>
    <cellStyle name="Normal 51" xfId="1884"/>
    <cellStyle name="Normal 52" xfId="1885"/>
    <cellStyle name="Normal 53" xfId="1886"/>
    <cellStyle name="Normal 54" xfId="1887"/>
    <cellStyle name="Normal 55" xfId="1888"/>
    <cellStyle name="Normal 56" xfId="1889"/>
    <cellStyle name="Normal 57" xfId="1890"/>
    <cellStyle name="Normal 58" xfId="1891"/>
    <cellStyle name="Normal 59" xfId="1892"/>
    <cellStyle name="Normal 6" xfId="1893"/>
    <cellStyle name="Normal 6 10" xfId="1894"/>
    <cellStyle name="Normal 6 11" xfId="1895"/>
    <cellStyle name="Normal 6 12" xfId="1896"/>
    <cellStyle name="Normal 6 2" xfId="1897"/>
    <cellStyle name="Normal 6 2 2" xfId="1898"/>
    <cellStyle name="Normal 6 2 2 2" xfId="1899"/>
    <cellStyle name="Normal 6 2 2_60bb M" xfId="1900"/>
    <cellStyle name="Normal 6 2 3" xfId="1901"/>
    <cellStyle name="Normal 6 2 3 2" xfId="1902"/>
    <cellStyle name="Normal 6 2 3_60bb M" xfId="1903"/>
    <cellStyle name="Normal 6 2 4" xfId="1904"/>
    <cellStyle name="Normal 6 2 4 2" xfId="1905"/>
    <cellStyle name="Normal 6 2 4_60bb M" xfId="1906"/>
    <cellStyle name="Normal 6 2 5" xfId="1907"/>
    <cellStyle name="Normal 6 2_4x200 M" xfId="1908"/>
    <cellStyle name="Normal 6 3" xfId="1909"/>
    <cellStyle name="Normal 6 3 2" xfId="1910"/>
    <cellStyle name="Normal 6 3 2 2" xfId="1911"/>
    <cellStyle name="Normal 6 3 2_60bb M" xfId="1912"/>
    <cellStyle name="Normal 6 3 3" xfId="1913"/>
    <cellStyle name="Normal 6 3 3 2" xfId="1914"/>
    <cellStyle name="Normal 6 3 3_60bb M" xfId="1915"/>
    <cellStyle name="Normal 6 3 4" xfId="1916"/>
    <cellStyle name="Normal 6 3 4 2" xfId="1917"/>
    <cellStyle name="Normal 6 3 4_60bb M" xfId="1918"/>
    <cellStyle name="Normal 6 3 5" xfId="1919"/>
    <cellStyle name="Normal 6 3_4x200 M" xfId="1920"/>
    <cellStyle name="Normal 6 4" xfId="1921"/>
    <cellStyle name="Normal 6 4 2" xfId="1922"/>
    <cellStyle name="Normal 6 4 2 2" xfId="1923"/>
    <cellStyle name="Normal 6 4 2_60bb M" xfId="1924"/>
    <cellStyle name="Normal 6 4 3" xfId="1925"/>
    <cellStyle name="Normal 6 4 3 2" xfId="1926"/>
    <cellStyle name="Normal 6 4 3_60bb M" xfId="1927"/>
    <cellStyle name="Normal 6 4 4" xfId="1928"/>
    <cellStyle name="Normal 6 4 4 2" xfId="1929"/>
    <cellStyle name="Normal 6 4 4_60bb M" xfId="1930"/>
    <cellStyle name="Normal 6 4 5" xfId="1931"/>
    <cellStyle name="Normal 6 4_4x200 M" xfId="1932"/>
    <cellStyle name="Normal 6 5" xfId="1933"/>
    <cellStyle name="Normal 6 6" xfId="1934"/>
    <cellStyle name="Normal 6 6 2" xfId="1935"/>
    <cellStyle name="Normal 6 6 2 2" xfId="1936"/>
    <cellStyle name="Normal 6 6 2_60bb M" xfId="1937"/>
    <cellStyle name="Normal 6 6 3" xfId="1938"/>
    <cellStyle name="Normal 6 6 3 2" xfId="1939"/>
    <cellStyle name="Normal 6 6 3_60bb M" xfId="1940"/>
    <cellStyle name="Normal 6 6 4" xfId="1941"/>
    <cellStyle name="Normal 6 6 4 2" xfId="1942"/>
    <cellStyle name="Normal 6 6 4_60bb M" xfId="1943"/>
    <cellStyle name="Normal 6 6_DALYVIAI" xfId="1944"/>
    <cellStyle name="Normal 6 7" xfId="1945"/>
    <cellStyle name="Normal 6 8" xfId="1946"/>
    <cellStyle name="Normal 6 9" xfId="1947"/>
    <cellStyle name="Normal 6_4x200 M" xfId="1948"/>
    <cellStyle name="Normal 60" xfId="1949"/>
    <cellStyle name="Normal 7" xfId="1950"/>
    <cellStyle name="Normal 7 10" xfId="1951"/>
    <cellStyle name="Normal 7 11" xfId="1952"/>
    <cellStyle name="Normal 7 12" xfId="1953"/>
    <cellStyle name="Normal 7 2" xfId="1954"/>
    <cellStyle name="Normal 7 2 10" xfId="1955"/>
    <cellStyle name="Normal 7 2 2" xfId="1956"/>
    <cellStyle name="Normal 7 2 2 2" xfId="1957"/>
    <cellStyle name="Normal 7 2 2 2 2" xfId="1958"/>
    <cellStyle name="Normal 7 2 2 2_60bb M" xfId="1959"/>
    <cellStyle name="Normal 7 2 2 3" xfId="1960"/>
    <cellStyle name="Normal 7 2 2 3 2" xfId="1961"/>
    <cellStyle name="Normal 7 2 2 3_60bb M" xfId="1962"/>
    <cellStyle name="Normal 7 2 2 4" xfId="1963"/>
    <cellStyle name="Normal 7 2 2 4 2" xfId="1964"/>
    <cellStyle name="Normal 7 2 2 4_60bb M" xfId="1965"/>
    <cellStyle name="Normal 7 2 2_DALYVIAI" xfId="1966"/>
    <cellStyle name="Normal 7 2 3" xfId="1967"/>
    <cellStyle name="Normal 7 2 3 2" xfId="1968"/>
    <cellStyle name="Normal 7 2 3_60bb M" xfId="1969"/>
    <cellStyle name="Normal 7 2 4" xfId="1970"/>
    <cellStyle name="Normal 7 2 5" xfId="1971"/>
    <cellStyle name="Normal 7 2 6" xfId="1972"/>
    <cellStyle name="Normal 7 2 7" xfId="1973"/>
    <cellStyle name="Normal 7 2 8" xfId="1974"/>
    <cellStyle name="Normal 7 2 9" xfId="1975"/>
    <cellStyle name="Normal 7 2_4x200 M" xfId="1976"/>
    <cellStyle name="Normal 7 3" xfId="1977"/>
    <cellStyle name="Normal 7 4" xfId="1978"/>
    <cellStyle name="Normal 7 5" xfId="1979"/>
    <cellStyle name="Normal 7 6" xfId="1980"/>
    <cellStyle name="Normal 7 7" xfId="1981"/>
    <cellStyle name="Normal 7 8" xfId="1982"/>
    <cellStyle name="Normal 7 9" xfId="1983"/>
    <cellStyle name="Normal 7_20140201LLAFTaure" xfId="1984"/>
    <cellStyle name="Normal 8" xfId="1985"/>
    <cellStyle name="Normal 8 10" xfId="1986"/>
    <cellStyle name="Normal 8 2" xfId="1987"/>
    <cellStyle name="Normal 8 2 10" xfId="1988"/>
    <cellStyle name="Normal 8 2 2" xfId="1989"/>
    <cellStyle name="Normal 8 2 2 2" xfId="1990"/>
    <cellStyle name="Normal 8 2 2 2 2" xfId="1991"/>
    <cellStyle name="Normal 8 2 2 2_60bb M" xfId="1992"/>
    <cellStyle name="Normal 8 2 2 3" xfId="1993"/>
    <cellStyle name="Normal 8 2 2 3 2" xfId="1994"/>
    <cellStyle name="Normal 8 2 2 3_60bb M" xfId="1995"/>
    <cellStyle name="Normal 8 2 2 4" xfId="1996"/>
    <cellStyle name="Normal 8 2 2 4 2" xfId="1997"/>
    <cellStyle name="Normal 8 2 2 4_60bb M" xfId="1998"/>
    <cellStyle name="Normal 8 2 2 5" xfId="1999"/>
    <cellStyle name="Normal 8 2 2_4x200 M" xfId="2000"/>
    <cellStyle name="Normal 8 2 3" xfId="2001"/>
    <cellStyle name="Normal 8 2 3 2" xfId="2002"/>
    <cellStyle name="Normal 8 2 3_60bb M" xfId="2003"/>
    <cellStyle name="Normal 8 2 4" xfId="2004"/>
    <cellStyle name="Normal 8 2 4 2" xfId="2005"/>
    <cellStyle name="Normal 8 2 4_60bb M" xfId="2006"/>
    <cellStyle name="Normal 8 2 5" xfId="2007"/>
    <cellStyle name="Normal 8 2 5 2" xfId="2008"/>
    <cellStyle name="Normal 8 2 5_60bb M" xfId="2009"/>
    <cellStyle name="Normal 8 2 6" xfId="2010"/>
    <cellStyle name="Normal 8 2 7" xfId="2011"/>
    <cellStyle name="Normal 8 2 8" xfId="2012"/>
    <cellStyle name="Normal 8 2 9" xfId="2013"/>
    <cellStyle name="Normal 8 2_4x200 M" xfId="2014"/>
    <cellStyle name="Normal 8 3" xfId="2015"/>
    <cellStyle name="Normal 8 4" xfId="2016"/>
    <cellStyle name="Normal 8 4 2" xfId="2017"/>
    <cellStyle name="Normal 8 4 2 2" xfId="2018"/>
    <cellStyle name="Normal 8 4 2_60bb M" xfId="2019"/>
    <cellStyle name="Normal 8 4 3" xfId="2020"/>
    <cellStyle name="Normal 8 4 3 2" xfId="2021"/>
    <cellStyle name="Normal 8 4 3_60bb M" xfId="2022"/>
    <cellStyle name="Normal 8 4 4" xfId="2023"/>
    <cellStyle name="Normal 8 4 4 2" xfId="2024"/>
    <cellStyle name="Normal 8 4 4_60bb M" xfId="2025"/>
    <cellStyle name="Normal 8 4_DALYVIAI" xfId="2026"/>
    <cellStyle name="Normal 8 5" xfId="2027"/>
    <cellStyle name="Normal 8 6" xfId="2028"/>
    <cellStyle name="Normal 8 7" xfId="2029"/>
    <cellStyle name="Normal 8 8" xfId="2030"/>
    <cellStyle name="Normal 8 9" xfId="2031"/>
    <cellStyle name="Normal 8_20140201LLAFTaure" xfId="2032"/>
    <cellStyle name="Normal 9" xfId="2033"/>
    <cellStyle name="Normal 9 10" xfId="2034"/>
    <cellStyle name="Normal 9 11" xfId="2035"/>
    <cellStyle name="Normal 9 2" xfId="2036"/>
    <cellStyle name="Normal 9 2 2" xfId="2037"/>
    <cellStyle name="Normal 9 2 2 2" xfId="2038"/>
    <cellStyle name="Normal 9 2 2_60bb M" xfId="2039"/>
    <cellStyle name="Normal 9 2 3" xfId="2040"/>
    <cellStyle name="Normal 9 2 3 2" xfId="2041"/>
    <cellStyle name="Normal 9 2 3_60bb M" xfId="2042"/>
    <cellStyle name="Normal 9 2 4" xfId="2043"/>
    <cellStyle name="Normal 9 2 4 2" xfId="2044"/>
    <cellStyle name="Normal 9 2 4_60bb M" xfId="2045"/>
    <cellStyle name="Normal 9 2 5" xfId="2046"/>
    <cellStyle name="Normal 9 2_4x200 M" xfId="2047"/>
    <cellStyle name="Normal 9 3" xfId="2048"/>
    <cellStyle name="Normal 9 3 2" xfId="2049"/>
    <cellStyle name="Normal 9 3 2 2" xfId="2050"/>
    <cellStyle name="Normal 9 3 2 2 2" xfId="2051"/>
    <cellStyle name="Normal 9 3 2 2_60bb M" xfId="2052"/>
    <cellStyle name="Normal 9 3 2 3" xfId="2053"/>
    <cellStyle name="Normal 9 3 2 3 2" xfId="2054"/>
    <cellStyle name="Normal 9 3 2 3_60bb M" xfId="2055"/>
    <cellStyle name="Normal 9 3 2 4" xfId="2056"/>
    <cellStyle name="Normal 9 3 2 4 2" xfId="2057"/>
    <cellStyle name="Normal 9 3 2 4_60bb M" xfId="2058"/>
    <cellStyle name="Normal 9 3 2 5" xfId="2059"/>
    <cellStyle name="Normal 9 3 2_4x200 M" xfId="2060"/>
    <cellStyle name="Normal 9 3 3" xfId="2061"/>
    <cellStyle name="Normal 9 3 3 2" xfId="2062"/>
    <cellStyle name="Normal 9 3 3_60bb M" xfId="2063"/>
    <cellStyle name="Normal 9 3 4" xfId="2064"/>
    <cellStyle name="Normal 9 3 4 2" xfId="2065"/>
    <cellStyle name="Normal 9 3 4_60bb M" xfId="2066"/>
    <cellStyle name="Normal 9 3 5" xfId="2067"/>
    <cellStyle name="Normal 9 3 5 2" xfId="2068"/>
    <cellStyle name="Normal 9 3 5_60bb M" xfId="2069"/>
    <cellStyle name="Normal 9 3 6" xfId="2070"/>
    <cellStyle name="Normal 9 3_4x200 M" xfId="2071"/>
    <cellStyle name="Normal 9 4" xfId="2072"/>
    <cellStyle name="Normal 9 4 2" xfId="2073"/>
    <cellStyle name="Normal 9 4 2 2" xfId="2074"/>
    <cellStyle name="Normal 9 4 2_60bb M" xfId="2075"/>
    <cellStyle name="Normal 9 4 3" xfId="2076"/>
    <cellStyle name="Normal 9 4 3 2" xfId="2077"/>
    <cellStyle name="Normal 9 4 3_60bb M" xfId="2078"/>
    <cellStyle name="Normal 9 4 4" xfId="2079"/>
    <cellStyle name="Normal 9 4 4 2" xfId="2080"/>
    <cellStyle name="Normal 9 4 4_60bb M" xfId="2081"/>
    <cellStyle name="Normal 9 4 5" xfId="2082"/>
    <cellStyle name="Normal 9 4_4x200 M" xfId="2083"/>
    <cellStyle name="Normal 9 5" xfId="2084"/>
    <cellStyle name="Normal 9 5 2" xfId="2085"/>
    <cellStyle name="Normal 9 5 2 2" xfId="2086"/>
    <cellStyle name="Normal 9 5 2_60bb M" xfId="2087"/>
    <cellStyle name="Normal 9 5 3" xfId="2088"/>
    <cellStyle name="Normal 9 5 3 2" xfId="2089"/>
    <cellStyle name="Normal 9 5 3_60bb M" xfId="2090"/>
    <cellStyle name="Normal 9 5 4" xfId="2091"/>
    <cellStyle name="Normal 9 5 4 2" xfId="2092"/>
    <cellStyle name="Normal 9 5 4_60bb M" xfId="2093"/>
    <cellStyle name="Normal 9 5 5" xfId="2094"/>
    <cellStyle name="Normal 9 5_4x200 M" xfId="2095"/>
    <cellStyle name="Normal 9 6" xfId="2096"/>
    <cellStyle name="Normal 9 7" xfId="2097"/>
    <cellStyle name="Normal 9 7 2" xfId="2098"/>
    <cellStyle name="Normal 9 7 2 2" xfId="2099"/>
    <cellStyle name="Normal 9 7 2_60bb M" xfId="2100"/>
    <cellStyle name="Normal 9 7 3" xfId="2101"/>
    <cellStyle name="Normal 9 7 3 2" xfId="2102"/>
    <cellStyle name="Normal 9 7 3_60bb M" xfId="2103"/>
    <cellStyle name="Normal 9 7 4" xfId="2104"/>
    <cellStyle name="Normal 9 7 4 2" xfId="2105"/>
    <cellStyle name="Normal 9 7 4_60bb M" xfId="2106"/>
    <cellStyle name="Normal 9 7_DALYVIAI" xfId="2107"/>
    <cellStyle name="Normal 9 8" xfId="2108"/>
    <cellStyle name="Normal 9 9" xfId="2109"/>
    <cellStyle name="Normal 9_4x200 M" xfId="2110"/>
    <cellStyle name="Normale_Foglio1" xfId="2111"/>
    <cellStyle name="Note" xfId="2112"/>
    <cellStyle name="Note 2" xfId="2113"/>
    <cellStyle name="Output" xfId="2114"/>
    <cellStyle name="Output 2" xfId="2115"/>
    <cellStyle name="Output 2 2" xfId="2116"/>
    <cellStyle name="Output 3" xfId="2117"/>
    <cellStyle name="Paprastas 2" xfId="2118"/>
    <cellStyle name="Paprastas 2 2" xfId="2119"/>
    <cellStyle name="Paprastas 2 3" xfId="2120"/>
    <cellStyle name="Paprastas 2 4" xfId="2121"/>
    <cellStyle name="Paprastas 2_10000m" xfId="2122"/>
    <cellStyle name="Paprastas 3" xfId="2123"/>
    <cellStyle name="Paprastas 3 2" xfId="2124"/>
    <cellStyle name="Paprastas 3_1500 M" xfId="2125"/>
    <cellStyle name="Paprastas 5" xfId="2126"/>
    <cellStyle name="Paprastas_100 V" xfId="2127"/>
    <cellStyle name="Paryškinimas 1" xfId="2128"/>
    <cellStyle name="Paryškinimas 2" xfId="2129"/>
    <cellStyle name="Paryškinimas 3" xfId="2130"/>
    <cellStyle name="Paryškinimas 4" xfId="2131"/>
    <cellStyle name="Paryškinimas 5" xfId="2132"/>
    <cellStyle name="Paryškinimas 6" xfId="2133"/>
    <cellStyle name="Pastaba" xfId="2134"/>
    <cellStyle name="Pastaba 2" xfId="2135"/>
    <cellStyle name="Pavadinimas 2" xfId="2136"/>
    <cellStyle name="Pavadinimas 3" xfId="2137"/>
    <cellStyle name="Pavadinimas 4" xfId="2138"/>
    <cellStyle name="Percent" xfId="2139"/>
    <cellStyle name="Percent [0]" xfId="2140"/>
    <cellStyle name="Percent [0] 2" xfId="2141"/>
    <cellStyle name="Percent [0] 3" xfId="2142"/>
    <cellStyle name="Percent [0]_estafetes" xfId="2143"/>
    <cellStyle name="Percent [00]" xfId="2144"/>
    <cellStyle name="Percent [00] 2" xfId="2145"/>
    <cellStyle name="Percent [00] 3" xfId="2146"/>
    <cellStyle name="Percent [00]_estafetes" xfId="2147"/>
    <cellStyle name="Percent [2]" xfId="2148"/>
    <cellStyle name="Percent [2] 2" xfId="2149"/>
    <cellStyle name="Percent [2] 2 2" xfId="2150"/>
    <cellStyle name="Percent [2] 3" xfId="2151"/>
    <cellStyle name="Percent [2] 4" xfId="2152"/>
    <cellStyle name="Percent [2] 5" xfId="2153"/>
    <cellStyle name="Percent [2]_estafetes" xfId="2154"/>
    <cellStyle name="PrePop Currency (0)" xfId="2155"/>
    <cellStyle name="PrePop Currency (0) 2" xfId="2156"/>
    <cellStyle name="PrePop Currency (0)_estafetes" xfId="2157"/>
    <cellStyle name="PrePop Currency (2)" xfId="2158"/>
    <cellStyle name="PrePop Currency (2) 2" xfId="2159"/>
    <cellStyle name="PrePop Currency (2)_estafetes" xfId="2160"/>
    <cellStyle name="PrePop Units (0)" xfId="2161"/>
    <cellStyle name="PrePop Units (0) 2" xfId="2162"/>
    <cellStyle name="PrePop Units (0)_estafetes" xfId="2163"/>
    <cellStyle name="PrePop Units (1)" xfId="2164"/>
    <cellStyle name="PrePop Units (1) 2" xfId="2165"/>
    <cellStyle name="PrePop Units (1)_estafetes" xfId="2166"/>
    <cellStyle name="PrePop Units (2)" xfId="2167"/>
    <cellStyle name="PrePop Units (2) 2" xfId="2168"/>
    <cellStyle name="PrePop Units (2)_estafetes" xfId="2169"/>
    <cellStyle name="Skaičiavimas" xfId="2170"/>
    <cellStyle name="Style 111111" xfId="2171"/>
    <cellStyle name="Suma 2" xfId="2172"/>
    <cellStyle name="Suma 3" xfId="2173"/>
    <cellStyle name="Suma 4" xfId="2174"/>
    <cellStyle name="Susietas langelis" xfId="2175"/>
    <cellStyle name="Text Indent A" xfId="2176"/>
    <cellStyle name="Text Indent B" xfId="2177"/>
    <cellStyle name="Text Indent B 2" xfId="2178"/>
    <cellStyle name="Text Indent B_estafetes" xfId="2179"/>
    <cellStyle name="Text Indent C" xfId="2180"/>
    <cellStyle name="Text Indent C 2" xfId="2181"/>
    <cellStyle name="Text Indent C_estafetes" xfId="2182"/>
    <cellStyle name="Tikrinimo langelis" xfId="2183"/>
    <cellStyle name="Title" xfId="2184"/>
    <cellStyle name="Title 2" xfId="2185"/>
    <cellStyle name="Title 2 2" xfId="2186"/>
    <cellStyle name="Title 3" xfId="2187"/>
    <cellStyle name="Total" xfId="2188"/>
    <cellStyle name="Total 2" xfId="2189"/>
    <cellStyle name="Total 2 2" xfId="2190"/>
    <cellStyle name="Total 3" xfId="2191"/>
    <cellStyle name="Walutowy [0]_PLDT" xfId="2192"/>
    <cellStyle name="Walutowy_PLDT" xfId="2193"/>
    <cellStyle name="Warning Text" xfId="2194"/>
    <cellStyle name="Warning Text 2" xfId="2195"/>
    <cellStyle name="Warning Text 2 2" xfId="2196"/>
    <cellStyle name="Warning Text 3" xfId="2197"/>
    <cellStyle name="Акцент1" xfId="2198"/>
    <cellStyle name="Акцент2" xfId="2199"/>
    <cellStyle name="Акцент3" xfId="2200"/>
    <cellStyle name="Акцент4" xfId="2201"/>
    <cellStyle name="Акцент5" xfId="2202"/>
    <cellStyle name="Акцент6" xfId="2203"/>
    <cellStyle name="Ввод " xfId="2204"/>
    <cellStyle name="Вывод" xfId="2205"/>
    <cellStyle name="Вычисление" xfId="2206"/>
    <cellStyle name="Заголовок 1" xfId="2207"/>
    <cellStyle name="Заголовок 2" xfId="2208"/>
    <cellStyle name="Заголовок 3" xfId="2209"/>
    <cellStyle name="Заголовок 4" xfId="2210"/>
    <cellStyle name="Итог" xfId="2211"/>
    <cellStyle name="Контрольная ячейка" xfId="2212"/>
    <cellStyle name="Название" xfId="2213"/>
    <cellStyle name="Нейтральный" xfId="2214"/>
    <cellStyle name="Обычный_Итоговый спартакиады 1991-92 г" xfId="2215"/>
    <cellStyle name="Плохой" xfId="2216"/>
    <cellStyle name="Пояснение" xfId="2217"/>
    <cellStyle name="Примечание" xfId="2218"/>
    <cellStyle name="Связанная ячейка" xfId="2219"/>
    <cellStyle name="Текст предупреждения" xfId="2220"/>
    <cellStyle name="Хороший" xfId="22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8</xdr:col>
      <xdr:colOff>161925</xdr:colOff>
      <xdr:row>10</xdr:row>
      <xdr:rowOff>161925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61925"/>
          <a:ext cx="20669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eponas.misiunas\AppData\Local\Microsoft\Windows\INetCache\Content.Outlook\RTGQB86P\Var&#382;ybos\LLAF%20taure\LLAF%202019%20V\Rezultatai\LAF%20T%20rezultatai%202019060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nts%20and%20Settings\User\Desktop\Varzybos\protokolai2009ziema\LJnP02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newest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ONSAS-PC\Pasidalinimui%20tarp%20kompiuteriu\DOCUME~1\User\LOCALS~1\Temp\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Users\steponas.misiunas\AppData\Local\Microsoft\Windows\INetCache\Content.Outlook\RTGQB86P\Var&#382;ybos\LLAF%20taure\LLAF%202019%20V\Rezultatai\LAF%20T%20rezultatai%20201906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irselis"/>
      <sheetName val="100 M p.b."/>
      <sheetName val="100 M Finalai"/>
      <sheetName val="100 M Suvestinė"/>
      <sheetName val="100 V par.b."/>
      <sheetName val="100 V Finalai"/>
      <sheetName val="100 V Suvestinė"/>
      <sheetName val="200 M p.b."/>
      <sheetName val="200 M Finalai"/>
      <sheetName val="200 M Suvestinė"/>
      <sheetName val="200 V p.b."/>
      <sheetName val="200 V Finalai"/>
      <sheetName val="200 V Suvestinė"/>
      <sheetName val="400 M bėg."/>
      <sheetName val="400 M Suvestine"/>
      <sheetName val="400 V bėg."/>
      <sheetName val="400 Suvestinė"/>
      <sheetName val="800 M bėg."/>
      <sheetName val="800 M Suvestine"/>
      <sheetName val="800 V bėg."/>
      <sheetName val="800 V Suvestine"/>
      <sheetName val="1500 M "/>
      <sheetName val="1500 V bėg."/>
      <sheetName val="1500 V Suvestine"/>
      <sheetName val="3000 M"/>
      <sheetName val="3000 V"/>
      <sheetName val="5000 M"/>
      <sheetName val="5000 V"/>
      <sheetName val="100bb M"/>
      <sheetName val="110bb V p.b."/>
      <sheetName val="110bb V Finalas"/>
      <sheetName val="110bb V Suvestinė"/>
      <sheetName val="400bb M bėg."/>
      <sheetName val="400bb M Suvestine"/>
      <sheetName val="400bb V bėg."/>
      <sheetName val="400bb V Suvestine"/>
      <sheetName val="3000kl M"/>
      <sheetName val="3000kl V"/>
      <sheetName val="4x100 M"/>
      <sheetName val="4x100 V"/>
      <sheetName val="Aukštis M"/>
      <sheetName val="Aukstis V"/>
      <sheetName val="Kartis M"/>
      <sheetName val="Kartis V"/>
      <sheetName val="Tolis M"/>
      <sheetName val="Tolis V"/>
      <sheetName val="Trišuolis M"/>
      <sheetName val="Trišuolis V"/>
      <sheetName val="Rutulys M"/>
      <sheetName val="Rutulys V"/>
      <sheetName val="Diskas M"/>
      <sheetName val="Diskas V"/>
      <sheetName val="Kūjis M"/>
      <sheetName val="Kūjis V"/>
      <sheetName val="Ietis M"/>
      <sheetName val="Ietis V"/>
      <sheetName val="Komandiniai LLA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/>
          </cell>
          <cell r="I37">
            <v>0.7881944444444439</v>
          </cell>
          <cell r="J37">
            <v>0</v>
          </cell>
        </row>
        <row r="38">
          <cell r="H38" t="str">
            <v/>
          </cell>
          <cell r="I38">
            <v>0.7881944444444439</v>
          </cell>
          <cell r="J38">
            <v>0</v>
          </cell>
        </row>
        <row r="39">
          <cell r="H39" t="str">
            <v/>
          </cell>
          <cell r="I39">
            <v>0.7881944444444439</v>
          </cell>
          <cell r="J39">
            <v>0</v>
          </cell>
        </row>
        <row r="40">
          <cell r="H40" t="str">
            <v/>
          </cell>
          <cell r="I40">
            <v>0.7881944444444439</v>
          </cell>
          <cell r="J40">
            <v>0</v>
          </cell>
        </row>
        <row r="41">
          <cell r="H41" t="str">
            <v/>
          </cell>
          <cell r="I41">
            <v>0.7881944444444439</v>
          </cell>
          <cell r="J41">
            <v>0</v>
          </cell>
        </row>
        <row r="42">
          <cell r="H42" t="str">
            <v/>
          </cell>
          <cell r="I42">
            <v>0.7881944444444439</v>
          </cell>
          <cell r="J42">
            <v>0</v>
          </cell>
        </row>
        <row r="43">
          <cell r="H43" t="str">
            <v/>
          </cell>
          <cell r="I43">
            <v>0.7881944444444439</v>
          </cell>
          <cell r="J43">
            <v>0</v>
          </cell>
        </row>
        <row r="44">
          <cell r="H44" t="str">
            <v/>
          </cell>
          <cell r="I44">
            <v>0.7881944444444439</v>
          </cell>
          <cell r="J44">
            <v>0</v>
          </cell>
        </row>
        <row r="45">
          <cell r="H45" t="str">
            <v/>
          </cell>
          <cell r="I45">
            <v>0.7881944444444439</v>
          </cell>
          <cell r="J45">
            <v>0</v>
          </cell>
        </row>
        <row r="46">
          <cell r="H46" t="str">
            <v/>
          </cell>
          <cell r="I46">
            <v>0.7881944444444439</v>
          </cell>
          <cell r="J46">
            <v>0</v>
          </cell>
        </row>
        <row r="47">
          <cell r="H47" t="str">
            <v/>
          </cell>
          <cell r="I47">
            <v>0.7881944444444439</v>
          </cell>
          <cell r="J47">
            <v>0</v>
          </cell>
        </row>
        <row r="48">
          <cell r="H48" t="str">
            <v/>
          </cell>
          <cell r="I48">
            <v>0.7881944444444439</v>
          </cell>
          <cell r="J48">
            <v>0</v>
          </cell>
        </row>
        <row r="49">
          <cell r="H49" t="str">
            <v/>
          </cell>
          <cell r="I49">
            <v>0.7881944444444439</v>
          </cell>
          <cell r="J49">
            <v>0</v>
          </cell>
        </row>
        <row r="50">
          <cell r="H50" t="str">
            <v/>
          </cell>
          <cell r="I50">
            <v>0.7881944444444439</v>
          </cell>
          <cell r="J50">
            <v>1</v>
          </cell>
        </row>
        <row r="51">
          <cell r="H51" t="str">
            <v/>
          </cell>
          <cell r="I51">
            <v>0.7881944444444439</v>
          </cell>
          <cell r="J51">
            <v>1</v>
          </cell>
        </row>
        <row r="52">
          <cell r="H52" t="str">
            <v/>
          </cell>
          <cell r="I52">
            <v>0.7881944444444439</v>
          </cell>
          <cell r="J52">
            <v>1</v>
          </cell>
        </row>
        <row r="53">
          <cell r="H53" t="str">
            <v/>
          </cell>
          <cell r="I53">
            <v>0.7881944444444439</v>
          </cell>
          <cell r="J53">
            <v>1</v>
          </cell>
        </row>
        <row r="54">
          <cell r="H54" t="str">
            <v/>
          </cell>
          <cell r="I54">
            <v>0.7881944444444439</v>
          </cell>
          <cell r="J54">
            <v>1</v>
          </cell>
        </row>
        <row r="55">
          <cell r="H55" t="str">
            <v/>
          </cell>
          <cell r="I55">
            <v>0.7881944444444439</v>
          </cell>
          <cell r="J55">
            <v>1</v>
          </cell>
        </row>
        <row r="56">
          <cell r="H56" t="str">
            <v/>
          </cell>
          <cell r="I56">
            <v>0.7881944444444439</v>
          </cell>
          <cell r="J56">
            <v>1</v>
          </cell>
        </row>
        <row r="57">
          <cell r="H57" t="str">
            <v/>
          </cell>
          <cell r="I57">
            <v>0.7881944444444439</v>
          </cell>
          <cell r="J57">
            <v>1</v>
          </cell>
        </row>
        <row r="58">
          <cell r="H58" t="str">
            <v/>
          </cell>
          <cell r="I58">
            <v>0.7881944444444439</v>
          </cell>
          <cell r="J58">
            <v>1</v>
          </cell>
        </row>
        <row r="59">
          <cell r="H59" t="str">
            <v/>
          </cell>
          <cell r="I59">
            <v>0.7881944444444439</v>
          </cell>
          <cell r="J59">
            <v>1</v>
          </cell>
        </row>
        <row r="60">
          <cell r="H60" t="str">
            <v/>
          </cell>
          <cell r="I60">
            <v>0.7881944444444439</v>
          </cell>
          <cell r="J60">
            <v>1</v>
          </cell>
        </row>
        <row r="61">
          <cell r="H61" t="str">
            <v/>
          </cell>
          <cell r="I61">
            <v>0.7881944444444439</v>
          </cell>
          <cell r="J61">
            <v>1</v>
          </cell>
        </row>
        <row r="62">
          <cell r="H62" t="str">
            <v/>
          </cell>
          <cell r="I62">
            <v>0.7881944444444439</v>
          </cell>
          <cell r="J62">
            <v>1</v>
          </cell>
        </row>
        <row r="63">
          <cell r="H63" t="str">
            <v/>
          </cell>
          <cell r="I63">
            <v>0.7881944444444439</v>
          </cell>
          <cell r="J63">
            <v>1</v>
          </cell>
        </row>
        <row r="64">
          <cell r="H64" t="str">
            <v/>
          </cell>
          <cell r="I64">
            <v>0.7881944444444439</v>
          </cell>
          <cell r="J64">
            <v>1</v>
          </cell>
        </row>
        <row r="65">
          <cell r="H65" t="str">
            <v/>
          </cell>
          <cell r="I65">
            <v>0.7881944444444439</v>
          </cell>
          <cell r="J65">
            <v>1</v>
          </cell>
        </row>
        <row r="66">
          <cell r="H66" t="str">
            <v/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/>
          </cell>
          <cell r="I69">
            <v>0.7881944444444439</v>
          </cell>
          <cell r="J69">
            <v>1</v>
          </cell>
        </row>
        <row r="70">
          <cell r="H70" t="str">
            <v/>
          </cell>
          <cell r="I70">
            <v>0.7881944444444439</v>
          </cell>
          <cell r="J70">
            <v>1</v>
          </cell>
        </row>
        <row r="71">
          <cell r="H71" t="str">
            <v/>
          </cell>
          <cell r="I71">
            <v>0.7881944444444439</v>
          </cell>
          <cell r="J71">
            <v>1</v>
          </cell>
        </row>
        <row r="72">
          <cell r="H72" t="str">
            <v/>
          </cell>
          <cell r="I72">
            <v>0.7881944444444439</v>
          </cell>
          <cell r="J72">
            <v>1</v>
          </cell>
        </row>
        <row r="73">
          <cell r="H73" t="str">
            <v/>
          </cell>
          <cell r="I73">
            <v>0.7881944444444439</v>
          </cell>
          <cell r="J73">
            <v>1</v>
          </cell>
        </row>
        <row r="74">
          <cell r="H74" t="str">
            <v/>
          </cell>
          <cell r="I74">
            <v>0.7881944444444439</v>
          </cell>
          <cell r="J74">
            <v>1</v>
          </cell>
        </row>
        <row r="75">
          <cell r="H75" t="str">
            <v/>
          </cell>
          <cell r="I75">
            <v>0.7881944444444439</v>
          </cell>
          <cell r="J75">
            <v>1</v>
          </cell>
        </row>
        <row r="76">
          <cell r="H76" t="str">
            <v/>
          </cell>
          <cell r="I76">
            <v>0.7881944444444439</v>
          </cell>
          <cell r="J76">
            <v>1</v>
          </cell>
        </row>
        <row r="77">
          <cell r="H77" t="str">
            <v/>
          </cell>
          <cell r="I77">
            <v>0.7881944444444439</v>
          </cell>
          <cell r="J77">
            <v>1</v>
          </cell>
        </row>
        <row r="78">
          <cell r="H78" t="str">
            <v/>
          </cell>
          <cell r="I78">
            <v>0.7881944444444439</v>
          </cell>
          <cell r="J78">
            <v>1</v>
          </cell>
        </row>
        <row r="79">
          <cell r="H79" t="str">
            <v/>
          </cell>
          <cell r="I79">
            <v>0.7881944444444439</v>
          </cell>
          <cell r="J79">
            <v>1</v>
          </cell>
        </row>
        <row r="80">
          <cell r="H80" t="str">
            <v/>
          </cell>
          <cell r="I80">
            <v>0.7881944444444439</v>
          </cell>
          <cell r="J80">
            <v>1</v>
          </cell>
        </row>
        <row r="81">
          <cell r="H81" t="str">
            <v/>
          </cell>
          <cell r="I81">
            <v>0.7881944444444439</v>
          </cell>
          <cell r="J81">
            <v>1</v>
          </cell>
        </row>
        <row r="82">
          <cell r="H82" t="str">
            <v/>
          </cell>
          <cell r="I82">
            <v>0.7881944444444439</v>
          </cell>
          <cell r="J82">
            <v>1</v>
          </cell>
        </row>
        <row r="83">
          <cell r="H83" t="str">
            <v/>
          </cell>
          <cell r="I83">
            <v>0.7881944444444439</v>
          </cell>
          <cell r="J83">
            <v>1</v>
          </cell>
        </row>
        <row r="84">
          <cell r="H84" t="str">
            <v/>
          </cell>
          <cell r="I84">
            <v>0.7881944444444439</v>
          </cell>
          <cell r="J84">
            <v>1</v>
          </cell>
        </row>
        <row r="85">
          <cell r="H85" t="str">
            <v/>
          </cell>
          <cell r="I85">
            <v>0.7881944444444439</v>
          </cell>
          <cell r="J85">
            <v>1</v>
          </cell>
        </row>
        <row r="86">
          <cell r="H86" t="str">
            <v/>
          </cell>
          <cell r="I86">
            <v>0.7881944444444439</v>
          </cell>
          <cell r="J86">
            <v>1</v>
          </cell>
        </row>
        <row r="87">
          <cell r="H87" t="str">
            <v/>
          </cell>
          <cell r="I87">
            <v>0.7881944444444439</v>
          </cell>
          <cell r="J87">
            <v>1</v>
          </cell>
        </row>
        <row r="88">
          <cell r="H88" t="str">
            <v/>
          </cell>
          <cell r="I88">
            <v>0.7881944444444439</v>
          </cell>
          <cell r="J88">
            <v>1</v>
          </cell>
        </row>
        <row r="89">
          <cell r="H89" t="str">
            <v/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irselis"/>
      <sheetName val="100 M p.b."/>
      <sheetName val="100 M Finalai"/>
      <sheetName val="100 M Suvestinė"/>
      <sheetName val="100 V par.b."/>
      <sheetName val="100 V Finalai"/>
      <sheetName val="100 V Suvestinė"/>
      <sheetName val="200 M p.b."/>
      <sheetName val="200 M Finalai"/>
      <sheetName val="200 M Suvestinė"/>
      <sheetName val="200 V p.b."/>
      <sheetName val="200 V Finalai"/>
      <sheetName val="200 V Suvestinė"/>
      <sheetName val="400 M bėg."/>
      <sheetName val="400 M Suvestine"/>
      <sheetName val="400 V bėg."/>
      <sheetName val="400 Suvestinė"/>
      <sheetName val="800 M bėg."/>
      <sheetName val="800 M Suvestine"/>
      <sheetName val="800 V bėg."/>
      <sheetName val="800 V Suvestine"/>
      <sheetName val="1500 M "/>
      <sheetName val="1500 V bėg."/>
      <sheetName val="1500 V Suvestine"/>
      <sheetName val="3000 M"/>
      <sheetName val="3000 V"/>
      <sheetName val="5000 M"/>
      <sheetName val="5000 V"/>
      <sheetName val="100bb M"/>
      <sheetName val="110bb V p.b."/>
      <sheetName val="110bb V Finalas"/>
      <sheetName val="110bb V Suvestinė"/>
      <sheetName val="400bb M bėg."/>
      <sheetName val="400bb M Suvestine"/>
      <sheetName val="400bb V bėg."/>
      <sheetName val="400bb V Suvestine"/>
      <sheetName val="3000kl M"/>
      <sheetName val="3000kl V"/>
      <sheetName val="4x100 M"/>
      <sheetName val="4x100 V"/>
      <sheetName val="Aukštis M"/>
      <sheetName val="Aukstis V"/>
      <sheetName val="Kartis M"/>
      <sheetName val="Kartis V"/>
      <sheetName val="Tolis M"/>
      <sheetName val="Tolis V"/>
      <sheetName val="Trišuolis M"/>
      <sheetName val="Trišuolis V"/>
      <sheetName val="Rutulys M"/>
      <sheetName val="Rutulys V"/>
      <sheetName val="Diskas M"/>
      <sheetName val="Diskas V"/>
      <sheetName val="Kūjis M"/>
      <sheetName val="Kūjis V"/>
      <sheetName val="Ietis M"/>
      <sheetName val="Ietis V"/>
      <sheetName val="Komandiniai LL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40"/>
  <sheetViews>
    <sheetView tabSelected="1" zoomScale="90" zoomScaleNormal="90" zoomScalePageLayoutView="0" workbookViewId="0" topLeftCell="A1">
      <selection activeCell="AA26" sqref="AA26"/>
    </sheetView>
  </sheetViews>
  <sheetFormatPr defaultColWidth="9.140625" defaultRowHeight="15"/>
  <cols>
    <col min="1" max="1" width="4.421875" style="295" customWidth="1"/>
    <col min="2" max="2" width="0.5625" style="295" customWidth="1"/>
    <col min="3" max="3" width="3.7109375" style="295" customWidth="1"/>
    <col min="4" max="35" width="5.7109375" style="295" customWidth="1"/>
    <col min="36" max="36" width="9.00390625" style="295" customWidth="1"/>
    <col min="37" max="51" width="5.7109375" style="295" customWidth="1"/>
    <col min="52" max="16384" width="9.140625" style="295" customWidth="1"/>
  </cols>
  <sheetData>
    <row r="1" ht="12.75">
      <c r="B1" s="297"/>
    </row>
    <row r="2" ht="12.75">
      <c r="B2" s="297"/>
    </row>
    <row r="3" ht="12.75">
      <c r="B3" s="297"/>
    </row>
    <row r="4" ht="12.75">
      <c r="B4" s="297"/>
    </row>
    <row r="5" ht="12.75">
      <c r="B5" s="297"/>
    </row>
    <row r="6" ht="12.75">
      <c r="B6" s="297"/>
    </row>
    <row r="7" ht="12.75">
      <c r="B7" s="297"/>
    </row>
    <row r="8" ht="12.75">
      <c r="B8" s="297"/>
    </row>
    <row r="9" ht="12.75">
      <c r="B9" s="297"/>
    </row>
    <row r="10" ht="12.75">
      <c r="B10" s="297"/>
    </row>
    <row r="11" spans="2:4" s="306" customFormat="1" ht="20.25">
      <c r="B11" s="307"/>
      <c r="D11" s="305"/>
    </row>
    <row r="12" ht="12.75">
      <c r="B12" s="297"/>
    </row>
    <row r="13" spans="2:23" ht="20.25">
      <c r="B13" s="297"/>
      <c r="D13" s="305" t="s">
        <v>0</v>
      </c>
      <c r="W13" s="295" t="s">
        <v>432</v>
      </c>
    </row>
    <row r="14" ht="12.75">
      <c r="B14" s="297"/>
    </row>
    <row r="15" spans="2:4" ht="12.75">
      <c r="B15" s="297"/>
      <c r="D15" s="304"/>
    </row>
    <row r="16" spans="2:4" ht="17.25" customHeight="1">
      <c r="B16" s="297"/>
      <c r="D16" s="304"/>
    </row>
    <row r="17" ht="4.5" customHeight="1">
      <c r="B17" s="297"/>
    </row>
    <row r="18" spans="1:25" ht="3" customHeight="1">
      <c r="A18" s="302"/>
      <c r="B18" s="303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</row>
    <row r="19" ht="4.5" customHeight="1">
      <c r="B19" s="297"/>
    </row>
    <row r="20" ht="12.75">
      <c r="B20" s="297"/>
    </row>
    <row r="21" ht="12" customHeight="1">
      <c r="B21" s="297"/>
    </row>
    <row r="22" ht="12.75">
      <c r="B22" s="297"/>
    </row>
    <row r="23" ht="12.75">
      <c r="B23" s="297"/>
    </row>
    <row r="24" ht="12.75">
      <c r="B24" s="297"/>
    </row>
    <row r="25" ht="12.75">
      <c r="B25" s="297"/>
    </row>
    <row r="26" spans="2:4" ht="15">
      <c r="B26" s="297"/>
      <c r="D26" s="301" t="s">
        <v>527</v>
      </c>
    </row>
    <row r="27" spans="1:9" ht="6.75" customHeight="1">
      <c r="A27" s="299"/>
      <c r="B27" s="300"/>
      <c r="C27" s="299"/>
      <c r="D27" s="299"/>
      <c r="E27" s="299"/>
      <c r="F27" s="299"/>
      <c r="G27" s="299"/>
      <c r="H27" s="299"/>
      <c r="I27" s="299"/>
    </row>
    <row r="28" ht="6.75" customHeight="1">
      <c r="B28" s="297"/>
    </row>
    <row r="29" spans="2:4" ht="15">
      <c r="B29" s="297"/>
      <c r="D29" s="298" t="s">
        <v>402</v>
      </c>
    </row>
    <row r="30" ht="12.75">
      <c r="B30" s="297"/>
    </row>
    <row r="31" ht="12.75">
      <c r="B31" s="297"/>
    </row>
    <row r="32" ht="12.75">
      <c r="B32" s="297"/>
    </row>
    <row r="33" spans="2:12" ht="12.75">
      <c r="B33" s="297"/>
      <c r="E33" s="295" t="s">
        <v>431</v>
      </c>
      <c r="L33" s="295" t="s">
        <v>524</v>
      </c>
    </row>
    <row r="34" spans="2:24" ht="12.75">
      <c r="B34" s="297"/>
      <c r="N34" s="296" t="s">
        <v>430</v>
      </c>
      <c r="O34" s="296"/>
      <c r="P34" s="296"/>
      <c r="Q34" s="296"/>
      <c r="R34" s="296"/>
      <c r="S34" s="296"/>
      <c r="T34" s="296"/>
      <c r="U34" s="296"/>
      <c r="V34" s="296"/>
      <c r="W34" s="296"/>
      <c r="X34" s="296"/>
    </row>
    <row r="35" ht="12.75">
      <c r="B35" s="297"/>
    </row>
    <row r="36" spans="2:12" ht="12.75">
      <c r="B36" s="297"/>
      <c r="E36" s="295" t="s">
        <v>429</v>
      </c>
      <c r="L36" s="295" t="s">
        <v>525</v>
      </c>
    </row>
    <row r="37" spans="2:24" ht="12.75">
      <c r="B37" s="297"/>
      <c r="N37" s="296" t="s">
        <v>430</v>
      </c>
      <c r="O37" s="296"/>
      <c r="P37" s="296"/>
      <c r="Q37" s="296"/>
      <c r="R37" s="296"/>
      <c r="S37" s="296"/>
      <c r="T37" s="296"/>
      <c r="U37" s="296"/>
      <c r="V37" s="296"/>
      <c r="W37" s="296"/>
      <c r="X37" s="296"/>
    </row>
    <row r="38" ht="12.75">
      <c r="B38" s="297"/>
    </row>
    <row r="39" spans="2:24" ht="12.75">
      <c r="B39" s="297"/>
      <c r="E39" s="295" t="s">
        <v>428</v>
      </c>
      <c r="L39" s="295" t="s">
        <v>526</v>
      </c>
      <c r="P39" s="296"/>
      <c r="Q39" s="296"/>
      <c r="R39" s="296"/>
      <c r="S39" s="296"/>
      <c r="T39" s="296"/>
      <c r="U39" s="296"/>
      <c r="V39" s="296"/>
      <c r="W39" s="296"/>
      <c r="X39" s="296"/>
    </row>
    <row r="40" spans="2:15" ht="12.75">
      <c r="B40" s="297"/>
      <c r="N40" s="296" t="s">
        <v>430</v>
      </c>
      <c r="O40" s="296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N4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5.140625" style="83" customWidth="1"/>
    <col min="2" max="2" width="5.7109375" style="83" customWidth="1"/>
    <col min="3" max="3" width="10.00390625" style="83" customWidth="1"/>
    <col min="4" max="4" width="15.00390625" style="83" customWidth="1"/>
    <col min="5" max="5" width="9.28125" style="119" customWidth="1"/>
    <col min="6" max="6" width="11.7109375" style="97" customWidth="1"/>
    <col min="7" max="7" width="12.421875" style="97" customWidth="1"/>
    <col min="8" max="8" width="10.421875" style="97" bestFit="1" customWidth="1"/>
    <col min="9" max="9" width="5.8515625" style="97" bestFit="1" customWidth="1"/>
    <col min="10" max="10" width="9.140625" style="162" customWidth="1"/>
    <col min="11" max="11" width="5.28125" style="162" bestFit="1" customWidth="1"/>
    <col min="12" max="12" width="24.8515625" style="90" customWidth="1"/>
    <col min="13" max="13" width="9.140625" style="83" hidden="1" customWidth="1"/>
    <col min="14" max="16" width="9.140625" style="83" customWidth="1"/>
    <col min="17" max="17" width="10.28125" style="83" customWidth="1"/>
    <col min="18" max="16384" width="9.140625" style="83" customWidth="1"/>
  </cols>
  <sheetData>
    <row r="1" spans="1:12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9"/>
      <c r="L1" s="79"/>
    </row>
    <row r="2" spans="1:12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81"/>
    </row>
    <row r="3" spans="1:12" s="90" customFormat="1" ht="12" customHeight="1">
      <c r="A3" s="83"/>
      <c r="B3" s="83"/>
      <c r="C3" s="83"/>
      <c r="D3" s="84"/>
      <c r="E3" s="85"/>
      <c r="F3" s="86"/>
      <c r="G3" s="86"/>
      <c r="H3" s="86"/>
      <c r="I3" s="86"/>
      <c r="J3" s="88"/>
      <c r="K3" s="88"/>
      <c r="L3" s="157"/>
    </row>
    <row r="4" spans="3:11" s="95" customFormat="1" ht="15">
      <c r="C4" s="73" t="s">
        <v>273</v>
      </c>
      <c r="D4" s="73"/>
      <c r="E4" s="85"/>
      <c r="F4" s="74"/>
      <c r="G4" s="74"/>
      <c r="H4" s="92"/>
      <c r="I4" s="92"/>
      <c r="J4" s="93"/>
      <c r="K4" s="93"/>
    </row>
    <row r="5" spans="3:12" s="95" customFormat="1" ht="14.25" customHeight="1" thickBot="1">
      <c r="C5" s="84">
        <v>1</v>
      </c>
      <c r="D5" s="84" t="s">
        <v>274</v>
      </c>
      <c r="E5" s="85"/>
      <c r="F5" s="96"/>
      <c r="G5" s="96"/>
      <c r="H5" s="97"/>
      <c r="I5" s="97"/>
      <c r="J5" s="162"/>
      <c r="K5" s="88"/>
      <c r="L5" s="88"/>
    </row>
    <row r="6" spans="1:12" s="80" customFormat="1" ht="15.75" customHeight="1" thickBot="1">
      <c r="A6" s="7" t="s">
        <v>966</v>
      </c>
      <c r="B6" s="57" t="s">
        <v>27</v>
      </c>
      <c r="C6" s="188" t="s">
        <v>2</v>
      </c>
      <c r="D6" s="100" t="s">
        <v>3</v>
      </c>
      <c r="E6" s="101" t="s">
        <v>4</v>
      </c>
      <c r="F6" s="102" t="s">
        <v>5</v>
      </c>
      <c r="G6" s="102" t="s">
        <v>6</v>
      </c>
      <c r="H6" s="189" t="s">
        <v>190</v>
      </c>
      <c r="I6" s="102" t="s">
        <v>8</v>
      </c>
      <c r="J6" s="101" t="s">
        <v>10</v>
      </c>
      <c r="K6" s="107" t="s">
        <v>11</v>
      </c>
      <c r="L6" s="108" t="s">
        <v>12</v>
      </c>
    </row>
    <row r="7" spans="1:13" ht="18" customHeight="1">
      <c r="A7" s="144">
        <v>1</v>
      </c>
      <c r="B7" s="144">
        <v>1</v>
      </c>
      <c r="C7" s="111" t="s">
        <v>722</v>
      </c>
      <c r="D7" s="112" t="s">
        <v>721</v>
      </c>
      <c r="E7" s="113">
        <v>39403</v>
      </c>
      <c r="F7" s="114" t="s">
        <v>198</v>
      </c>
      <c r="G7" s="114" t="s">
        <v>58</v>
      </c>
      <c r="H7" s="114"/>
      <c r="I7" s="147"/>
      <c r="J7" s="190">
        <v>0.0013231481481481482</v>
      </c>
      <c r="K7" s="67" t="str">
        <f aca="true" t="shared" si="0" ref="K7:K14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III A</v>
      </c>
      <c r="L7" s="114" t="s">
        <v>476</v>
      </c>
      <c r="M7" s="347"/>
    </row>
    <row r="8" spans="1:13" ht="18" customHeight="1">
      <c r="A8" s="144">
        <v>2</v>
      </c>
      <c r="B8" s="144">
        <v>6</v>
      </c>
      <c r="C8" s="111" t="s">
        <v>425</v>
      </c>
      <c r="D8" s="112" t="s">
        <v>539</v>
      </c>
      <c r="E8" s="113" t="s">
        <v>723</v>
      </c>
      <c r="F8" s="114" t="s">
        <v>198</v>
      </c>
      <c r="G8" s="114" t="s">
        <v>58</v>
      </c>
      <c r="H8" s="114"/>
      <c r="I8" s="147"/>
      <c r="J8" s="190">
        <v>0.001404861111111111</v>
      </c>
      <c r="K8" s="67" t="str">
        <f t="shared" si="0"/>
        <v>I JA</v>
      </c>
      <c r="L8" s="114" t="s">
        <v>385</v>
      </c>
      <c r="M8" s="347"/>
    </row>
    <row r="9" spans="1:13" ht="18" customHeight="1">
      <c r="A9" s="144">
        <v>3</v>
      </c>
      <c r="B9" s="144">
        <v>9</v>
      </c>
      <c r="C9" s="111" t="s">
        <v>751</v>
      </c>
      <c r="D9" s="112" t="s">
        <v>750</v>
      </c>
      <c r="E9" s="113" t="s">
        <v>749</v>
      </c>
      <c r="F9" s="114" t="s">
        <v>24</v>
      </c>
      <c r="G9" s="114" t="s">
        <v>25</v>
      </c>
      <c r="H9" s="114"/>
      <c r="I9" s="147"/>
      <c r="J9" s="190">
        <v>0.0014491898148148148</v>
      </c>
      <c r="K9" s="67" t="str">
        <f t="shared" si="0"/>
        <v>I JA</v>
      </c>
      <c r="L9" s="114" t="s">
        <v>361</v>
      </c>
      <c r="M9" s="347"/>
    </row>
    <row r="10" spans="1:13" ht="18" customHeight="1">
      <c r="A10" s="144">
        <v>4</v>
      </c>
      <c r="B10" s="144">
        <v>2</v>
      </c>
      <c r="C10" s="111" t="s">
        <v>176</v>
      </c>
      <c r="D10" s="112" t="s">
        <v>740</v>
      </c>
      <c r="E10" s="113" t="s">
        <v>739</v>
      </c>
      <c r="F10" s="114" t="s">
        <v>571</v>
      </c>
      <c r="G10" s="114" t="s">
        <v>120</v>
      </c>
      <c r="H10" s="114"/>
      <c r="I10" s="147"/>
      <c r="J10" s="190">
        <v>0.0014723379629629628</v>
      </c>
      <c r="K10" s="67" t="str">
        <f t="shared" si="0"/>
        <v>I JA</v>
      </c>
      <c r="L10" s="114" t="s">
        <v>472</v>
      </c>
      <c r="M10" s="347"/>
    </row>
    <row r="11" spans="1:13" ht="18" customHeight="1">
      <c r="A11" s="144">
        <v>5</v>
      </c>
      <c r="B11" s="144">
        <v>5</v>
      </c>
      <c r="C11" s="111" t="s">
        <v>641</v>
      </c>
      <c r="D11" s="112" t="s">
        <v>753</v>
      </c>
      <c r="E11" s="113" t="s">
        <v>752</v>
      </c>
      <c r="F11" s="114" t="s">
        <v>24</v>
      </c>
      <c r="G11" s="114" t="s">
        <v>25</v>
      </c>
      <c r="H11" s="114"/>
      <c r="I11" s="147"/>
      <c r="J11" s="190">
        <v>0.0014739583333333334</v>
      </c>
      <c r="K11" s="67" t="str">
        <f t="shared" si="0"/>
        <v>I JA</v>
      </c>
      <c r="L11" s="114" t="s">
        <v>361</v>
      </c>
      <c r="M11" s="347"/>
    </row>
    <row r="12" spans="1:13" ht="18" customHeight="1">
      <c r="A12" s="144">
        <v>6</v>
      </c>
      <c r="B12" s="144">
        <v>7</v>
      </c>
      <c r="C12" s="111" t="s">
        <v>545</v>
      </c>
      <c r="D12" s="112" t="s">
        <v>742</v>
      </c>
      <c r="E12" s="113" t="s">
        <v>741</v>
      </c>
      <c r="F12" s="114" t="s">
        <v>309</v>
      </c>
      <c r="G12" s="114" t="s">
        <v>308</v>
      </c>
      <c r="H12" s="114"/>
      <c r="I12" s="147"/>
      <c r="J12" s="190">
        <v>0.0014922453703703703</v>
      </c>
      <c r="K12" s="67" t="str">
        <f t="shared" si="0"/>
        <v>II JA</v>
      </c>
      <c r="L12" s="114" t="s">
        <v>307</v>
      </c>
      <c r="M12" s="347"/>
    </row>
    <row r="13" spans="1:13" ht="18" customHeight="1">
      <c r="A13" s="144">
        <v>7</v>
      </c>
      <c r="B13" s="144">
        <v>8</v>
      </c>
      <c r="C13" s="111" t="s">
        <v>46</v>
      </c>
      <c r="D13" s="112" t="s">
        <v>245</v>
      </c>
      <c r="E13" s="113" t="s">
        <v>102</v>
      </c>
      <c r="F13" s="114" t="s">
        <v>570</v>
      </c>
      <c r="G13" s="114" t="s">
        <v>15</v>
      </c>
      <c r="H13" s="114" t="s">
        <v>738</v>
      </c>
      <c r="I13" s="147"/>
      <c r="J13" s="190">
        <v>0.0015130787037037038</v>
      </c>
      <c r="K13" s="67" t="str">
        <f t="shared" si="0"/>
        <v>II JA</v>
      </c>
      <c r="L13" s="114" t="s">
        <v>16</v>
      </c>
      <c r="M13" s="347" t="s">
        <v>737</v>
      </c>
    </row>
    <row r="14" spans="1:13" ht="18" customHeight="1">
      <c r="A14" s="144">
        <v>8</v>
      </c>
      <c r="B14" s="144">
        <v>3</v>
      </c>
      <c r="C14" s="111" t="s">
        <v>745</v>
      </c>
      <c r="D14" s="112" t="s">
        <v>744</v>
      </c>
      <c r="E14" s="113" t="s">
        <v>743</v>
      </c>
      <c r="F14" s="114" t="s">
        <v>581</v>
      </c>
      <c r="G14" s="114" t="s">
        <v>580</v>
      </c>
      <c r="H14" s="114"/>
      <c r="I14" s="147"/>
      <c r="J14" s="190">
        <v>0.0015733796296296297</v>
      </c>
      <c r="K14" s="67" t="str">
        <f t="shared" si="0"/>
        <v>II JA</v>
      </c>
      <c r="L14" s="114" t="s">
        <v>579</v>
      </c>
      <c r="M14" s="347"/>
    </row>
    <row r="15" spans="1:13" ht="18" customHeight="1">
      <c r="A15" s="144">
        <v>9</v>
      </c>
      <c r="B15" s="144">
        <v>4</v>
      </c>
      <c r="C15" s="111" t="s">
        <v>747</v>
      </c>
      <c r="D15" s="112" t="s">
        <v>746</v>
      </c>
      <c r="E15" s="113" t="s">
        <v>452</v>
      </c>
      <c r="F15" s="114" t="s">
        <v>583</v>
      </c>
      <c r="G15" s="114" t="s">
        <v>280</v>
      </c>
      <c r="H15" s="114"/>
      <c r="I15" s="147"/>
      <c r="J15" s="190">
        <v>0.0017489583333333333</v>
      </c>
      <c r="K15" s="67"/>
      <c r="L15" s="114" t="s">
        <v>281</v>
      </c>
      <c r="M15" s="347"/>
    </row>
    <row r="16" spans="3:12" s="95" customFormat="1" ht="14.25" customHeight="1" thickBot="1">
      <c r="C16" s="84">
        <v>2</v>
      </c>
      <c r="D16" s="84" t="s">
        <v>274</v>
      </c>
      <c r="E16" s="85"/>
      <c r="F16" s="96"/>
      <c r="G16" s="96"/>
      <c r="H16" s="97"/>
      <c r="I16" s="97"/>
      <c r="J16" s="162"/>
      <c r="K16" s="88"/>
      <c r="L16" s="88"/>
    </row>
    <row r="17" spans="1:12" s="80" customFormat="1" ht="15.75" customHeight="1" thickBot="1">
      <c r="A17" s="7" t="s">
        <v>966</v>
      </c>
      <c r="B17" s="57" t="s">
        <v>27</v>
      </c>
      <c r="C17" s="188" t="s">
        <v>2</v>
      </c>
      <c r="D17" s="100" t="s">
        <v>3</v>
      </c>
      <c r="E17" s="101" t="s">
        <v>4</v>
      </c>
      <c r="F17" s="102" t="s">
        <v>5</v>
      </c>
      <c r="G17" s="102" t="s">
        <v>6</v>
      </c>
      <c r="H17" s="189" t="s">
        <v>190</v>
      </c>
      <c r="I17" s="102" t="s">
        <v>8</v>
      </c>
      <c r="J17" s="101" t="s">
        <v>10</v>
      </c>
      <c r="K17" s="107" t="s">
        <v>11</v>
      </c>
      <c r="L17" s="108" t="s">
        <v>12</v>
      </c>
    </row>
    <row r="18" spans="1:12" ht="18" customHeight="1">
      <c r="A18" s="144">
        <v>1</v>
      </c>
      <c r="B18" s="144">
        <v>4</v>
      </c>
      <c r="C18" s="111" t="s">
        <v>427</v>
      </c>
      <c r="D18" s="112" t="s">
        <v>426</v>
      </c>
      <c r="E18" s="113" t="s">
        <v>720</v>
      </c>
      <c r="F18" s="114" t="s">
        <v>719</v>
      </c>
      <c r="G18" s="114" t="s">
        <v>341</v>
      </c>
      <c r="H18" s="114"/>
      <c r="I18" s="147" t="s">
        <v>69</v>
      </c>
      <c r="J18" s="190">
        <v>0.0012733796296296297</v>
      </c>
      <c r="K18" s="67" t="str">
        <f aca="true" t="shared" si="1" ref="K18:K23">IF(ISBLANK(J18),"",IF(J18&lt;=0.00109375,"KSM",IF(J18&lt;=0.00115162037037037,"I A",IF(J18&lt;=0.00124421296296296,"II A",IF(J18&lt;=0.0013599537037037,"III A",IF(J18&lt;=0.00148726851851852,"I JA",IF(J18&lt;=0.00160300925925926,"II JA",IF(J18&lt;=0.00169560185185185,"III JA"))))))))</f>
        <v>III A</v>
      </c>
      <c r="L18" s="114" t="s">
        <v>718</v>
      </c>
    </row>
    <row r="19" spans="1:12" ht="18" customHeight="1">
      <c r="A19" s="144">
        <v>2</v>
      </c>
      <c r="B19" s="144">
        <v>2</v>
      </c>
      <c r="C19" s="111" t="s">
        <v>46</v>
      </c>
      <c r="D19" s="112" t="s">
        <v>421</v>
      </c>
      <c r="E19" s="113">
        <v>38840</v>
      </c>
      <c r="F19" s="114" t="s">
        <v>37</v>
      </c>
      <c r="G19" s="114" t="s">
        <v>38</v>
      </c>
      <c r="H19" s="114"/>
      <c r="I19" s="147"/>
      <c r="J19" s="190">
        <v>0.001371527777777778</v>
      </c>
      <c r="K19" s="67" t="str">
        <f t="shared" si="1"/>
        <v>I JA</v>
      </c>
      <c r="L19" s="114" t="s">
        <v>285</v>
      </c>
    </row>
    <row r="20" spans="1:12" ht="18" customHeight="1">
      <c r="A20" s="144">
        <v>3</v>
      </c>
      <c r="B20" s="144">
        <v>3</v>
      </c>
      <c r="C20" s="111" t="s">
        <v>179</v>
      </c>
      <c r="D20" s="112" t="s">
        <v>284</v>
      </c>
      <c r="E20" s="113">
        <v>38993</v>
      </c>
      <c r="F20" s="114" t="s">
        <v>37</v>
      </c>
      <c r="G20" s="114" t="s">
        <v>38</v>
      </c>
      <c r="H20" s="114"/>
      <c r="I20" s="147"/>
      <c r="J20" s="190">
        <v>0.0013760416666666667</v>
      </c>
      <c r="K20" s="67" t="str">
        <f t="shared" si="1"/>
        <v>I JA</v>
      </c>
      <c r="L20" s="114" t="s">
        <v>285</v>
      </c>
    </row>
    <row r="21" spans="1:12" ht="18" customHeight="1">
      <c r="A21" s="144">
        <v>4</v>
      </c>
      <c r="B21" s="144">
        <v>6</v>
      </c>
      <c r="C21" s="111" t="s">
        <v>224</v>
      </c>
      <c r="D21" s="112" t="s">
        <v>211</v>
      </c>
      <c r="E21" s="113" t="s">
        <v>286</v>
      </c>
      <c r="F21" s="114" t="s">
        <v>78</v>
      </c>
      <c r="G21" s="114" t="s">
        <v>79</v>
      </c>
      <c r="H21" s="114" t="s">
        <v>574</v>
      </c>
      <c r="I21" s="147"/>
      <c r="J21" s="190">
        <v>0.0014356481481481484</v>
      </c>
      <c r="K21" s="67" t="str">
        <f t="shared" si="1"/>
        <v>I JA</v>
      </c>
      <c r="L21" s="114" t="s">
        <v>80</v>
      </c>
    </row>
    <row r="22" spans="1:12" ht="18" customHeight="1">
      <c r="A22" s="144">
        <v>5</v>
      </c>
      <c r="B22" s="144">
        <v>8</v>
      </c>
      <c r="C22" s="111" t="s">
        <v>48</v>
      </c>
      <c r="D22" s="112" t="s">
        <v>736</v>
      </c>
      <c r="E22" s="113">
        <v>39302</v>
      </c>
      <c r="F22" s="114" t="s">
        <v>61</v>
      </c>
      <c r="G22" s="114" t="s">
        <v>565</v>
      </c>
      <c r="H22" s="114"/>
      <c r="I22" s="147"/>
      <c r="J22" s="190">
        <v>0.001467939814814815</v>
      </c>
      <c r="K22" s="67" t="str">
        <f t="shared" si="1"/>
        <v>I JA</v>
      </c>
      <c r="L22" s="114" t="s">
        <v>62</v>
      </c>
    </row>
    <row r="23" spans="1:12" ht="18" customHeight="1">
      <c r="A23" s="144">
        <v>6</v>
      </c>
      <c r="B23" s="144">
        <v>7</v>
      </c>
      <c r="C23" s="111" t="s">
        <v>52</v>
      </c>
      <c r="D23" s="112" t="s">
        <v>735</v>
      </c>
      <c r="E23" s="113">
        <v>39255</v>
      </c>
      <c r="F23" s="114" t="s">
        <v>37</v>
      </c>
      <c r="G23" s="114" t="s">
        <v>38</v>
      </c>
      <c r="H23" s="114"/>
      <c r="I23" s="147"/>
      <c r="J23" s="190">
        <v>0.0015534722222222224</v>
      </c>
      <c r="K23" s="67" t="str">
        <f t="shared" si="1"/>
        <v>II JA</v>
      </c>
      <c r="L23" s="114" t="s">
        <v>555</v>
      </c>
    </row>
    <row r="24" spans="1:12" ht="18" customHeight="1">
      <c r="A24" s="144"/>
      <c r="B24" s="144">
        <v>1</v>
      </c>
      <c r="C24" s="111" t="s">
        <v>554</v>
      </c>
      <c r="D24" s="112" t="s">
        <v>755</v>
      </c>
      <c r="E24" s="113" t="s">
        <v>754</v>
      </c>
      <c r="F24" s="114" t="s">
        <v>56</v>
      </c>
      <c r="G24" s="114" t="s">
        <v>25</v>
      </c>
      <c r="H24" s="114"/>
      <c r="I24" s="147"/>
      <c r="J24" s="190" t="s">
        <v>965</v>
      </c>
      <c r="K24" s="67"/>
      <c r="L24" s="114" t="s">
        <v>361</v>
      </c>
    </row>
    <row r="25" spans="1:12" ht="18" customHeight="1">
      <c r="A25" s="144"/>
      <c r="B25" s="144">
        <v>5</v>
      </c>
      <c r="C25" s="111" t="s">
        <v>179</v>
      </c>
      <c r="D25" s="112" t="s">
        <v>960</v>
      </c>
      <c r="E25" s="113" t="s">
        <v>961</v>
      </c>
      <c r="F25" s="114" t="s">
        <v>962</v>
      </c>
      <c r="G25" s="114"/>
      <c r="H25" s="114"/>
      <c r="I25" s="147"/>
      <c r="J25" s="190" t="s">
        <v>965</v>
      </c>
      <c r="K25" s="67"/>
      <c r="L25" s="114" t="s">
        <v>963</v>
      </c>
    </row>
    <row r="26" spans="3:12" s="95" customFormat="1" ht="14.25" customHeight="1" thickBot="1">
      <c r="C26" s="84">
        <v>3</v>
      </c>
      <c r="D26" s="84" t="s">
        <v>274</v>
      </c>
      <c r="E26" s="85"/>
      <c r="F26" s="96"/>
      <c r="G26" s="96"/>
      <c r="H26" s="97"/>
      <c r="I26" s="97"/>
      <c r="J26" s="162"/>
      <c r="K26" s="88"/>
      <c r="L26" s="88"/>
    </row>
    <row r="27" spans="1:12" s="80" customFormat="1" ht="15.75" customHeight="1" thickBot="1">
      <c r="A27" s="7" t="s">
        <v>966</v>
      </c>
      <c r="B27" s="57" t="s">
        <v>27</v>
      </c>
      <c r="C27" s="188" t="s">
        <v>2</v>
      </c>
      <c r="D27" s="100" t="s">
        <v>3</v>
      </c>
      <c r="E27" s="101" t="s">
        <v>4</v>
      </c>
      <c r="F27" s="102" t="s">
        <v>5</v>
      </c>
      <c r="G27" s="102" t="s">
        <v>6</v>
      </c>
      <c r="H27" s="189" t="s">
        <v>190</v>
      </c>
      <c r="I27" s="102" t="s">
        <v>8</v>
      </c>
      <c r="J27" s="101" t="s">
        <v>10</v>
      </c>
      <c r="K27" s="107" t="s">
        <v>11</v>
      </c>
      <c r="L27" s="108" t="s">
        <v>12</v>
      </c>
    </row>
    <row r="28" spans="1:13" ht="18" customHeight="1">
      <c r="A28" s="144">
        <v>1</v>
      </c>
      <c r="B28" s="144">
        <v>6</v>
      </c>
      <c r="C28" s="111" t="s">
        <v>127</v>
      </c>
      <c r="D28" s="112" t="s">
        <v>730</v>
      </c>
      <c r="E28" s="113" t="s">
        <v>178</v>
      </c>
      <c r="F28" s="114" t="s">
        <v>57</v>
      </c>
      <c r="G28" s="114" t="s">
        <v>58</v>
      </c>
      <c r="H28" s="114"/>
      <c r="I28" s="147"/>
      <c r="J28" s="190">
        <v>0.0011820601851851853</v>
      </c>
      <c r="K28" s="67" t="str">
        <f aca="true" t="shared" si="2" ref="K28:K35">IF(ISBLANK(J28),"",IF(J28&lt;=0.00109375,"KSM",IF(J28&lt;=0.00115162037037037,"I A",IF(J28&lt;=0.00124421296296296,"II A",IF(J28&lt;=0.0013599537037037,"III A",IF(J28&lt;=0.00148726851851852,"I JA",IF(J28&lt;=0.00160300925925926,"II JA",IF(J28&lt;=0.00169560185185185,"III JA"))))))))</f>
        <v>II A</v>
      </c>
      <c r="L28" s="114" t="s">
        <v>266</v>
      </c>
      <c r="M28" s="347" t="s">
        <v>729</v>
      </c>
    </row>
    <row r="29" spans="1:13" ht="18" customHeight="1">
      <c r="A29" s="144">
        <v>2</v>
      </c>
      <c r="B29" s="144">
        <v>8</v>
      </c>
      <c r="C29" s="111" t="s">
        <v>175</v>
      </c>
      <c r="D29" s="112" t="s">
        <v>291</v>
      </c>
      <c r="E29" s="113">
        <v>38971</v>
      </c>
      <c r="F29" s="114" t="s">
        <v>57</v>
      </c>
      <c r="G29" s="114" t="s">
        <v>58</v>
      </c>
      <c r="H29" s="114" t="s">
        <v>277</v>
      </c>
      <c r="I29" s="147"/>
      <c r="J29" s="190">
        <v>0.0011983796296296298</v>
      </c>
      <c r="K29" s="67" t="str">
        <f t="shared" si="2"/>
        <v>II A</v>
      </c>
      <c r="L29" s="114" t="s">
        <v>292</v>
      </c>
      <c r="M29" s="347" t="s">
        <v>734</v>
      </c>
    </row>
    <row r="30" spans="1:13" ht="18" customHeight="1">
      <c r="A30" s="144">
        <v>3</v>
      </c>
      <c r="B30" s="144">
        <v>7</v>
      </c>
      <c r="C30" s="111" t="s">
        <v>176</v>
      </c>
      <c r="D30" s="112" t="s">
        <v>339</v>
      </c>
      <c r="E30" s="113" t="s">
        <v>340</v>
      </c>
      <c r="F30" s="114" t="s">
        <v>581</v>
      </c>
      <c r="G30" s="114" t="s">
        <v>580</v>
      </c>
      <c r="H30" s="114"/>
      <c r="I30" s="147"/>
      <c r="J30" s="190">
        <v>0.0012297453703703704</v>
      </c>
      <c r="K30" s="67" t="str">
        <f t="shared" si="2"/>
        <v>II A</v>
      </c>
      <c r="L30" s="114" t="s">
        <v>579</v>
      </c>
      <c r="M30" s="347" t="s">
        <v>756</v>
      </c>
    </row>
    <row r="31" spans="1:13" ht="18" customHeight="1">
      <c r="A31" s="144">
        <v>4</v>
      </c>
      <c r="B31" s="144">
        <v>1</v>
      </c>
      <c r="C31" s="111" t="s">
        <v>46</v>
      </c>
      <c r="D31" s="112" t="s">
        <v>733</v>
      </c>
      <c r="E31" s="113">
        <v>39247</v>
      </c>
      <c r="F31" s="114" t="s">
        <v>57</v>
      </c>
      <c r="G31" s="114" t="s">
        <v>58</v>
      </c>
      <c r="H31" s="114" t="s">
        <v>277</v>
      </c>
      <c r="I31" s="147"/>
      <c r="J31" s="190">
        <v>0.0012333333333333335</v>
      </c>
      <c r="K31" s="67" t="str">
        <f t="shared" si="2"/>
        <v>II A</v>
      </c>
      <c r="L31" s="114" t="s">
        <v>732</v>
      </c>
      <c r="M31" s="347" t="s">
        <v>731</v>
      </c>
    </row>
    <row r="32" spans="1:14" ht="18" customHeight="1">
      <c r="A32" s="144">
        <v>5</v>
      </c>
      <c r="B32" s="144">
        <v>3</v>
      </c>
      <c r="C32" s="111" t="s">
        <v>206</v>
      </c>
      <c r="D32" s="112" t="s">
        <v>294</v>
      </c>
      <c r="E32" s="113" t="s">
        <v>295</v>
      </c>
      <c r="F32" s="114" t="s">
        <v>57</v>
      </c>
      <c r="G32" s="114" t="s">
        <v>58</v>
      </c>
      <c r="H32" s="114"/>
      <c r="I32" s="147"/>
      <c r="J32" s="190">
        <v>0.0012592592592592592</v>
      </c>
      <c r="K32" s="67" t="str">
        <f t="shared" si="2"/>
        <v>III A</v>
      </c>
      <c r="L32" s="114" t="s">
        <v>293</v>
      </c>
      <c r="M32" s="347" t="s">
        <v>728</v>
      </c>
      <c r="N32" s="191"/>
    </row>
    <row r="33" spans="1:13" ht="18" customHeight="1">
      <c r="A33" s="144">
        <v>6</v>
      </c>
      <c r="B33" s="144">
        <v>4</v>
      </c>
      <c r="C33" s="111" t="s">
        <v>717</v>
      </c>
      <c r="D33" s="112" t="s">
        <v>716</v>
      </c>
      <c r="E33" s="113">
        <v>39209</v>
      </c>
      <c r="F33" s="114" t="s">
        <v>33</v>
      </c>
      <c r="G33" s="114" t="s">
        <v>34</v>
      </c>
      <c r="H33" s="114"/>
      <c r="I33" s="147"/>
      <c r="J33" s="190">
        <v>0.0012806712962962965</v>
      </c>
      <c r="K33" s="67" t="str">
        <f t="shared" si="2"/>
        <v>III A</v>
      </c>
      <c r="L33" s="114" t="s">
        <v>383</v>
      </c>
      <c r="M33" s="347" t="s">
        <v>756</v>
      </c>
    </row>
    <row r="34" spans="1:13" ht="18" customHeight="1">
      <c r="A34" s="144">
        <v>7</v>
      </c>
      <c r="B34" s="144">
        <v>2</v>
      </c>
      <c r="C34" s="111" t="s">
        <v>726</v>
      </c>
      <c r="D34" s="112" t="s">
        <v>725</v>
      </c>
      <c r="E34" s="113">
        <v>39429</v>
      </c>
      <c r="F34" s="114" t="s">
        <v>198</v>
      </c>
      <c r="G34" s="114" t="s">
        <v>58</v>
      </c>
      <c r="H34" s="114" t="s">
        <v>277</v>
      </c>
      <c r="I34" s="147"/>
      <c r="J34" s="190">
        <v>0.0013190972222222222</v>
      </c>
      <c r="K34" s="67" t="str">
        <f t="shared" si="2"/>
        <v>III A</v>
      </c>
      <c r="L34" s="114" t="s">
        <v>292</v>
      </c>
      <c r="M34" s="347" t="s">
        <v>724</v>
      </c>
    </row>
    <row r="35" spans="1:13" ht="18" customHeight="1">
      <c r="A35" s="144">
        <v>8</v>
      </c>
      <c r="B35" s="144">
        <v>5</v>
      </c>
      <c r="C35" s="111" t="s">
        <v>717</v>
      </c>
      <c r="D35" s="112" t="s">
        <v>422</v>
      </c>
      <c r="E35" s="113">
        <v>39233</v>
      </c>
      <c r="F35" s="114" t="s">
        <v>198</v>
      </c>
      <c r="G35" s="114" t="s">
        <v>58</v>
      </c>
      <c r="H35" s="114" t="s">
        <v>277</v>
      </c>
      <c r="I35" s="147"/>
      <c r="J35" s="190">
        <v>0.0013223379629629629</v>
      </c>
      <c r="K35" s="67" t="str">
        <f t="shared" si="2"/>
        <v>III A</v>
      </c>
      <c r="L35" s="114" t="s">
        <v>292</v>
      </c>
      <c r="M35" s="347" t="s">
        <v>727</v>
      </c>
    </row>
    <row r="36" spans="5:13" ht="18" customHeight="1">
      <c r="E36" s="83"/>
      <c r="F36" s="83"/>
      <c r="G36" s="83"/>
      <c r="H36" s="83"/>
      <c r="I36" s="83"/>
      <c r="J36" s="83"/>
      <c r="K36" s="83"/>
      <c r="L36" s="83"/>
      <c r="M36" s="347"/>
    </row>
    <row r="37" spans="5:12" ht="12.75">
      <c r="E37" s="83"/>
      <c r="F37" s="83"/>
      <c r="G37" s="83"/>
      <c r="H37" s="83"/>
      <c r="I37" s="83"/>
      <c r="J37" s="83"/>
      <c r="K37" s="83"/>
      <c r="L37" s="83"/>
    </row>
    <row r="38" spans="5:12" ht="12.75">
      <c r="E38" s="83"/>
      <c r="F38" s="83"/>
      <c r="G38" s="83"/>
      <c r="H38" s="83"/>
      <c r="I38" s="83"/>
      <c r="J38" s="83"/>
      <c r="K38" s="83"/>
      <c r="L38" s="83"/>
    </row>
    <row r="39" spans="5:12" ht="12.75">
      <c r="E39" s="83"/>
      <c r="F39" s="83"/>
      <c r="G39" s="83"/>
      <c r="H39" s="83"/>
      <c r="I39" s="83"/>
      <c r="J39" s="83"/>
      <c r="K39" s="83"/>
      <c r="L39" s="83"/>
    </row>
    <row r="40" spans="5:12" ht="12.75">
      <c r="E40" s="83"/>
      <c r="F40" s="83"/>
      <c r="G40" s="83"/>
      <c r="H40" s="83"/>
      <c r="I40" s="83"/>
      <c r="J40" s="83"/>
      <c r="K40" s="83"/>
      <c r="L40" s="83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zoomScalePageLayoutView="0" workbookViewId="0" topLeftCell="A4">
      <selection activeCell="W24" sqref="W24"/>
    </sheetView>
  </sheetViews>
  <sheetFormatPr defaultColWidth="9.140625" defaultRowHeight="15"/>
  <cols>
    <col min="1" max="1" width="5.140625" style="83" customWidth="1"/>
    <col min="2" max="2" width="5.7109375" style="83" customWidth="1"/>
    <col min="3" max="3" width="10.00390625" style="83" customWidth="1"/>
    <col min="4" max="4" width="15.00390625" style="83" customWidth="1"/>
    <col min="5" max="5" width="9.28125" style="119" customWidth="1"/>
    <col min="6" max="6" width="11.7109375" style="97" customWidth="1"/>
    <col min="7" max="7" width="12.421875" style="97" customWidth="1"/>
    <col min="8" max="8" width="10.421875" style="97" bestFit="1" customWidth="1"/>
    <col min="9" max="9" width="5.8515625" style="97" bestFit="1" customWidth="1"/>
    <col min="10" max="10" width="9.140625" style="162" customWidth="1"/>
    <col min="11" max="11" width="5.28125" style="162" bestFit="1" customWidth="1"/>
    <col min="12" max="12" width="24.8515625" style="90" customWidth="1"/>
    <col min="13" max="13" width="9.140625" style="83" hidden="1" customWidth="1"/>
    <col min="14" max="16" width="9.140625" style="83" customWidth="1"/>
    <col min="17" max="17" width="10.28125" style="83" customWidth="1"/>
    <col min="18" max="16384" width="9.140625" style="83" customWidth="1"/>
  </cols>
  <sheetData>
    <row r="1" spans="1:12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9"/>
      <c r="L1" s="79"/>
    </row>
    <row r="2" spans="1:12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81"/>
    </row>
    <row r="3" spans="1:12" s="90" customFormat="1" ht="12" customHeight="1">
      <c r="A3" s="83"/>
      <c r="B3" s="83"/>
      <c r="C3" s="83"/>
      <c r="D3" s="84"/>
      <c r="E3" s="85"/>
      <c r="F3" s="86"/>
      <c r="G3" s="86"/>
      <c r="H3" s="86"/>
      <c r="I3" s="86"/>
      <c r="J3" s="88"/>
      <c r="K3" s="88"/>
      <c r="L3" s="157"/>
    </row>
    <row r="4" spans="3:11" s="95" customFormat="1" ht="15">
      <c r="C4" s="73" t="s">
        <v>273</v>
      </c>
      <c r="D4" s="73"/>
      <c r="E4" s="85"/>
      <c r="F4" s="74"/>
      <c r="G4" s="74"/>
      <c r="H4" s="92"/>
      <c r="I4" s="92"/>
      <c r="J4" s="93"/>
      <c r="K4" s="93"/>
    </row>
    <row r="5" spans="3:12" s="95" customFormat="1" ht="14.25" customHeight="1" thickBot="1">
      <c r="C5" s="84"/>
      <c r="D5" s="84"/>
      <c r="E5" s="85"/>
      <c r="F5" s="96"/>
      <c r="G5" s="96"/>
      <c r="H5" s="97"/>
      <c r="I5" s="97"/>
      <c r="J5" s="162"/>
      <c r="K5" s="88"/>
      <c r="L5" s="88"/>
    </row>
    <row r="6" spans="1:12" s="80" customFormat="1" ht="15.75" customHeight="1" thickBot="1">
      <c r="A6" s="7" t="s">
        <v>966</v>
      </c>
      <c r="B6" s="57" t="s">
        <v>27</v>
      </c>
      <c r="C6" s="188" t="s">
        <v>2</v>
      </c>
      <c r="D6" s="100" t="s">
        <v>3</v>
      </c>
      <c r="E6" s="101" t="s">
        <v>4</v>
      </c>
      <c r="F6" s="102" t="s">
        <v>5</v>
      </c>
      <c r="G6" s="102" t="s">
        <v>6</v>
      </c>
      <c r="H6" s="189" t="s">
        <v>190</v>
      </c>
      <c r="I6" s="102" t="s">
        <v>8</v>
      </c>
      <c r="J6" s="101" t="s">
        <v>10</v>
      </c>
      <c r="K6" s="107" t="s">
        <v>11</v>
      </c>
      <c r="L6" s="108" t="s">
        <v>12</v>
      </c>
    </row>
    <row r="7" spans="1:13" ht="18" customHeight="1">
      <c r="A7" s="144">
        <v>1</v>
      </c>
      <c r="B7" s="144">
        <v>6</v>
      </c>
      <c r="C7" s="111" t="s">
        <v>127</v>
      </c>
      <c r="D7" s="112" t="s">
        <v>730</v>
      </c>
      <c r="E7" s="113" t="s">
        <v>178</v>
      </c>
      <c r="F7" s="114" t="s">
        <v>57</v>
      </c>
      <c r="G7" s="114" t="s">
        <v>58</v>
      </c>
      <c r="H7" s="114"/>
      <c r="I7" s="147">
        <v>18</v>
      </c>
      <c r="J7" s="190">
        <v>0.0011820601851851853</v>
      </c>
      <c r="K7" s="67" t="str">
        <f aca="true" t="shared" si="0" ref="K7:K28">IF(ISBLANK(J7),"",IF(J7&lt;=0.00109375,"KSM",IF(J7&lt;=0.00115162037037037,"I A",IF(J7&lt;=0.00124421296296296,"II A",IF(J7&lt;=0.0013599537037037,"III A",IF(J7&lt;=0.00148726851851852,"I JA",IF(J7&lt;=0.00160300925925926,"II JA",IF(J7&lt;=0.00169560185185185,"III JA"))))))))</f>
        <v>II A</v>
      </c>
      <c r="L7" s="114" t="s">
        <v>266</v>
      </c>
      <c r="M7" s="347" t="s">
        <v>729</v>
      </c>
    </row>
    <row r="8" spans="1:13" ht="18" customHeight="1">
      <c r="A8" s="144">
        <v>2</v>
      </c>
      <c r="B8" s="144">
        <v>8</v>
      </c>
      <c r="C8" s="111" t="s">
        <v>175</v>
      </c>
      <c r="D8" s="112" t="s">
        <v>291</v>
      </c>
      <c r="E8" s="113">
        <v>38971</v>
      </c>
      <c r="F8" s="114" t="s">
        <v>57</v>
      </c>
      <c r="G8" s="114" t="s">
        <v>58</v>
      </c>
      <c r="H8" s="114" t="s">
        <v>277</v>
      </c>
      <c r="I8" s="147">
        <v>16</v>
      </c>
      <c r="J8" s="190">
        <v>0.0011983796296296298</v>
      </c>
      <c r="K8" s="67" t="str">
        <f t="shared" si="0"/>
        <v>II A</v>
      </c>
      <c r="L8" s="114" t="s">
        <v>292</v>
      </c>
      <c r="M8" s="347" t="s">
        <v>734</v>
      </c>
    </row>
    <row r="9" spans="1:13" ht="18" customHeight="1">
      <c r="A9" s="144">
        <v>3</v>
      </c>
      <c r="B9" s="144">
        <v>7</v>
      </c>
      <c r="C9" s="111" t="s">
        <v>176</v>
      </c>
      <c r="D9" s="112" t="s">
        <v>339</v>
      </c>
      <c r="E9" s="113" t="s">
        <v>340</v>
      </c>
      <c r="F9" s="114" t="s">
        <v>581</v>
      </c>
      <c r="G9" s="114" t="s">
        <v>580</v>
      </c>
      <c r="H9" s="114"/>
      <c r="I9" s="147">
        <v>14</v>
      </c>
      <c r="J9" s="190">
        <v>0.0012297453703703704</v>
      </c>
      <c r="K9" s="67" t="str">
        <f t="shared" si="0"/>
        <v>II A</v>
      </c>
      <c r="L9" s="114" t="s">
        <v>579</v>
      </c>
      <c r="M9" s="347" t="s">
        <v>756</v>
      </c>
    </row>
    <row r="10" spans="1:13" ht="18" customHeight="1">
      <c r="A10" s="144">
        <v>4</v>
      </c>
      <c r="B10" s="144">
        <v>1</v>
      </c>
      <c r="C10" s="111" t="s">
        <v>46</v>
      </c>
      <c r="D10" s="112" t="s">
        <v>733</v>
      </c>
      <c r="E10" s="113">
        <v>39247</v>
      </c>
      <c r="F10" s="114" t="s">
        <v>57</v>
      </c>
      <c r="G10" s="114" t="s">
        <v>58</v>
      </c>
      <c r="H10" s="114" t="s">
        <v>277</v>
      </c>
      <c r="I10" s="147">
        <v>13</v>
      </c>
      <c r="J10" s="190">
        <v>0.0012333333333333335</v>
      </c>
      <c r="K10" s="67" t="str">
        <f t="shared" si="0"/>
        <v>II A</v>
      </c>
      <c r="L10" s="114" t="s">
        <v>732</v>
      </c>
      <c r="M10" s="347" t="s">
        <v>731</v>
      </c>
    </row>
    <row r="11" spans="1:14" ht="18" customHeight="1">
      <c r="A11" s="144">
        <v>5</v>
      </c>
      <c r="B11" s="144">
        <v>3</v>
      </c>
      <c r="C11" s="111" t="s">
        <v>206</v>
      </c>
      <c r="D11" s="112" t="s">
        <v>294</v>
      </c>
      <c r="E11" s="113" t="s">
        <v>295</v>
      </c>
      <c r="F11" s="114" t="s">
        <v>57</v>
      </c>
      <c r="G11" s="114" t="s">
        <v>58</v>
      </c>
      <c r="H11" s="114"/>
      <c r="I11" s="147">
        <v>12</v>
      </c>
      <c r="J11" s="190">
        <v>0.0012592592592592592</v>
      </c>
      <c r="K11" s="67" t="str">
        <f t="shared" si="0"/>
        <v>III A</v>
      </c>
      <c r="L11" s="114" t="s">
        <v>293</v>
      </c>
      <c r="M11" s="347" t="s">
        <v>728</v>
      </c>
      <c r="N11" s="191"/>
    </row>
    <row r="12" spans="1:13" ht="18" customHeight="1">
      <c r="A12" s="144">
        <v>6</v>
      </c>
      <c r="B12" s="144">
        <v>4</v>
      </c>
      <c r="C12" s="111" t="s">
        <v>427</v>
      </c>
      <c r="D12" s="112" t="s">
        <v>426</v>
      </c>
      <c r="E12" s="113" t="s">
        <v>720</v>
      </c>
      <c r="F12" s="114" t="s">
        <v>719</v>
      </c>
      <c r="G12" s="114" t="s">
        <v>341</v>
      </c>
      <c r="H12" s="114"/>
      <c r="I12" s="147" t="s">
        <v>69</v>
      </c>
      <c r="J12" s="190">
        <v>0.0012733796296296297</v>
      </c>
      <c r="K12" s="67" t="str">
        <f t="shared" si="0"/>
        <v>III A</v>
      </c>
      <c r="L12" s="114" t="s">
        <v>718</v>
      </c>
      <c r="M12" s="348"/>
    </row>
    <row r="13" spans="1:13" ht="18" customHeight="1">
      <c r="A13" s="144">
        <v>7</v>
      </c>
      <c r="B13" s="144">
        <v>4</v>
      </c>
      <c r="C13" s="111" t="s">
        <v>717</v>
      </c>
      <c r="D13" s="112" t="s">
        <v>716</v>
      </c>
      <c r="E13" s="113">
        <v>39209</v>
      </c>
      <c r="F13" s="114" t="s">
        <v>33</v>
      </c>
      <c r="G13" s="114" t="s">
        <v>34</v>
      </c>
      <c r="H13" s="114"/>
      <c r="I13" s="147">
        <v>11</v>
      </c>
      <c r="J13" s="190">
        <v>0.0012806712962962965</v>
      </c>
      <c r="K13" s="67" t="str">
        <f t="shared" si="0"/>
        <v>III A</v>
      </c>
      <c r="L13" s="114" t="s">
        <v>383</v>
      </c>
      <c r="M13" s="347" t="s">
        <v>756</v>
      </c>
    </row>
    <row r="14" spans="1:13" ht="18" customHeight="1">
      <c r="A14" s="144">
        <v>8</v>
      </c>
      <c r="B14" s="144">
        <v>2</v>
      </c>
      <c r="C14" s="111" t="s">
        <v>726</v>
      </c>
      <c r="D14" s="112" t="s">
        <v>725</v>
      </c>
      <c r="E14" s="113">
        <v>39429</v>
      </c>
      <c r="F14" s="114" t="s">
        <v>198</v>
      </c>
      <c r="G14" s="114" t="s">
        <v>58</v>
      </c>
      <c r="H14" s="114" t="s">
        <v>277</v>
      </c>
      <c r="I14" s="147">
        <v>10</v>
      </c>
      <c r="J14" s="190">
        <v>0.0013190972222222222</v>
      </c>
      <c r="K14" s="67" t="str">
        <f t="shared" si="0"/>
        <v>III A</v>
      </c>
      <c r="L14" s="114" t="s">
        <v>292</v>
      </c>
      <c r="M14" s="347" t="s">
        <v>724</v>
      </c>
    </row>
    <row r="15" spans="1:13" ht="18" customHeight="1">
      <c r="A15" s="144">
        <v>9</v>
      </c>
      <c r="B15" s="144">
        <v>5</v>
      </c>
      <c r="C15" s="111" t="s">
        <v>717</v>
      </c>
      <c r="D15" s="112" t="s">
        <v>422</v>
      </c>
      <c r="E15" s="113">
        <v>39233</v>
      </c>
      <c r="F15" s="114" t="s">
        <v>198</v>
      </c>
      <c r="G15" s="114" t="s">
        <v>58</v>
      </c>
      <c r="H15" s="114" t="s">
        <v>277</v>
      </c>
      <c r="I15" s="147">
        <v>9</v>
      </c>
      <c r="J15" s="190">
        <v>0.0013223379629629629</v>
      </c>
      <c r="K15" s="67" t="str">
        <f t="shared" si="0"/>
        <v>III A</v>
      </c>
      <c r="L15" s="114" t="s">
        <v>292</v>
      </c>
      <c r="M15" s="347" t="s">
        <v>727</v>
      </c>
    </row>
    <row r="16" spans="1:13" ht="18" customHeight="1">
      <c r="A16" s="144">
        <v>10</v>
      </c>
      <c r="B16" s="144">
        <v>1</v>
      </c>
      <c r="C16" s="111" t="s">
        <v>722</v>
      </c>
      <c r="D16" s="112" t="s">
        <v>721</v>
      </c>
      <c r="E16" s="113">
        <v>39403</v>
      </c>
      <c r="F16" s="114" t="s">
        <v>198</v>
      </c>
      <c r="G16" s="114" t="s">
        <v>58</v>
      </c>
      <c r="H16" s="114"/>
      <c r="I16" s="147">
        <v>8</v>
      </c>
      <c r="J16" s="190">
        <v>0.0013231481481481482</v>
      </c>
      <c r="K16" s="67" t="str">
        <f t="shared" si="0"/>
        <v>III A</v>
      </c>
      <c r="L16" s="114" t="s">
        <v>476</v>
      </c>
      <c r="M16" s="349"/>
    </row>
    <row r="17" spans="1:12" ht="18" customHeight="1">
      <c r="A17" s="144">
        <v>11</v>
      </c>
      <c r="B17" s="144">
        <v>2</v>
      </c>
      <c r="C17" s="111" t="s">
        <v>46</v>
      </c>
      <c r="D17" s="112" t="s">
        <v>421</v>
      </c>
      <c r="E17" s="113">
        <v>38840</v>
      </c>
      <c r="F17" s="114" t="s">
        <v>37</v>
      </c>
      <c r="G17" s="114" t="s">
        <v>38</v>
      </c>
      <c r="H17" s="114"/>
      <c r="I17" s="147">
        <v>7</v>
      </c>
      <c r="J17" s="190">
        <v>0.001371527777777778</v>
      </c>
      <c r="K17" s="67" t="str">
        <f t="shared" si="0"/>
        <v>I JA</v>
      </c>
      <c r="L17" s="114" t="s">
        <v>285</v>
      </c>
    </row>
    <row r="18" spans="1:12" ht="18" customHeight="1">
      <c r="A18" s="144">
        <v>12</v>
      </c>
      <c r="B18" s="144">
        <v>3</v>
      </c>
      <c r="C18" s="111" t="s">
        <v>179</v>
      </c>
      <c r="D18" s="112" t="s">
        <v>284</v>
      </c>
      <c r="E18" s="113">
        <v>38993</v>
      </c>
      <c r="F18" s="114" t="s">
        <v>37</v>
      </c>
      <c r="G18" s="114" t="s">
        <v>38</v>
      </c>
      <c r="H18" s="114"/>
      <c r="I18" s="147">
        <v>6</v>
      </c>
      <c r="J18" s="190">
        <v>0.0013760416666666667</v>
      </c>
      <c r="K18" s="67" t="str">
        <f t="shared" si="0"/>
        <v>I JA</v>
      </c>
      <c r="L18" s="114" t="s">
        <v>285</v>
      </c>
    </row>
    <row r="19" spans="1:13" ht="18" customHeight="1">
      <c r="A19" s="144">
        <v>13</v>
      </c>
      <c r="B19" s="144">
        <v>6</v>
      </c>
      <c r="C19" s="111" t="s">
        <v>425</v>
      </c>
      <c r="D19" s="112" t="s">
        <v>539</v>
      </c>
      <c r="E19" s="113" t="s">
        <v>723</v>
      </c>
      <c r="F19" s="114" t="s">
        <v>198</v>
      </c>
      <c r="G19" s="114" t="s">
        <v>58</v>
      </c>
      <c r="H19" s="114"/>
      <c r="I19" s="147">
        <v>5</v>
      </c>
      <c r="J19" s="190">
        <v>0.001404861111111111</v>
      </c>
      <c r="K19" s="67" t="str">
        <f t="shared" si="0"/>
        <v>I JA</v>
      </c>
      <c r="L19" s="114" t="s">
        <v>385</v>
      </c>
      <c r="M19" s="349"/>
    </row>
    <row r="20" spans="1:12" ht="18" customHeight="1">
      <c r="A20" s="144">
        <v>14</v>
      </c>
      <c r="B20" s="144">
        <v>6</v>
      </c>
      <c r="C20" s="111" t="s">
        <v>224</v>
      </c>
      <c r="D20" s="112" t="s">
        <v>211</v>
      </c>
      <c r="E20" s="113" t="s">
        <v>286</v>
      </c>
      <c r="F20" s="114" t="s">
        <v>78</v>
      </c>
      <c r="G20" s="114" t="s">
        <v>79</v>
      </c>
      <c r="H20" s="114" t="s">
        <v>574</v>
      </c>
      <c r="I20" s="147">
        <v>4</v>
      </c>
      <c r="J20" s="190">
        <v>0.0014356481481481484</v>
      </c>
      <c r="K20" s="67" t="str">
        <f t="shared" si="0"/>
        <v>I JA</v>
      </c>
      <c r="L20" s="114" t="s">
        <v>80</v>
      </c>
    </row>
    <row r="21" spans="1:13" ht="18" customHeight="1">
      <c r="A21" s="144">
        <v>15</v>
      </c>
      <c r="B21" s="144">
        <v>9</v>
      </c>
      <c r="C21" s="111" t="s">
        <v>751</v>
      </c>
      <c r="D21" s="112" t="s">
        <v>750</v>
      </c>
      <c r="E21" s="113" t="s">
        <v>749</v>
      </c>
      <c r="F21" s="114" t="s">
        <v>24</v>
      </c>
      <c r="G21" s="114" t="s">
        <v>25</v>
      </c>
      <c r="H21" s="114"/>
      <c r="I21" s="147">
        <v>3</v>
      </c>
      <c r="J21" s="190">
        <v>0.0014491898148148148</v>
      </c>
      <c r="K21" s="67" t="str">
        <f t="shared" si="0"/>
        <v>I JA</v>
      </c>
      <c r="L21" s="114" t="s">
        <v>361</v>
      </c>
      <c r="M21" s="349"/>
    </row>
    <row r="22" spans="1:12" ht="18" customHeight="1">
      <c r="A22" s="144">
        <v>16</v>
      </c>
      <c r="B22" s="144">
        <v>8</v>
      </c>
      <c r="C22" s="111" t="s">
        <v>48</v>
      </c>
      <c r="D22" s="112" t="s">
        <v>736</v>
      </c>
      <c r="E22" s="113">
        <v>39302</v>
      </c>
      <c r="F22" s="114" t="s">
        <v>61</v>
      </c>
      <c r="G22" s="114" t="s">
        <v>565</v>
      </c>
      <c r="H22" s="114"/>
      <c r="I22" s="147">
        <v>2</v>
      </c>
      <c r="J22" s="190">
        <v>0.001467939814814815</v>
      </c>
      <c r="K22" s="67" t="str">
        <f t="shared" si="0"/>
        <v>I JA</v>
      </c>
      <c r="L22" s="114" t="s">
        <v>62</v>
      </c>
    </row>
    <row r="23" spans="1:13" ht="18" customHeight="1">
      <c r="A23" s="144">
        <v>17</v>
      </c>
      <c r="B23" s="144">
        <v>2</v>
      </c>
      <c r="C23" s="111" t="s">
        <v>176</v>
      </c>
      <c r="D23" s="112" t="s">
        <v>740</v>
      </c>
      <c r="E23" s="113" t="s">
        <v>739</v>
      </c>
      <c r="F23" s="114" t="s">
        <v>571</v>
      </c>
      <c r="G23" s="114" t="s">
        <v>120</v>
      </c>
      <c r="H23" s="114"/>
      <c r="I23" s="147">
        <v>1</v>
      </c>
      <c r="J23" s="190">
        <v>0.0014723379629629628</v>
      </c>
      <c r="K23" s="67" t="str">
        <f t="shared" si="0"/>
        <v>I JA</v>
      </c>
      <c r="L23" s="114" t="s">
        <v>472</v>
      </c>
      <c r="M23" s="349"/>
    </row>
    <row r="24" spans="1:13" ht="18" customHeight="1">
      <c r="A24" s="144">
        <v>18</v>
      </c>
      <c r="B24" s="144">
        <v>5</v>
      </c>
      <c r="C24" s="111" t="s">
        <v>641</v>
      </c>
      <c r="D24" s="112" t="s">
        <v>753</v>
      </c>
      <c r="E24" s="113" t="s">
        <v>752</v>
      </c>
      <c r="F24" s="114" t="s">
        <v>24</v>
      </c>
      <c r="G24" s="114" t="s">
        <v>25</v>
      </c>
      <c r="H24" s="114"/>
      <c r="I24" s="147"/>
      <c r="J24" s="190">
        <v>0.0014739583333333334</v>
      </c>
      <c r="K24" s="67" t="str">
        <f t="shared" si="0"/>
        <v>I JA</v>
      </c>
      <c r="L24" s="114" t="s">
        <v>361</v>
      </c>
      <c r="M24" s="347"/>
    </row>
    <row r="25" spans="1:13" ht="18" customHeight="1">
      <c r="A25" s="144">
        <v>19</v>
      </c>
      <c r="B25" s="144">
        <v>7</v>
      </c>
      <c r="C25" s="111" t="s">
        <v>545</v>
      </c>
      <c r="D25" s="112" t="s">
        <v>742</v>
      </c>
      <c r="E25" s="113" t="s">
        <v>741</v>
      </c>
      <c r="F25" s="114" t="s">
        <v>309</v>
      </c>
      <c r="G25" s="114" t="s">
        <v>308</v>
      </c>
      <c r="H25" s="114"/>
      <c r="I25" s="147"/>
      <c r="J25" s="190">
        <v>0.0014922453703703703</v>
      </c>
      <c r="K25" s="67" t="str">
        <f t="shared" si="0"/>
        <v>II JA</v>
      </c>
      <c r="L25" s="114" t="s">
        <v>307</v>
      </c>
      <c r="M25" s="347"/>
    </row>
    <row r="26" spans="1:13" ht="18" customHeight="1">
      <c r="A26" s="144">
        <v>20</v>
      </c>
      <c r="B26" s="144">
        <v>8</v>
      </c>
      <c r="C26" s="111" t="s">
        <v>46</v>
      </c>
      <c r="D26" s="112" t="s">
        <v>245</v>
      </c>
      <c r="E26" s="113" t="s">
        <v>102</v>
      </c>
      <c r="F26" s="114" t="s">
        <v>570</v>
      </c>
      <c r="G26" s="114" t="s">
        <v>15</v>
      </c>
      <c r="H26" s="114" t="s">
        <v>738</v>
      </c>
      <c r="I26" s="147"/>
      <c r="J26" s="190">
        <v>0.0015130787037037038</v>
      </c>
      <c r="K26" s="67" t="str">
        <f t="shared" si="0"/>
        <v>II JA</v>
      </c>
      <c r="L26" s="114" t="s">
        <v>16</v>
      </c>
      <c r="M26" s="347" t="s">
        <v>737</v>
      </c>
    </row>
    <row r="27" spans="1:13" ht="18" customHeight="1">
      <c r="A27" s="144">
        <v>21</v>
      </c>
      <c r="B27" s="144">
        <v>7</v>
      </c>
      <c r="C27" s="111" t="s">
        <v>52</v>
      </c>
      <c r="D27" s="112" t="s">
        <v>735</v>
      </c>
      <c r="E27" s="113">
        <v>39255</v>
      </c>
      <c r="F27" s="114" t="s">
        <v>37</v>
      </c>
      <c r="G27" s="114" t="s">
        <v>38</v>
      </c>
      <c r="H27" s="114"/>
      <c r="I27" s="147"/>
      <c r="J27" s="190">
        <v>0.0015534722222222224</v>
      </c>
      <c r="K27" s="67" t="str">
        <f t="shared" si="0"/>
        <v>II JA</v>
      </c>
      <c r="L27" s="114" t="s">
        <v>555</v>
      </c>
      <c r="M27" s="348"/>
    </row>
    <row r="28" spans="1:13" ht="18" customHeight="1">
      <c r="A28" s="144">
        <v>22</v>
      </c>
      <c r="B28" s="144">
        <v>3</v>
      </c>
      <c r="C28" s="111" t="s">
        <v>745</v>
      </c>
      <c r="D28" s="112" t="s">
        <v>744</v>
      </c>
      <c r="E28" s="113" t="s">
        <v>743</v>
      </c>
      <c r="F28" s="114" t="s">
        <v>581</v>
      </c>
      <c r="G28" s="114" t="s">
        <v>580</v>
      </c>
      <c r="H28" s="114"/>
      <c r="I28" s="147"/>
      <c r="J28" s="190">
        <v>0.0015733796296296297</v>
      </c>
      <c r="K28" s="67" t="str">
        <f t="shared" si="0"/>
        <v>II JA</v>
      </c>
      <c r="L28" s="114" t="s">
        <v>579</v>
      </c>
      <c r="M28" s="347"/>
    </row>
    <row r="29" spans="1:13" ht="18" customHeight="1">
      <c r="A29" s="144">
        <v>23</v>
      </c>
      <c r="B29" s="144">
        <v>4</v>
      </c>
      <c r="C29" s="111" t="s">
        <v>747</v>
      </c>
      <c r="D29" s="112" t="s">
        <v>746</v>
      </c>
      <c r="E29" s="113" t="s">
        <v>452</v>
      </c>
      <c r="F29" s="114" t="s">
        <v>583</v>
      </c>
      <c r="G29" s="114" t="s">
        <v>280</v>
      </c>
      <c r="H29" s="114"/>
      <c r="I29" s="147"/>
      <c r="J29" s="190">
        <v>0.0017489583333333333</v>
      </c>
      <c r="K29" s="67"/>
      <c r="L29" s="114" t="s">
        <v>281</v>
      </c>
      <c r="M29" s="347"/>
    </row>
    <row r="30" spans="1:13" ht="18" customHeight="1">
      <c r="A30" s="144"/>
      <c r="B30" s="144">
        <v>1</v>
      </c>
      <c r="C30" s="111" t="s">
        <v>554</v>
      </c>
      <c r="D30" s="112" t="s">
        <v>755</v>
      </c>
      <c r="E30" s="113" t="s">
        <v>754</v>
      </c>
      <c r="F30" s="114" t="s">
        <v>56</v>
      </c>
      <c r="G30" s="114" t="s">
        <v>25</v>
      </c>
      <c r="H30" s="114"/>
      <c r="I30" s="147"/>
      <c r="J30" s="190" t="s">
        <v>965</v>
      </c>
      <c r="K30" s="67"/>
      <c r="L30" s="114" t="s">
        <v>361</v>
      </c>
      <c r="M30" s="348"/>
    </row>
    <row r="31" spans="1:13" ht="18" customHeight="1">
      <c r="A31" s="144"/>
      <c r="B31" s="144">
        <v>5</v>
      </c>
      <c r="C31" s="111" t="s">
        <v>179</v>
      </c>
      <c r="D31" s="112" t="s">
        <v>960</v>
      </c>
      <c r="E31" s="113" t="s">
        <v>961</v>
      </c>
      <c r="F31" s="114" t="s">
        <v>962</v>
      </c>
      <c r="G31" s="114"/>
      <c r="H31" s="114"/>
      <c r="I31" s="147"/>
      <c r="J31" s="190" t="s">
        <v>965</v>
      </c>
      <c r="K31" s="67"/>
      <c r="L31" s="114" t="s">
        <v>963</v>
      </c>
      <c r="M31" s="348"/>
    </row>
    <row r="32" spans="5:13" ht="18" customHeight="1">
      <c r="E32" s="83"/>
      <c r="F32" s="83"/>
      <c r="G32" s="83"/>
      <c r="H32" s="83"/>
      <c r="I32" s="83"/>
      <c r="J32" s="83"/>
      <c r="K32" s="83"/>
      <c r="L32" s="83"/>
      <c r="M32" s="347"/>
    </row>
    <row r="33" spans="5:12" ht="12.75">
      <c r="E33" s="83"/>
      <c r="F33" s="83"/>
      <c r="G33" s="83"/>
      <c r="H33" s="83"/>
      <c r="I33" s="83"/>
      <c r="J33" s="83"/>
      <c r="K33" s="83"/>
      <c r="L33" s="83"/>
    </row>
    <row r="34" spans="5:12" ht="12.75">
      <c r="E34" s="83"/>
      <c r="F34" s="83"/>
      <c r="G34" s="83"/>
      <c r="H34" s="83"/>
      <c r="I34" s="83"/>
      <c r="J34" s="83"/>
      <c r="K34" s="83"/>
      <c r="L34" s="83"/>
    </row>
    <row r="35" spans="5:12" ht="12.75">
      <c r="E35" s="83"/>
      <c r="F35" s="83"/>
      <c r="G35" s="83"/>
      <c r="H35" s="83"/>
      <c r="I35" s="83"/>
      <c r="J35" s="83"/>
      <c r="K35" s="83"/>
      <c r="L35" s="83"/>
    </row>
    <row r="36" spans="5:12" ht="12.75">
      <c r="E36" s="83"/>
      <c r="F36" s="83"/>
      <c r="G36" s="83"/>
      <c r="H36" s="83"/>
      <c r="I36" s="83"/>
      <c r="J36" s="83"/>
      <c r="K36" s="83"/>
      <c r="L36" s="83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8515625" style="83" customWidth="1"/>
    <col min="2" max="2" width="5.7109375" style="83" customWidth="1"/>
    <col min="3" max="3" width="13.7109375" style="83" customWidth="1"/>
    <col min="4" max="4" width="11.57421875" style="83" bestFit="1" customWidth="1"/>
    <col min="5" max="5" width="9.421875" style="119" customWidth="1"/>
    <col min="6" max="6" width="14.57421875" style="97" customWidth="1"/>
    <col min="7" max="8" width="11.421875" style="97" customWidth="1"/>
    <col min="9" max="9" width="5.8515625" style="97" bestFit="1" customWidth="1"/>
    <col min="10" max="10" width="9.140625" style="162" customWidth="1"/>
    <col min="11" max="11" width="5.28125" style="162" bestFit="1" customWidth="1"/>
    <col min="12" max="12" width="20.140625" style="90" customWidth="1"/>
    <col min="13" max="13" width="6.140625" style="83" hidden="1" customWidth="1"/>
    <col min="14" max="16384" width="9.140625" style="83" customWidth="1"/>
  </cols>
  <sheetData>
    <row r="1" spans="1:12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9"/>
      <c r="L1" s="79"/>
    </row>
    <row r="2" spans="1:12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81"/>
    </row>
    <row r="3" spans="1:12" s="90" customFormat="1" ht="3" customHeight="1">
      <c r="A3" s="83"/>
      <c r="B3" s="83"/>
      <c r="C3" s="83"/>
      <c r="D3" s="84"/>
      <c r="E3" s="85"/>
      <c r="F3" s="86"/>
      <c r="G3" s="86"/>
      <c r="H3" s="86"/>
      <c r="I3" s="86"/>
      <c r="J3" s="88"/>
      <c r="K3" s="88"/>
      <c r="L3" s="157"/>
    </row>
    <row r="4" spans="3:11" s="127" customFormat="1" ht="15">
      <c r="C4" s="128" t="s">
        <v>311</v>
      </c>
      <c r="D4" s="128"/>
      <c r="E4" s="85"/>
      <c r="F4" s="198"/>
      <c r="G4" s="198"/>
      <c r="H4" s="129"/>
      <c r="I4" s="129"/>
      <c r="J4" s="197"/>
      <c r="K4" s="197"/>
    </row>
    <row r="5" spans="1:11" s="127" customFormat="1" ht="18" customHeight="1" thickBot="1">
      <c r="A5" s="95"/>
      <c r="B5" s="95"/>
      <c r="C5" s="84">
        <v>1</v>
      </c>
      <c r="D5" s="84" t="s">
        <v>303</v>
      </c>
      <c r="E5" s="85"/>
      <c r="F5" s="198"/>
      <c r="G5" s="198"/>
      <c r="H5" s="129"/>
      <c r="I5" s="129"/>
      <c r="J5" s="197"/>
      <c r="K5" s="197"/>
    </row>
    <row r="6" spans="1:16" s="143" customFormat="1" ht="15" customHeight="1" thickBot="1">
      <c r="A6" s="7" t="s">
        <v>966</v>
      </c>
      <c r="B6" s="57" t="s">
        <v>27</v>
      </c>
      <c r="C6" s="188" t="s">
        <v>2</v>
      </c>
      <c r="D6" s="100" t="s">
        <v>3</v>
      </c>
      <c r="E6" s="101" t="s">
        <v>4</v>
      </c>
      <c r="F6" s="137" t="s">
        <v>5</v>
      </c>
      <c r="G6" s="102" t="s">
        <v>6</v>
      </c>
      <c r="H6" s="102" t="s">
        <v>7</v>
      </c>
      <c r="I6" s="102" t="s">
        <v>8</v>
      </c>
      <c r="J6" s="195" t="s">
        <v>10</v>
      </c>
      <c r="K6" s="194" t="s">
        <v>11</v>
      </c>
      <c r="L6" s="142" t="s">
        <v>12</v>
      </c>
      <c r="M6" s="193"/>
      <c r="N6" s="192"/>
      <c r="O6" s="121"/>
      <c r="P6" s="121"/>
    </row>
    <row r="7" spans="1:14" s="121" customFormat="1" ht="18" customHeight="1">
      <c r="A7" s="144">
        <v>1</v>
      </c>
      <c r="B7" s="144">
        <v>3</v>
      </c>
      <c r="C7" s="111" t="s">
        <v>137</v>
      </c>
      <c r="D7" s="112" t="s">
        <v>489</v>
      </c>
      <c r="E7" s="113" t="s">
        <v>696</v>
      </c>
      <c r="F7" s="114" t="s">
        <v>697</v>
      </c>
      <c r="G7" s="114" t="s">
        <v>698</v>
      </c>
      <c r="H7" s="114"/>
      <c r="I7" s="147" t="s">
        <v>69</v>
      </c>
      <c r="J7" s="190">
        <v>0.0012729166666666668</v>
      </c>
      <c r="K7" s="67" t="str">
        <f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 JA</v>
      </c>
      <c r="L7" s="114" t="s">
        <v>699</v>
      </c>
      <c r="M7" s="170"/>
      <c r="N7" s="192"/>
    </row>
    <row r="8" spans="1:14" s="121" customFormat="1" ht="18" customHeight="1">
      <c r="A8" s="144">
        <v>2</v>
      </c>
      <c r="B8" s="144">
        <v>1</v>
      </c>
      <c r="C8" s="111" t="s">
        <v>419</v>
      </c>
      <c r="D8" s="112" t="s">
        <v>700</v>
      </c>
      <c r="E8" s="113" t="s">
        <v>701</v>
      </c>
      <c r="F8" s="114" t="s">
        <v>309</v>
      </c>
      <c r="G8" s="114" t="s">
        <v>308</v>
      </c>
      <c r="H8" s="114"/>
      <c r="I8" s="147"/>
      <c r="J8" s="190">
        <v>0.001275925925925926</v>
      </c>
      <c r="K8" s="67" t="str">
        <f>IF(ISBLANK(J8),"",IF(J8&lt;=0.000966435185185185,"KSM",IF(J8&lt;=0.00101273148148148,"I A",IF(J8&lt;=0.00108217592592593,"II A",IF(J8&lt;=0.00118634259259259,"III A",IF(J8&lt;=0.00130208333333333,"I JA",IF(J8&lt;=0.00140625,"II JA",IF(J8&lt;=0.00147569444444444,"III JA"))))))))</f>
        <v>I JA</v>
      </c>
      <c r="L8" s="114" t="s">
        <v>307</v>
      </c>
      <c r="M8" s="170"/>
      <c r="N8" s="192"/>
    </row>
    <row r="9" spans="1:14" s="121" customFormat="1" ht="18" customHeight="1">
      <c r="A9" s="144">
        <v>3</v>
      </c>
      <c r="B9" s="144">
        <v>5</v>
      </c>
      <c r="C9" s="111" t="s">
        <v>705</v>
      </c>
      <c r="D9" s="112" t="s">
        <v>706</v>
      </c>
      <c r="E9" s="113" t="s">
        <v>467</v>
      </c>
      <c r="F9" s="114" t="s">
        <v>66</v>
      </c>
      <c r="G9" s="114" t="s">
        <v>67</v>
      </c>
      <c r="H9" s="114"/>
      <c r="I9" s="147"/>
      <c r="J9" s="190">
        <v>0.0012849537037037037</v>
      </c>
      <c r="K9" s="67" t="str">
        <f>IF(ISBLANK(J9),"",IF(J9&lt;=0.000966435185185185,"KSM",IF(J9&lt;=0.00101273148148148,"I A",IF(J9&lt;=0.00108217592592593,"II A",IF(J9&lt;=0.00118634259259259,"III A",IF(J9&lt;=0.00130208333333333,"I JA",IF(J9&lt;=0.00140625,"II JA",IF(J9&lt;=0.00147569444444444,"III JA"))))))))</f>
        <v>I JA</v>
      </c>
      <c r="L9" s="114" t="s">
        <v>212</v>
      </c>
      <c r="M9" s="170"/>
      <c r="N9" s="192"/>
    </row>
    <row r="10" spans="1:14" s="121" customFormat="1" ht="18" customHeight="1">
      <c r="A10" s="144">
        <v>4</v>
      </c>
      <c r="B10" s="144">
        <v>2</v>
      </c>
      <c r="C10" s="111" t="s">
        <v>17</v>
      </c>
      <c r="D10" s="112" t="s">
        <v>81</v>
      </c>
      <c r="E10" s="113" t="s">
        <v>82</v>
      </c>
      <c r="F10" s="114" t="s">
        <v>581</v>
      </c>
      <c r="G10" s="114" t="s">
        <v>580</v>
      </c>
      <c r="H10" s="114"/>
      <c r="I10" s="147"/>
      <c r="J10" s="190">
        <v>0.001351736111111111</v>
      </c>
      <c r="K10" s="67" t="str">
        <f>IF(ISBLANK(J10),"",IF(J10&lt;=0.000966435185185185,"KSM",IF(J10&lt;=0.00101273148148148,"I A",IF(J10&lt;=0.00108217592592593,"II A",IF(J10&lt;=0.00118634259259259,"III A",IF(J10&lt;=0.00130208333333333,"I JA",IF(J10&lt;=0.00140625,"II JA",IF(J10&lt;=0.00147569444444444,"III JA"))))))))</f>
        <v>II JA</v>
      </c>
      <c r="L10" s="114" t="s">
        <v>579</v>
      </c>
      <c r="M10" s="170"/>
      <c r="N10" s="192"/>
    </row>
    <row r="11" spans="1:14" s="121" customFormat="1" ht="18" customHeight="1">
      <c r="A11" s="144"/>
      <c r="B11" s="144">
        <v>4</v>
      </c>
      <c r="C11" s="111" t="s">
        <v>708</v>
      </c>
      <c r="D11" s="112" t="s">
        <v>709</v>
      </c>
      <c r="E11" s="113" t="s">
        <v>710</v>
      </c>
      <c r="F11" s="114" t="s">
        <v>198</v>
      </c>
      <c r="G11" s="114" t="s">
        <v>58</v>
      </c>
      <c r="H11" s="114"/>
      <c r="I11" s="147"/>
      <c r="J11" s="190" t="s">
        <v>965</v>
      </c>
      <c r="K11" s="67"/>
      <c r="L11" s="114" t="s">
        <v>711</v>
      </c>
      <c r="M11" s="170"/>
      <c r="N11" s="192"/>
    </row>
    <row r="12" spans="1:11" s="127" customFormat="1" ht="18" customHeight="1" thickBot="1">
      <c r="A12" s="95"/>
      <c r="B12" s="95"/>
      <c r="C12" s="84">
        <v>2</v>
      </c>
      <c r="D12" s="84" t="s">
        <v>303</v>
      </c>
      <c r="E12" s="85"/>
      <c r="F12" s="198"/>
      <c r="G12" s="198"/>
      <c r="H12" s="129"/>
      <c r="I12" s="129"/>
      <c r="J12" s="197"/>
      <c r="K12" s="197"/>
    </row>
    <row r="13" spans="1:16" s="143" customFormat="1" ht="15" customHeight="1" thickBot="1">
      <c r="A13" s="7" t="s">
        <v>966</v>
      </c>
      <c r="B13" s="57" t="s">
        <v>27</v>
      </c>
      <c r="C13" s="188" t="s">
        <v>2</v>
      </c>
      <c r="D13" s="100" t="s">
        <v>3</v>
      </c>
      <c r="E13" s="101" t="s">
        <v>4</v>
      </c>
      <c r="F13" s="137" t="s">
        <v>5</v>
      </c>
      <c r="G13" s="102" t="s">
        <v>6</v>
      </c>
      <c r="H13" s="102" t="s">
        <v>7</v>
      </c>
      <c r="I13" s="102" t="s">
        <v>8</v>
      </c>
      <c r="J13" s="195" t="s">
        <v>10</v>
      </c>
      <c r="K13" s="194" t="s">
        <v>11</v>
      </c>
      <c r="L13" s="142" t="s">
        <v>12</v>
      </c>
      <c r="M13" s="193"/>
      <c r="N13" s="192"/>
      <c r="O13" s="121"/>
      <c r="P13" s="121"/>
    </row>
    <row r="14" spans="1:14" s="121" customFormat="1" ht="18" customHeight="1">
      <c r="A14" s="144">
        <v>1</v>
      </c>
      <c r="B14" s="144">
        <v>1</v>
      </c>
      <c r="C14" s="111" t="s">
        <v>77</v>
      </c>
      <c r="D14" s="112" t="s">
        <v>306</v>
      </c>
      <c r="E14" s="113" t="s">
        <v>305</v>
      </c>
      <c r="F14" s="114" t="s">
        <v>57</v>
      </c>
      <c r="G14" s="114" t="s">
        <v>58</v>
      </c>
      <c r="H14" s="114"/>
      <c r="I14" s="147"/>
      <c r="J14" s="190">
        <v>0.0010724537037037037</v>
      </c>
      <c r="K14" s="67" t="str">
        <f aca="true" t="shared" si="0" ref="K14:K19">IF(ISBLANK(J14),"",IF(J14&lt;=0.000966435185185185,"KSM",IF(J14&lt;=0.00101273148148148,"I A",IF(J14&lt;=0.00108217592592593,"II A",IF(J14&lt;=0.00118634259259259,"III A",IF(J14&lt;=0.00130208333333333,"I JA",IF(J14&lt;=0.00140625,"II JA",IF(J14&lt;=0.00147569444444444,"III JA"))))))))</f>
        <v>II A</v>
      </c>
      <c r="L14" s="114" t="s">
        <v>293</v>
      </c>
      <c r="M14" s="111" t="s">
        <v>707</v>
      </c>
      <c r="N14" s="192"/>
    </row>
    <row r="15" spans="1:14" s="121" customFormat="1" ht="18" customHeight="1">
      <c r="A15" s="144">
        <v>2</v>
      </c>
      <c r="B15" s="144">
        <v>5</v>
      </c>
      <c r="C15" s="111" t="s">
        <v>358</v>
      </c>
      <c r="D15" s="112" t="s">
        <v>359</v>
      </c>
      <c r="E15" s="113" t="s">
        <v>360</v>
      </c>
      <c r="F15" s="114" t="s">
        <v>56</v>
      </c>
      <c r="G15" s="114" t="s">
        <v>25</v>
      </c>
      <c r="H15" s="114"/>
      <c r="I15" s="147"/>
      <c r="J15" s="190">
        <v>0.001128935185185185</v>
      </c>
      <c r="K15" s="67" t="str">
        <f t="shared" si="0"/>
        <v>III A</v>
      </c>
      <c r="L15" s="114" t="s">
        <v>361</v>
      </c>
      <c r="M15" s="111"/>
      <c r="N15" s="192"/>
    </row>
    <row r="16" spans="1:14" s="121" customFormat="1" ht="18" customHeight="1">
      <c r="A16" s="144">
        <v>3</v>
      </c>
      <c r="B16" s="144">
        <v>6</v>
      </c>
      <c r="C16" s="111" t="s">
        <v>23</v>
      </c>
      <c r="D16" s="112" t="s">
        <v>301</v>
      </c>
      <c r="E16" s="113" t="s">
        <v>300</v>
      </c>
      <c r="F16" s="114" t="s">
        <v>703</v>
      </c>
      <c r="G16" s="114" t="s">
        <v>97</v>
      </c>
      <c r="H16" s="114" t="s">
        <v>225</v>
      </c>
      <c r="I16" s="147"/>
      <c r="J16" s="190">
        <v>0.001130324074074074</v>
      </c>
      <c r="K16" s="67" t="str">
        <f t="shared" si="0"/>
        <v>III A</v>
      </c>
      <c r="L16" s="114" t="s">
        <v>226</v>
      </c>
      <c r="M16" s="111" t="s">
        <v>704</v>
      </c>
      <c r="N16" s="192"/>
    </row>
    <row r="17" spans="1:14" s="121" customFormat="1" ht="18" customHeight="1">
      <c r="A17" s="144">
        <v>4</v>
      </c>
      <c r="B17" s="144">
        <v>2</v>
      </c>
      <c r="C17" s="111" t="s">
        <v>714</v>
      </c>
      <c r="D17" s="112" t="s">
        <v>715</v>
      </c>
      <c r="E17" s="113">
        <v>39203</v>
      </c>
      <c r="F17" s="114" t="s">
        <v>33</v>
      </c>
      <c r="G17" s="114" t="s">
        <v>34</v>
      </c>
      <c r="H17" s="114"/>
      <c r="I17" s="147"/>
      <c r="J17" s="190">
        <v>0.0011863425925925928</v>
      </c>
      <c r="K17" s="67" t="str">
        <f t="shared" si="0"/>
        <v>III A</v>
      </c>
      <c r="L17" s="114" t="s">
        <v>383</v>
      </c>
      <c r="M17" s="111"/>
      <c r="N17" s="192"/>
    </row>
    <row r="18" spans="1:14" s="121" customFormat="1" ht="18" customHeight="1">
      <c r="A18" s="144">
        <v>5</v>
      </c>
      <c r="B18" s="144">
        <v>3</v>
      </c>
      <c r="C18" s="111" t="s">
        <v>591</v>
      </c>
      <c r="D18" s="112" t="s">
        <v>712</v>
      </c>
      <c r="E18" s="113">
        <v>39232</v>
      </c>
      <c r="F18" s="114" t="s">
        <v>33</v>
      </c>
      <c r="G18" s="114" t="s">
        <v>34</v>
      </c>
      <c r="H18" s="114"/>
      <c r="I18" s="147"/>
      <c r="J18" s="190">
        <v>0.0012649305555555554</v>
      </c>
      <c r="K18" s="67" t="str">
        <f t="shared" si="0"/>
        <v>I JA</v>
      </c>
      <c r="L18" s="114" t="s">
        <v>278</v>
      </c>
      <c r="M18" s="111" t="s">
        <v>713</v>
      </c>
      <c r="N18" s="192"/>
    </row>
    <row r="19" spans="1:14" s="121" customFormat="1" ht="18" customHeight="1">
      <c r="A19" s="144">
        <v>6</v>
      </c>
      <c r="B19" s="144">
        <v>4</v>
      </c>
      <c r="C19" s="111" t="s">
        <v>13</v>
      </c>
      <c r="D19" s="112" t="s">
        <v>702</v>
      </c>
      <c r="E19" s="113">
        <v>39319</v>
      </c>
      <c r="F19" s="114" t="s">
        <v>569</v>
      </c>
      <c r="G19" s="114" t="s">
        <v>565</v>
      </c>
      <c r="H19" s="114"/>
      <c r="I19" s="147"/>
      <c r="J19" s="190">
        <v>0.0013552083333333333</v>
      </c>
      <c r="K19" s="67" t="str">
        <f t="shared" si="0"/>
        <v>II JA</v>
      </c>
      <c r="L19" s="114" t="s">
        <v>568</v>
      </c>
      <c r="M19" s="111"/>
      <c r="N19" s="192"/>
    </row>
    <row r="22" spans="5:13" ht="12.75">
      <c r="E22" s="83"/>
      <c r="F22" s="83"/>
      <c r="G22" s="83"/>
      <c r="H22" s="83"/>
      <c r="I22" s="83"/>
      <c r="J22" s="83"/>
      <c r="K22" s="83"/>
      <c r="L22" s="83"/>
      <c r="M22" s="111"/>
    </row>
    <row r="23" spans="5:13" ht="12.75">
      <c r="E23" s="83"/>
      <c r="F23" s="83"/>
      <c r="G23" s="83"/>
      <c r="H23" s="83"/>
      <c r="I23" s="83"/>
      <c r="J23" s="83"/>
      <c r="K23" s="83"/>
      <c r="L23" s="83"/>
      <c r="M23" s="111"/>
    </row>
    <row r="24" spans="5:13" ht="12.75">
      <c r="E24" s="83"/>
      <c r="F24" s="83"/>
      <c r="G24" s="83"/>
      <c r="H24" s="83"/>
      <c r="I24" s="83"/>
      <c r="J24" s="83"/>
      <c r="K24" s="83"/>
      <c r="L24" s="83"/>
      <c r="M24" s="111" t="s">
        <v>128</v>
      </c>
    </row>
    <row r="25" spans="5:13" ht="12.75">
      <c r="E25" s="83"/>
      <c r="F25" s="83"/>
      <c r="G25" s="83"/>
      <c r="H25" s="83"/>
      <c r="I25" s="83"/>
      <c r="J25" s="83"/>
      <c r="K25" s="83"/>
      <c r="L25" s="83"/>
      <c r="M25" s="111"/>
    </row>
    <row r="26" spans="5:13" ht="12.75">
      <c r="E26" s="83"/>
      <c r="F26" s="83"/>
      <c r="G26" s="83"/>
      <c r="H26" s="83"/>
      <c r="I26" s="83"/>
      <c r="J26" s="83"/>
      <c r="K26" s="83"/>
      <c r="L26" s="83"/>
      <c r="M26" s="111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4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4.8515625" style="83" customWidth="1"/>
    <col min="2" max="2" width="5.7109375" style="83" customWidth="1"/>
    <col min="3" max="3" width="13.7109375" style="83" customWidth="1"/>
    <col min="4" max="4" width="11.57421875" style="83" bestFit="1" customWidth="1"/>
    <col min="5" max="5" width="9.421875" style="119" customWidth="1"/>
    <col min="6" max="6" width="14.57421875" style="97" customWidth="1"/>
    <col min="7" max="8" width="11.421875" style="97" customWidth="1"/>
    <col min="9" max="9" width="5.8515625" style="97" bestFit="1" customWidth="1"/>
    <col min="10" max="10" width="9.140625" style="162" customWidth="1"/>
    <col min="11" max="11" width="5.28125" style="162" bestFit="1" customWidth="1"/>
    <col min="12" max="12" width="20.140625" style="90" customWidth="1"/>
    <col min="13" max="13" width="6.140625" style="83" hidden="1" customWidth="1"/>
    <col min="14" max="16384" width="9.140625" style="83" customWidth="1"/>
  </cols>
  <sheetData>
    <row r="1" spans="1:12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9"/>
      <c r="L1" s="79"/>
    </row>
    <row r="2" spans="1:12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81"/>
    </row>
    <row r="3" spans="1:12" s="90" customFormat="1" ht="3" customHeight="1">
      <c r="A3" s="83"/>
      <c r="B3" s="83"/>
      <c r="C3" s="83"/>
      <c r="D3" s="84"/>
      <c r="E3" s="85"/>
      <c r="F3" s="86"/>
      <c r="G3" s="86"/>
      <c r="H3" s="86"/>
      <c r="I3" s="86"/>
      <c r="J3" s="88"/>
      <c r="K3" s="88"/>
      <c r="L3" s="157"/>
    </row>
    <row r="4" spans="3:11" s="127" customFormat="1" ht="15">
      <c r="C4" s="128" t="s">
        <v>311</v>
      </c>
      <c r="D4" s="128"/>
      <c r="E4" s="85"/>
      <c r="F4" s="198"/>
      <c r="G4" s="198"/>
      <c r="H4" s="129"/>
      <c r="I4" s="129"/>
      <c r="J4" s="197"/>
      <c r="K4" s="197"/>
    </row>
    <row r="5" spans="1:11" s="127" customFormat="1" ht="18" customHeight="1" thickBot="1">
      <c r="A5" s="95"/>
      <c r="B5" s="95"/>
      <c r="C5" s="84"/>
      <c r="D5" s="84"/>
      <c r="E5" s="85"/>
      <c r="F5" s="198"/>
      <c r="G5" s="198"/>
      <c r="H5" s="129"/>
      <c r="I5" s="129"/>
      <c r="J5" s="197"/>
      <c r="K5" s="197"/>
    </row>
    <row r="6" spans="1:16" s="143" customFormat="1" ht="15" customHeight="1" thickBot="1">
      <c r="A6" s="7" t="s">
        <v>966</v>
      </c>
      <c r="B6" s="57" t="s">
        <v>27</v>
      </c>
      <c r="C6" s="188" t="s">
        <v>2</v>
      </c>
      <c r="D6" s="100" t="s">
        <v>3</v>
      </c>
      <c r="E6" s="101" t="s">
        <v>4</v>
      </c>
      <c r="F6" s="137" t="s">
        <v>5</v>
      </c>
      <c r="G6" s="102" t="s">
        <v>6</v>
      </c>
      <c r="H6" s="102" t="s">
        <v>7</v>
      </c>
      <c r="I6" s="102" t="s">
        <v>8</v>
      </c>
      <c r="J6" s="195" t="s">
        <v>10</v>
      </c>
      <c r="K6" s="194" t="s">
        <v>11</v>
      </c>
      <c r="L6" s="142" t="s">
        <v>12</v>
      </c>
      <c r="M6" s="193"/>
      <c r="N6" s="192"/>
      <c r="O6" s="121"/>
      <c r="P6" s="121"/>
    </row>
    <row r="7" spans="1:14" s="121" customFormat="1" ht="18" customHeight="1">
      <c r="A7" s="144">
        <v>1</v>
      </c>
      <c r="B7" s="144">
        <v>1</v>
      </c>
      <c r="C7" s="111" t="s">
        <v>77</v>
      </c>
      <c r="D7" s="112" t="s">
        <v>306</v>
      </c>
      <c r="E7" s="113" t="s">
        <v>305</v>
      </c>
      <c r="F7" s="114" t="s">
        <v>57</v>
      </c>
      <c r="G7" s="114" t="s">
        <v>58</v>
      </c>
      <c r="H7" s="114"/>
      <c r="I7" s="147">
        <v>18</v>
      </c>
      <c r="J7" s="190">
        <v>0.0010724537037037037</v>
      </c>
      <c r="K7" s="67" t="str">
        <f aca="true" t="shared" si="0" ref="K7:K16">IF(ISBLANK(J7),"",IF(J7&lt;=0.000966435185185185,"KSM",IF(J7&lt;=0.00101273148148148,"I A",IF(J7&lt;=0.00108217592592593,"II A",IF(J7&lt;=0.00118634259259259,"III A",IF(J7&lt;=0.00130208333333333,"I JA",IF(J7&lt;=0.00140625,"II JA",IF(J7&lt;=0.00147569444444444,"III JA"))))))))</f>
        <v>II A</v>
      </c>
      <c r="L7" s="114" t="s">
        <v>293</v>
      </c>
      <c r="M7" s="174" t="s">
        <v>707</v>
      </c>
      <c r="N7" s="192"/>
    </row>
    <row r="8" spans="1:14" s="121" customFormat="1" ht="18" customHeight="1">
      <c r="A8" s="144">
        <v>2</v>
      </c>
      <c r="B8" s="144">
        <v>5</v>
      </c>
      <c r="C8" s="111" t="s">
        <v>358</v>
      </c>
      <c r="D8" s="112" t="s">
        <v>359</v>
      </c>
      <c r="E8" s="113" t="s">
        <v>360</v>
      </c>
      <c r="F8" s="114" t="s">
        <v>56</v>
      </c>
      <c r="G8" s="114" t="s">
        <v>25</v>
      </c>
      <c r="H8" s="114"/>
      <c r="I8" s="147">
        <v>16</v>
      </c>
      <c r="J8" s="190">
        <v>0.001128935185185185</v>
      </c>
      <c r="K8" s="67" t="str">
        <f t="shared" si="0"/>
        <v>III A</v>
      </c>
      <c r="L8" s="114" t="s">
        <v>361</v>
      </c>
      <c r="M8" s="174"/>
      <c r="N8" s="192"/>
    </row>
    <row r="9" spans="1:14" s="121" customFormat="1" ht="18" customHeight="1">
      <c r="A9" s="144">
        <v>3</v>
      </c>
      <c r="B9" s="144">
        <v>6</v>
      </c>
      <c r="C9" s="111" t="s">
        <v>23</v>
      </c>
      <c r="D9" s="112" t="s">
        <v>301</v>
      </c>
      <c r="E9" s="113" t="s">
        <v>300</v>
      </c>
      <c r="F9" s="114" t="s">
        <v>703</v>
      </c>
      <c r="G9" s="114" t="s">
        <v>97</v>
      </c>
      <c r="H9" s="114" t="s">
        <v>225</v>
      </c>
      <c r="I9" s="147">
        <v>14</v>
      </c>
      <c r="J9" s="190">
        <v>0.001130324074074074</v>
      </c>
      <c r="K9" s="67" t="str">
        <f t="shared" si="0"/>
        <v>III A</v>
      </c>
      <c r="L9" s="114" t="s">
        <v>226</v>
      </c>
      <c r="M9" s="174" t="s">
        <v>704</v>
      </c>
      <c r="N9" s="192"/>
    </row>
    <row r="10" spans="1:14" s="121" customFormat="1" ht="18" customHeight="1">
      <c r="A10" s="144">
        <v>4</v>
      </c>
      <c r="B10" s="144">
        <v>2</v>
      </c>
      <c r="C10" s="111" t="s">
        <v>714</v>
      </c>
      <c r="D10" s="112" t="s">
        <v>715</v>
      </c>
      <c r="E10" s="113">
        <v>39203</v>
      </c>
      <c r="F10" s="114" t="s">
        <v>33</v>
      </c>
      <c r="G10" s="114" t="s">
        <v>34</v>
      </c>
      <c r="H10" s="114"/>
      <c r="I10" s="147">
        <v>13</v>
      </c>
      <c r="J10" s="190">
        <v>0.0011863425925925928</v>
      </c>
      <c r="K10" s="67" t="str">
        <f t="shared" si="0"/>
        <v>III A</v>
      </c>
      <c r="L10" s="114" t="s">
        <v>383</v>
      </c>
      <c r="M10" s="174"/>
      <c r="N10" s="192"/>
    </row>
    <row r="11" spans="1:14" s="121" customFormat="1" ht="18" customHeight="1">
      <c r="A11" s="144">
        <v>5</v>
      </c>
      <c r="B11" s="144">
        <v>3</v>
      </c>
      <c r="C11" s="111" t="s">
        <v>591</v>
      </c>
      <c r="D11" s="112" t="s">
        <v>712</v>
      </c>
      <c r="E11" s="113">
        <v>39232</v>
      </c>
      <c r="F11" s="114" t="s">
        <v>33</v>
      </c>
      <c r="G11" s="114" t="s">
        <v>34</v>
      </c>
      <c r="H11" s="114"/>
      <c r="I11" s="147">
        <v>12</v>
      </c>
      <c r="J11" s="190">
        <v>0.0012649305555555554</v>
      </c>
      <c r="K11" s="67" t="str">
        <f t="shared" si="0"/>
        <v>I JA</v>
      </c>
      <c r="L11" s="114" t="s">
        <v>278</v>
      </c>
      <c r="M11" s="174" t="s">
        <v>713</v>
      </c>
      <c r="N11" s="192"/>
    </row>
    <row r="12" spans="1:14" s="121" customFormat="1" ht="18" customHeight="1">
      <c r="A12" s="144">
        <v>6</v>
      </c>
      <c r="B12" s="144">
        <v>3</v>
      </c>
      <c r="C12" s="111" t="s">
        <v>137</v>
      </c>
      <c r="D12" s="112" t="s">
        <v>489</v>
      </c>
      <c r="E12" s="113" t="s">
        <v>696</v>
      </c>
      <c r="F12" s="114" t="s">
        <v>697</v>
      </c>
      <c r="G12" s="114" t="s">
        <v>698</v>
      </c>
      <c r="H12" s="114"/>
      <c r="I12" s="147" t="s">
        <v>69</v>
      </c>
      <c r="J12" s="190">
        <v>0.0012729166666666668</v>
      </c>
      <c r="K12" s="67" t="str">
        <f t="shared" si="0"/>
        <v>I JA</v>
      </c>
      <c r="L12" s="114" t="s">
        <v>699</v>
      </c>
      <c r="M12" s="350"/>
      <c r="N12" s="192"/>
    </row>
    <row r="13" spans="1:14" s="121" customFormat="1" ht="18" customHeight="1">
      <c r="A13" s="144">
        <v>7</v>
      </c>
      <c r="B13" s="144">
        <v>1</v>
      </c>
      <c r="C13" s="111" t="s">
        <v>419</v>
      </c>
      <c r="D13" s="112" t="s">
        <v>700</v>
      </c>
      <c r="E13" s="113" t="s">
        <v>701</v>
      </c>
      <c r="F13" s="114" t="s">
        <v>309</v>
      </c>
      <c r="G13" s="114" t="s">
        <v>308</v>
      </c>
      <c r="H13" s="114"/>
      <c r="I13" s="147">
        <v>11</v>
      </c>
      <c r="J13" s="190">
        <v>0.001275925925925926</v>
      </c>
      <c r="K13" s="67" t="str">
        <f t="shared" si="0"/>
        <v>I JA</v>
      </c>
      <c r="L13" s="114" t="s">
        <v>307</v>
      </c>
      <c r="M13" s="350"/>
      <c r="N13" s="192"/>
    </row>
    <row r="14" spans="1:14" s="121" customFormat="1" ht="18" customHeight="1">
      <c r="A14" s="144">
        <v>8</v>
      </c>
      <c r="B14" s="144">
        <v>5</v>
      </c>
      <c r="C14" s="111" t="s">
        <v>705</v>
      </c>
      <c r="D14" s="112" t="s">
        <v>706</v>
      </c>
      <c r="E14" s="113" t="s">
        <v>467</v>
      </c>
      <c r="F14" s="114" t="s">
        <v>66</v>
      </c>
      <c r="G14" s="114" t="s">
        <v>67</v>
      </c>
      <c r="H14" s="114"/>
      <c r="I14" s="147">
        <v>10</v>
      </c>
      <c r="J14" s="190">
        <v>0.0012849537037037037</v>
      </c>
      <c r="K14" s="67" t="str">
        <f t="shared" si="0"/>
        <v>I JA</v>
      </c>
      <c r="L14" s="114" t="s">
        <v>212</v>
      </c>
      <c r="M14" s="350"/>
      <c r="N14" s="192"/>
    </row>
    <row r="15" spans="1:14" s="121" customFormat="1" ht="18" customHeight="1">
      <c r="A15" s="144">
        <v>9</v>
      </c>
      <c r="B15" s="144">
        <v>2</v>
      </c>
      <c r="C15" s="111" t="s">
        <v>17</v>
      </c>
      <c r="D15" s="112" t="s">
        <v>81</v>
      </c>
      <c r="E15" s="113" t="s">
        <v>82</v>
      </c>
      <c r="F15" s="114" t="s">
        <v>581</v>
      </c>
      <c r="G15" s="114" t="s">
        <v>580</v>
      </c>
      <c r="H15" s="114"/>
      <c r="I15" s="147">
        <v>9</v>
      </c>
      <c r="J15" s="190">
        <v>0.001351736111111111</v>
      </c>
      <c r="K15" s="67" t="str">
        <f t="shared" si="0"/>
        <v>II JA</v>
      </c>
      <c r="L15" s="114" t="s">
        <v>579</v>
      </c>
      <c r="M15" s="350"/>
      <c r="N15" s="192"/>
    </row>
    <row r="16" spans="1:14" s="121" customFormat="1" ht="18" customHeight="1">
      <c r="A16" s="144">
        <v>10</v>
      </c>
      <c r="B16" s="144">
        <v>4</v>
      </c>
      <c r="C16" s="111" t="s">
        <v>13</v>
      </c>
      <c r="D16" s="112" t="s">
        <v>702</v>
      </c>
      <c r="E16" s="113">
        <v>39319</v>
      </c>
      <c r="F16" s="114" t="s">
        <v>569</v>
      </c>
      <c r="G16" s="114" t="s">
        <v>565</v>
      </c>
      <c r="H16" s="114"/>
      <c r="I16" s="147">
        <v>8</v>
      </c>
      <c r="J16" s="190">
        <v>0.0013552083333333333</v>
      </c>
      <c r="K16" s="67" t="str">
        <f t="shared" si="0"/>
        <v>II JA</v>
      </c>
      <c r="L16" s="114" t="s">
        <v>568</v>
      </c>
      <c r="M16" s="111"/>
      <c r="N16" s="192"/>
    </row>
    <row r="17" spans="1:14" s="121" customFormat="1" ht="18" customHeight="1">
      <c r="A17" s="144"/>
      <c r="B17" s="144">
        <v>4</v>
      </c>
      <c r="C17" s="111" t="s">
        <v>708</v>
      </c>
      <c r="D17" s="112" t="s">
        <v>709</v>
      </c>
      <c r="E17" s="113" t="s">
        <v>710</v>
      </c>
      <c r="F17" s="114" t="s">
        <v>198</v>
      </c>
      <c r="G17" s="114" t="s">
        <v>58</v>
      </c>
      <c r="H17" s="114"/>
      <c r="I17" s="147"/>
      <c r="J17" s="190" t="s">
        <v>965</v>
      </c>
      <c r="K17" s="67"/>
      <c r="L17" s="114" t="s">
        <v>711</v>
      </c>
      <c r="M17" s="350"/>
      <c r="N17" s="192"/>
    </row>
    <row r="20" spans="5:13" ht="12.75">
      <c r="E20" s="83"/>
      <c r="F20" s="83"/>
      <c r="G20" s="83"/>
      <c r="H20" s="83"/>
      <c r="I20" s="83"/>
      <c r="J20" s="83"/>
      <c r="K20" s="83"/>
      <c r="L20" s="83"/>
      <c r="M20" s="111"/>
    </row>
    <row r="21" spans="5:13" ht="12.75">
      <c r="E21" s="83"/>
      <c r="F21" s="83"/>
      <c r="G21" s="83"/>
      <c r="H21" s="83"/>
      <c r="I21" s="83"/>
      <c r="J21" s="83"/>
      <c r="K21" s="83"/>
      <c r="L21" s="83"/>
      <c r="M21" s="111"/>
    </row>
    <row r="22" spans="5:13" ht="12.75">
      <c r="E22" s="83"/>
      <c r="F22" s="83"/>
      <c r="G22" s="83"/>
      <c r="H22" s="83"/>
      <c r="I22" s="83"/>
      <c r="J22" s="83"/>
      <c r="K22" s="83"/>
      <c r="L22" s="83"/>
      <c r="M22" s="111" t="s">
        <v>128</v>
      </c>
    </row>
    <row r="23" spans="5:13" ht="12.75">
      <c r="E23" s="83"/>
      <c r="F23" s="83"/>
      <c r="G23" s="83"/>
      <c r="H23" s="83"/>
      <c r="I23" s="83"/>
      <c r="J23" s="83"/>
      <c r="K23" s="83"/>
      <c r="L23" s="83"/>
      <c r="M23" s="111"/>
    </row>
    <row r="24" spans="5:13" ht="12.75">
      <c r="E24" s="83"/>
      <c r="F24" s="83"/>
      <c r="G24" s="83"/>
      <c r="H24" s="83"/>
      <c r="I24" s="83"/>
      <c r="J24" s="83"/>
      <c r="K24" s="83"/>
      <c r="L24" s="83"/>
      <c r="M24" s="111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zoomScalePageLayoutView="0" workbookViewId="0" topLeftCell="A1">
      <selection activeCell="D5" sqref="D5"/>
    </sheetView>
  </sheetViews>
  <sheetFormatPr defaultColWidth="9.140625" defaultRowHeight="15"/>
  <cols>
    <col min="1" max="2" width="5.7109375" style="17" customWidth="1"/>
    <col min="3" max="3" width="11.140625" style="17" customWidth="1"/>
    <col min="4" max="4" width="12.7109375" style="17" bestFit="1" customWidth="1"/>
    <col min="5" max="5" width="9.28125" style="278" customWidth="1"/>
    <col min="6" max="6" width="8.00390625" style="69" bestFit="1" customWidth="1"/>
    <col min="7" max="7" width="12.421875" style="69" customWidth="1"/>
    <col min="8" max="8" width="11.28125" style="69" bestFit="1" customWidth="1"/>
    <col min="9" max="9" width="5.00390625" style="69" bestFit="1" customWidth="1"/>
    <col min="10" max="10" width="9.140625" style="70" customWidth="1"/>
    <col min="11" max="11" width="5.7109375" style="70" customWidth="1"/>
    <col min="12" max="12" width="28.7109375" style="51" customWidth="1"/>
    <col min="13" max="13" width="4.7109375" style="17" hidden="1" customWidth="1"/>
    <col min="14" max="17" width="23.00390625" style="17" bestFit="1" customWidth="1"/>
    <col min="18" max="16384" width="9.140625" style="17" customWidth="1"/>
  </cols>
  <sheetData>
    <row r="1" spans="1:12" s="26" customFormat="1" ht="15">
      <c r="A1" s="42" t="s">
        <v>0</v>
      </c>
      <c r="D1" s="43"/>
      <c r="E1" s="254"/>
      <c r="F1" s="44"/>
      <c r="G1" s="44"/>
      <c r="H1" s="45"/>
      <c r="I1" s="45"/>
      <c r="J1" s="46"/>
      <c r="K1" s="25"/>
      <c r="L1" s="25"/>
    </row>
    <row r="2" spans="1:12" s="26" customFormat="1" ht="15">
      <c r="A2" s="73" t="s">
        <v>530</v>
      </c>
      <c r="D2" s="43"/>
      <c r="E2" s="254"/>
      <c r="F2" s="44"/>
      <c r="G2" s="45"/>
      <c r="H2" s="45"/>
      <c r="I2" s="46"/>
      <c r="J2" s="46"/>
      <c r="K2" s="46"/>
      <c r="L2" s="27"/>
    </row>
    <row r="3" spans="1:12" s="51" customFormat="1" ht="12" customHeight="1">
      <c r="A3" s="17"/>
      <c r="B3" s="17"/>
      <c r="C3" s="17"/>
      <c r="D3" s="47"/>
      <c r="E3" s="258"/>
      <c r="F3" s="48"/>
      <c r="G3" s="48"/>
      <c r="H3" s="48"/>
      <c r="I3" s="48"/>
      <c r="J3" s="49"/>
      <c r="K3" s="49"/>
      <c r="L3" s="50"/>
    </row>
    <row r="4" spans="3:11" s="52" customFormat="1" ht="15">
      <c r="C4" s="53" t="s">
        <v>367</v>
      </c>
      <c r="D4" s="53"/>
      <c r="E4" s="258"/>
      <c r="F4" s="54"/>
      <c r="G4" s="54"/>
      <c r="H4" s="55"/>
      <c r="I4" s="55"/>
      <c r="J4" s="56"/>
      <c r="K4" s="56"/>
    </row>
    <row r="5" spans="3:11" s="52" customFormat="1" ht="18" customHeight="1" thickBot="1">
      <c r="C5" s="53"/>
      <c r="D5" s="53"/>
      <c r="E5" s="258"/>
      <c r="F5" s="54"/>
      <c r="G5" s="54"/>
      <c r="H5" s="55"/>
      <c r="I5" s="55"/>
      <c r="J5" s="56"/>
      <c r="K5" s="56"/>
    </row>
    <row r="6" spans="1:15" s="51" customFormat="1" ht="18" customHeight="1" thickBot="1">
      <c r="A6" s="7" t="s">
        <v>966</v>
      </c>
      <c r="B6" s="57" t="s">
        <v>27</v>
      </c>
      <c r="C6" s="58" t="s">
        <v>2</v>
      </c>
      <c r="D6" s="59" t="s">
        <v>3</v>
      </c>
      <c r="E6" s="273" t="s">
        <v>4</v>
      </c>
      <c r="F6" s="61" t="s">
        <v>5</v>
      </c>
      <c r="G6" s="9" t="s">
        <v>6</v>
      </c>
      <c r="H6" s="9" t="s">
        <v>7</v>
      </c>
      <c r="I6" s="9" t="s">
        <v>8</v>
      </c>
      <c r="J6" s="60" t="s">
        <v>10</v>
      </c>
      <c r="K6" s="63" t="s">
        <v>11</v>
      </c>
      <c r="L6" s="64" t="s">
        <v>12</v>
      </c>
      <c r="M6" s="65"/>
      <c r="N6" s="68"/>
      <c r="O6" s="65"/>
    </row>
    <row r="7" spans="1:13" s="68" customFormat="1" ht="18" customHeight="1">
      <c r="A7" s="12">
        <v>1</v>
      </c>
      <c r="B7" s="12">
        <v>13</v>
      </c>
      <c r="C7" s="13" t="s">
        <v>282</v>
      </c>
      <c r="D7" s="14" t="s">
        <v>283</v>
      </c>
      <c r="E7" s="24">
        <v>38967</v>
      </c>
      <c r="F7" s="15" t="s">
        <v>57</v>
      </c>
      <c r="G7" s="15" t="s">
        <v>58</v>
      </c>
      <c r="H7" s="282"/>
      <c r="I7" s="16">
        <v>18</v>
      </c>
      <c r="J7" s="66">
        <v>0.004834143518518519</v>
      </c>
      <c r="K7" s="67" t="str">
        <f aca="true" t="shared" si="0" ref="K7:K15">IF(ISBLANK(J7),"",IF(J7&lt;=0.00447916666666667,"KSM",IF(J7&lt;=0.00476851851851852,"I A",IF(J7&lt;=0.00511574074074074,"II A",IF(J7&lt;=0.00548611111111111,"III A",IF(J7&lt;=0.00586805555555555,"I JA",IF(J7&lt;=0.00615740740740741,"II JA",IF(J7&lt;=0.00638888888888889,"III JA"))))))))</f>
        <v>II A</v>
      </c>
      <c r="L7" s="15" t="s">
        <v>266</v>
      </c>
      <c r="M7" s="51"/>
    </row>
    <row r="8" spans="1:13" s="68" customFormat="1" ht="18" customHeight="1">
      <c r="A8" s="12">
        <v>2</v>
      </c>
      <c r="B8" s="12">
        <v>10</v>
      </c>
      <c r="C8" s="13" t="s">
        <v>176</v>
      </c>
      <c r="D8" s="14" t="s">
        <v>760</v>
      </c>
      <c r="E8" s="24">
        <v>38933</v>
      </c>
      <c r="F8" s="15" t="s">
        <v>57</v>
      </c>
      <c r="G8" s="15" t="s">
        <v>58</v>
      </c>
      <c r="H8" s="282" t="s">
        <v>277</v>
      </c>
      <c r="I8" s="16">
        <v>16</v>
      </c>
      <c r="J8" s="66">
        <v>0.0049253472222222225</v>
      </c>
      <c r="K8" s="67" t="str">
        <f t="shared" si="0"/>
        <v>II A</v>
      </c>
      <c r="L8" s="15" t="s">
        <v>292</v>
      </c>
      <c r="M8" s="51" t="s">
        <v>378</v>
      </c>
    </row>
    <row r="9" spans="1:13" s="68" customFormat="1" ht="18" customHeight="1">
      <c r="A9" s="12">
        <v>3</v>
      </c>
      <c r="B9" s="12">
        <v>3</v>
      </c>
      <c r="C9" s="13" t="s">
        <v>423</v>
      </c>
      <c r="D9" s="14" t="s">
        <v>763</v>
      </c>
      <c r="E9" s="24">
        <v>39139</v>
      </c>
      <c r="F9" s="15" t="s">
        <v>37</v>
      </c>
      <c r="G9" s="15" t="s">
        <v>38</v>
      </c>
      <c r="H9" s="282"/>
      <c r="I9" s="16">
        <v>14</v>
      </c>
      <c r="J9" s="66">
        <v>0.005017476851851852</v>
      </c>
      <c r="K9" s="67" t="str">
        <f t="shared" si="0"/>
        <v>II A</v>
      </c>
      <c r="L9" s="15" t="s">
        <v>285</v>
      </c>
      <c r="M9" s="51"/>
    </row>
    <row r="10" spans="1:13" s="68" customFormat="1" ht="18" customHeight="1">
      <c r="A10" s="12">
        <v>4</v>
      </c>
      <c r="B10" s="12">
        <v>4</v>
      </c>
      <c r="C10" s="13" t="s">
        <v>423</v>
      </c>
      <c r="D10" s="14" t="s">
        <v>258</v>
      </c>
      <c r="E10" s="24" t="s">
        <v>759</v>
      </c>
      <c r="F10" s="15" t="s">
        <v>758</v>
      </c>
      <c r="G10" s="15" t="s">
        <v>89</v>
      </c>
      <c r="H10" s="282"/>
      <c r="I10" s="16">
        <v>13</v>
      </c>
      <c r="J10" s="66">
        <v>0.005147106481481481</v>
      </c>
      <c r="K10" s="67" t="str">
        <f t="shared" si="0"/>
        <v>III A</v>
      </c>
      <c r="L10" s="15" t="s">
        <v>757</v>
      </c>
      <c r="M10" s="51"/>
    </row>
    <row r="11" spans="1:13" s="68" customFormat="1" ht="18" customHeight="1">
      <c r="A11" s="12">
        <v>5</v>
      </c>
      <c r="B11" s="12">
        <v>1</v>
      </c>
      <c r="C11" s="13" t="s">
        <v>111</v>
      </c>
      <c r="D11" s="14" t="s">
        <v>761</v>
      </c>
      <c r="E11" s="24">
        <v>39187</v>
      </c>
      <c r="F11" s="15" t="s">
        <v>57</v>
      </c>
      <c r="G11" s="15" t="s">
        <v>58</v>
      </c>
      <c r="H11" s="282" t="s">
        <v>277</v>
      </c>
      <c r="I11" s="16">
        <v>12</v>
      </c>
      <c r="J11" s="66">
        <v>0.0055334490740740734</v>
      </c>
      <c r="K11" s="67" t="str">
        <f t="shared" si="0"/>
        <v>I JA</v>
      </c>
      <c r="L11" s="15" t="s">
        <v>292</v>
      </c>
      <c r="M11" s="51" t="s">
        <v>368</v>
      </c>
    </row>
    <row r="12" spans="1:13" s="68" customFormat="1" ht="18" customHeight="1">
      <c r="A12" s="12">
        <v>6</v>
      </c>
      <c r="B12" s="12">
        <v>2</v>
      </c>
      <c r="C12" s="13" t="s">
        <v>780</v>
      </c>
      <c r="D12" s="14" t="s">
        <v>779</v>
      </c>
      <c r="E12" s="24" t="s">
        <v>778</v>
      </c>
      <c r="F12" s="15" t="s">
        <v>56</v>
      </c>
      <c r="G12" s="15" t="s">
        <v>25</v>
      </c>
      <c r="H12" s="282"/>
      <c r="I12" s="16">
        <v>11</v>
      </c>
      <c r="J12" s="66">
        <v>0.005747337962962964</v>
      </c>
      <c r="K12" s="67" t="str">
        <f t="shared" si="0"/>
        <v>I JA</v>
      </c>
      <c r="L12" s="15" t="s">
        <v>361</v>
      </c>
      <c r="M12" s="51" t="s">
        <v>369</v>
      </c>
    </row>
    <row r="13" spans="1:13" s="68" customFormat="1" ht="18" customHeight="1">
      <c r="A13" s="12">
        <v>7</v>
      </c>
      <c r="B13" s="12">
        <v>7</v>
      </c>
      <c r="C13" s="13" t="s">
        <v>45</v>
      </c>
      <c r="D13" s="14" t="s">
        <v>345</v>
      </c>
      <c r="E13" s="24">
        <v>38817</v>
      </c>
      <c r="F13" s="15" t="s">
        <v>665</v>
      </c>
      <c r="G13" s="15" t="s">
        <v>664</v>
      </c>
      <c r="H13" s="282"/>
      <c r="I13" s="16">
        <v>10</v>
      </c>
      <c r="J13" s="66">
        <v>0.005779513888888889</v>
      </c>
      <c r="K13" s="67" t="str">
        <f t="shared" si="0"/>
        <v>I JA</v>
      </c>
      <c r="L13" s="15" t="s">
        <v>663</v>
      </c>
      <c r="M13" s="51" t="s">
        <v>374</v>
      </c>
    </row>
    <row r="14" spans="1:13" s="68" customFormat="1" ht="18" customHeight="1">
      <c r="A14" s="12">
        <v>8</v>
      </c>
      <c r="B14" s="12">
        <v>8</v>
      </c>
      <c r="C14" s="13" t="s">
        <v>766</v>
      </c>
      <c r="D14" s="14" t="s">
        <v>765</v>
      </c>
      <c r="E14" s="24" t="s">
        <v>764</v>
      </c>
      <c r="F14" s="15" t="s">
        <v>309</v>
      </c>
      <c r="G14" s="15" t="s">
        <v>308</v>
      </c>
      <c r="H14" s="282"/>
      <c r="I14" s="16">
        <v>9</v>
      </c>
      <c r="J14" s="66">
        <v>0.005912847222222222</v>
      </c>
      <c r="K14" s="67" t="str">
        <f t="shared" si="0"/>
        <v>II JA</v>
      </c>
      <c r="L14" s="15" t="s">
        <v>307</v>
      </c>
      <c r="M14" s="51"/>
    </row>
    <row r="15" spans="1:13" s="68" customFormat="1" ht="18" customHeight="1">
      <c r="A15" s="12">
        <v>9</v>
      </c>
      <c r="B15" s="12">
        <v>11</v>
      </c>
      <c r="C15" s="13" t="s">
        <v>770</v>
      </c>
      <c r="D15" s="14" t="s">
        <v>376</v>
      </c>
      <c r="E15" s="24" t="s">
        <v>377</v>
      </c>
      <c r="F15" s="15" t="s">
        <v>581</v>
      </c>
      <c r="G15" s="15" t="s">
        <v>580</v>
      </c>
      <c r="H15" s="282"/>
      <c r="I15" s="16">
        <v>8</v>
      </c>
      <c r="J15" s="66">
        <v>0.006125925925925926</v>
      </c>
      <c r="K15" s="67" t="str">
        <f t="shared" si="0"/>
        <v>II JA</v>
      </c>
      <c r="L15" s="15" t="s">
        <v>579</v>
      </c>
      <c r="M15" s="51"/>
    </row>
    <row r="16" spans="1:13" s="68" customFormat="1" ht="18" customHeight="1">
      <c r="A16" s="12">
        <v>10</v>
      </c>
      <c r="B16" s="12">
        <v>5</v>
      </c>
      <c r="C16" s="13" t="s">
        <v>769</v>
      </c>
      <c r="D16" s="14" t="s">
        <v>768</v>
      </c>
      <c r="E16" s="24" t="s">
        <v>767</v>
      </c>
      <c r="F16" s="15" t="s">
        <v>309</v>
      </c>
      <c r="G16" s="15" t="s">
        <v>308</v>
      </c>
      <c r="H16" s="282"/>
      <c r="I16" s="16">
        <v>7</v>
      </c>
      <c r="J16" s="66">
        <v>0.0064534722222222216</v>
      </c>
      <c r="K16" s="67"/>
      <c r="L16" s="15" t="s">
        <v>307</v>
      </c>
      <c r="M16" s="51"/>
    </row>
    <row r="17" spans="1:13" s="68" customFormat="1" ht="18" customHeight="1">
      <c r="A17" s="12">
        <v>11</v>
      </c>
      <c r="B17" s="12">
        <v>9</v>
      </c>
      <c r="C17" s="13" t="s">
        <v>773</v>
      </c>
      <c r="D17" s="14" t="s">
        <v>772</v>
      </c>
      <c r="E17" s="24" t="s">
        <v>771</v>
      </c>
      <c r="F17" s="15" t="s">
        <v>665</v>
      </c>
      <c r="G17" s="15" t="s">
        <v>698</v>
      </c>
      <c r="H17" s="282"/>
      <c r="I17" s="16" t="s">
        <v>69</v>
      </c>
      <c r="J17" s="66">
        <v>0.006524768518518519</v>
      </c>
      <c r="K17" s="67"/>
      <c r="L17" s="15" t="s">
        <v>699</v>
      </c>
      <c r="M17" s="51"/>
    </row>
    <row r="18" spans="1:13" s="68" customFormat="1" ht="18" customHeight="1">
      <c r="A18" s="12">
        <v>12</v>
      </c>
      <c r="B18" s="12">
        <v>12</v>
      </c>
      <c r="C18" s="13" t="s">
        <v>775</v>
      </c>
      <c r="D18" s="14" t="s">
        <v>774</v>
      </c>
      <c r="E18" s="24" t="s">
        <v>696</v>
      </c>
      <c r="F18" s="15" t="s">
        <v>665</v>
      </c>
      <c r="G18" s="15" t="s">
        <v>698</v>
      </c>
      <c r="H18" s="282"/>
      <c r="I18" s="16" t="s">
        <v>69</v>
      </c>
      <c r="J18" s="66">
        <v>0.006525</v>
      </c>
      <c r="K18" s="67"/>
      <c r="L18" s="15" t="s">
        <v>699</v>
      </c>
      <c r="M18" s="51"/>
    </row>
    <row r="19" spans="1:13" s="68" customFormat="1" ht="18" customHeight="1">
      <c r="A19" s="12">
        <v>13</v>
      </c>
      <c r="B19" s="12">
        <v>6</v>
      </c>
      <c r="C19" s="13" t="s">
        <v>45</v>
      </c>
      <c r="D19" s="14" t="s">
        <v>777</v>
      </c>
      <c r="E19" s="24" t="s">
        <v>776</v>
      </c>
      <c r="F19" s="15" t="s">
        <v>609</v>
      </c>
      <c r="G19" s="15" t="s">
        <v>108</v>
      </c>
      <c r="H19" s="282" t="s">
        <v>109</v>
      </c>
      <c r="I19" s="16">
        <v>6</v>
      </c>
      <c r="J19" s="66">
        <v>0.0067822916666666665</v>
      </c>
      <c r="K19" s="67"/>
      <c r="L19" s="15" t="s">
        <v>162</v>
      </c>
      <c r="M19" s="51" t="s">
        <v>373</v>
      </c>
    </row>
    <row r="21" spans="5:13" ht="12.75">
      <c r="E21" s="17"/>
      <c r="F21" s="17"/>
      <c r="G21" s="17"/>
      <c r="H21" s="17"/>
      <c r="I21" s="17"/>
      <c r="J21" s="17"/>
      <c r="K21" s="17"/>
      <c r="L21" s="17"/>
      <c r="M21" s="70"/>
    </row>
    <row r="22" spans="5:13" ht="12.75">
      <c r="E22" s="17"/>
      <c r="F22" s="17"/>
      <c r="G22" s="17"/>
      <c r="H22" s="17"/>
      <c r="I22" s="17"/>
      <c r="J22" s="17"/>
      <c r="K22" s="17"/>
      <c r="L22" s="17"/>
      <c r="M22" s="70"/>
    </row>
    <row r="23" spans="5:13" ht="12.75">
      <c r="E23" s="17"/>
      <c r="F23" s="17"/>
      <c r="G23" s="17"/>
      <c r="H23" s="17"/>
      <c r="I23" s="17"/>
      <c r="J23" s="17"/>
      <c r="K23" s="17"/>
      <c r="L23" s="17"/>
      <c r="M23" s="70"/>
    </row>
    <row r="24" spans="5:13" ht="12.75">
      <c r="E24" s="17"/>
      <c r="F24" s="17"/>
      <c r="G24" s="17"/>
      <c r="H24" s="17"/>
      <c r="I24" s="17"/>
      <c r="J24" s="17"/>
      <c r="K24" s="17"/>
      <c r="L24" s="17"/>
      <c r="M24" s="70"/>
    </row>
    <row r="25" spans="5:13" ht="12.75">
      <c r="E25" s="17"/>
      <c r="F25" s="17"/>
      <c r="G25" s="17"/>
      <c r="H25" s="17"/>
      <c r="I25" s="17"/>
      <c r="J25" s="17"/>
      <c r="K25" s="17"/>
      <c r="L25" s="17"/>
      <c r="M25" s="70"/>
    </row>
    <row r="26" spans="5:13" ht="12.75">
      <c r="E26" s="17"/>
      <c r="F26" s="17"/>
      <c r="G26" s="17"/>
      <c r="H26" s="17"/>
      <c r="I26" s="17"/>
      <c r="J26" s="17"/>
      <c r="K26" s="17"/>
      <c r="L26" s="17"/>
      <c r="M26" s="70"/>
    </row>
    <row r="27" spans="5:13" ht="12.75">
      <c r="E27" s="17"/>
      <c r="F27" s="17"/>
      <c r="G27" s="17"/>
      <c r="H27" s="17"/>
      <c r="I27" s="17"/>
      <c r="J27" s="17"/>
      <c r="K27" s="17"/>
      <c r="L27" s="17"/>
      <c r="M27" s="70"/>
    </row>
    <row r="28" spans="5:13" ht="12.75">
      <c r="E28" s="17"/>
      <c r="F28" s="17"/>
      <c r="G28" s="17"/>
      <c r="H28" s="17"/>
      <c r="I28" s="17"/>
      <c r="J28" s="17"/>
      <c r="K28" s="17"/>
      <c r="L28" s="17"/>
      <c r="M28" s="70"/>
    </row>
    <row r="29" spans="5:13" ht="12.75">
      <c r="E29" s="17"/>
      <c r="F29" s="17"/>
      <c r="G29" s="17"/>
      <c r="H29" s="17"/>
      <c r="I29" s="17"/>
      <c r="J29" s="17"/>
      <c r="K29" s="17"/>
      <c r="L29" s="17"/>
      <c r="M29" s="70"/>
    </row>
    <row r="30" spans="5:13" ht="12.75">
      <c r="E30" s="17"/>
      <c r="F30" s="17"/>
      <c r="G30" s="17"/>
      <c r="H30" s="17"/>
      <c r="I30" s="17"/>
      <c r="J30" s="17"/>
      <c r="K30" s="17"/>
      <c r="L30" s="17"/>
      <c r="M30" s="70"/>
    </row>
    <row r="31" spans="5:13" ht="12.75">
      <c r="E31" s="17"/>
      <c r="F31" s="17"/>
      <c r="G31" s="17"/>
      <c r="H31" s="17"/>
      <c r="I31" s="17"/>
      <c r="J31" s="17"/>
      <c r="K31" s="17"/>
      <c r="L31" s="17"/>
      <c r="M31" s="70"/>
    </row>
    <row r="32" spans="5:13" ht="12.75">
      <c r="E32" s="17"/>
      <c r="F32" s="17"/>
      <c r="G32" s="17"/>
      <c r="H32" s="17"/>
      <c r="I32" s="17"/>
      <c r="J32" s="17"/>
      <c r="K32" s="17"/>
      <c r="L32" s="17"/>
      <c r="M32" s="70"/>
    </row>
    <row r="33" spans="5:13" ht="12.75">
      <c r="E33" s="17"/>
      <c r="F33" s="17"/>
      <c r="G33" s="17"/>
      <c r="H33" s="17"/>
      <c r="I33" s="17"/>
      <c r="J33" s="17"/>
      <c r="K33" s="17"/>
      <c r="L33" s="17"/>
      <c r="M33" s="70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PageLayoutView="0" workbookViewId="0" topLeftCell="A1">
      <selection activeCell="G34" sqref="G34"/>
    </sheetView>
  </sheetViews>
  <sheetFormatPr defaultColWidth="9.140625" defaultRowHeight="15"/>
  <cols>
    <col min="1" max="2" width="5.7109375" style="17" customWidth="1"/>
    <col min="3" max="3" width="11.28125" style="17" customWidth="1"/>
    <col min="4" max="4" width="15.421875" style="17" bestFit="1" customWidth="1"/>
    <col min="5" max="5" width="9.00390625" style="278" customWidth="1"/>
    <col min="6" max="6" width="11.8515625" style="69" customWidth="1"/>
    <col min="7" max="7" width="11.7109375" style="69" customWidth="1"/>
    <col min="8" max="8" width="10.421875" style="69" customWidth="1"/>
    <col min="9" max="9" width="5.8515625" style="69" bestFit="1" customWidth="1"/>
    <col min="10" max="10" width="9.140625" style="70" customWidth="1"/>
    <col min="11" max="11" width="6.421875" style="70" bestFit="1" customWidth="1"/>
    <col min="12" max="12" width="22.00390625" style="51" customWidth="1"/>
    <col min="13" max="15" width="23.00390625" style="17" bestFit="1" customWidth="1"/>
    <col min="16" max="16384" width="9.140625" style="17" customWidth="1"/>
  </cols>
  <sheetData>
    <row r="1" spans="1:12" s="26" customFormat="1" ht="15">
      <c r="A1" s="42" t="s">
        <v>0</v>
      </c>
      <c r="D1" s="43"/>
      <c r="E1" s="254"/>
      <c r="F1" s="44"/>
      <c r="G1" s="44"/>
      <c r="H1" s="45"/>
      <c r="I1" s="45"/>
      <c r="J1" s="46"/>
      <c r="K1" s="25"/>
      <c r="L1" s="25"/>
    </row>
    <row r="2" spans="1:12" s="26" customFormat="1" ht="15">
      <c r="A2" s="73" t="s">
        <v>530</v>
      </c>
      <c r="D2" s="43"/>
      <c r="E2" s="254"/>
      <c r="F2" s="44"/>
      <c r="G2" s="45"/>
      <c r="H2" s="45"/>
      <c r="I2" s="46"/>
      <c r="J2" s="46"/>
      <c r="K2" s="46"/>
      <c r="L2" s="27"/>
    </row>
    <row r="3" spans="1:12" s="51" customFormat="1" ht="12" customHeight="1">
      <c r="A3" s="17"/>
      <c r="B3" s="17"/>
      <c r="C3" s="17"/>
      <c r="D3" s="47"/>
      <c r="E3" s="258"/>
      <c r="F3" s="48"/>
      <c r="G3" s="48"/>
      <c r="H3" s="48"/>
      <c r="I3" s="48"/>
      <c r="J3" s="49"/>
      <c r="K3" s="49"/>
      <c r="L3" s="50"/>
    </row>
    <row r="4" spans="3:11" s="52" customFormat="1" ht="15">
      <c r="C4" s="53" t="s">
        <v>379</v>
      </c>
      <c r="D4" s="53"/>
      <c r="E4" s="258"/>
      <c r="F4" s="54"/>
      <c r="G4" s="54"/>
      <c r="H4" s="55"/>
      <c r="I4" s="55"/>
      <c r="J4" s="56"/>
      <c r="K4" s="56"/>
    </row>
    <row r="5" spans="3:11" s="52" customFormat="1" ht="18" customHeight="1" thickBot="1">
      <c r="C5" s="53"/>
      <c r="D5" s="53"/>
      <c r="E5" s="258"/>
      <c r="F5" s="54"/>
      <c r="G5" s="54"/>
      <c r="H5" s="55"/>
      <c r="I5" s="55"/>
      <c r="J5" s="56"/>
      <c r="K5" s="56"/>
    </row>
    <row r="6" spans="1:12" s="51" customFormat="1" ht="18" customHeight="1" thickBot="1">
      <c r="A6" s="7" t="s">
        <v>966</v>
      </c>
      <c r="B6" s="57" t="s">
        <v>27</v>
      </c>
      <c r="C6" s="58" t="s">
        <v>2</v>
      </c>
      <c r="D6" s="59" t="s">
        <v>3</v>
      </c>
      <c r="E6" s="273" t="s">
        <v>4</v>
      </c>
      <c r="F6" s="61" t="s">
        <v>5</v>
      </c>
      <c r="G6" s="9" t="s">
        <v>6</v>
      </c>
      <c r="H6" s="9" t="s">
        <v>7</v>
      </c>
      <c r="I6" s="9" t="s">
        <v>8</v>
      </c>
      <c r="J6" s="60" t="s">
        <v>10</v>
      </c>
      <c r="K6" s="63" t="s">
        <v>11</v>
      </c>
      <c r="L6" s="64" t="s">
        <v>12</v>
      </c>
    </row>
    <row r="7" spans="1:12" s="68" customFormat="1" ht="18" customHeight="1">
      <c r="A7" s="12">
        <v>1</v>
      </c>
      <c r="B7" s="12">
        <v>9</v>
      </c>
      <c r="C7" s="13" t="s">
        <v>380</v>
      </c>
      <c r="D7" s="14" t="s">
        <v>381</v>
      </c>
      <c r="E7" s="24" t="s">
        <v>382</v>
      </c>
      <c r="F7" s="15" t="s">
        <v>33</v>
      </c>
      <c r="G7" s="15" t="s">
        <v>34</v>
      </c>
      <c r="H7" s="15"/>
      <c r="I7" s="16">
        <v>18</v>
      </c>
      <c r="J7" s="66">
        <v>0.004389583333333333</v>
      </c>
      <c r="K7" s="67" t="str">
        <f aca="true" t="shared" si="0" ref="K7:K13">IF(ISBLANK(J7),"",IF(J7&lt;=0.00367476851851852,"KSM",IF(J7&lt;=0.00390625,"I A",IF(J7&lt;=0.00425347222222222,"II A",IF(J7&lt;=0.00477430555555556,"III A",IF(J7&lt;=0.00523726851851852,"I JA",IF(J7&lt;=0.00558449074074074,"II JA",IF(J7&lt;=0.00581597222222222,"III JA"))))))))</f>
        <v>III A</v>
      </c>
      <c r="L7" s="15" t="s">
        <v>383</v>
      </c>
    </row>
    <row r="8" spans="1:12" s="68" customFormat="1" ht="18" customHeight="1">
      <c r="A8" s="12">
        <v>2</v>
      </c>
      <c r="B8" s="12">
        <v>5</v>
      </c>
      <c r="C8" s="13" t="s">
        <v>362</v>
      </c>
      <c r="D8" s="14" t="s">
        <v>363</v>
      </c>
      <c r="E8" s="24">
        <v>38877</v>
      </c>
      <c r="F8" s="15" t="s">
        <v>33</v>
      </c>
      <c r="G8" s="15" t="s">
        <v>34</v>
      </c>
      <c r="H8" s="15"/>
      <c r="I8" s="16">
        <v>16</v>
      </c>
      <c r="J8" s="66">
        <v>0.004479861111111111</v>
      </c>
      <c r="K8" s="67" t="str">
        <f t="shared" si="0"/>
        <v>III A</v>
      </c>
      <c r="L8" s="15" t="s">
        <v>538</v>
      </c>
    </row>
    <row r="9" spans="1:12" s="68" customFormat="1" ht="18" customHeight="1">
      <c r="A9" s="12">
        <v>3</v>
      </c>
      <c r="B9" s="12">
        <v>7</v>
      </c>
      <c r="C9" s="13" t="s">
        <v>416</v>
      </c>
      <c r="D9" s="14" t="s">
        <v>417</v>
      </c>
      <c r="E9" s="24">
        <v>38952</v>
      </c>
      <c r="F9" s="15" t="s">
        <v>61</v>
      </c>
      <c r="G9" s="15" t="s">
        <v>565</v>
      </c>
      <c r="H9" s="15"/>
      <c r="I9" s="16">
        <v>14</v>
      </c>
      <c r="J9" s="66">
        <v>0.004515162037037037</v>
      </c>
      <c r="K9" s="67" t="str">
        <f t="shared" si="0"/>
        <v>III A</v>
      </c>
      <c r="L9" s="15" t="s">
        <v>418</v>
      </c>
    </row>
    <row r="10" spans="1:12" s="68" customFormat="1" ht="18" customHeight="1">
      <c r="A10" s="12">
        <v>4</v>
      </c>
      <c r="B10" s="12">
        <v>3</v>
      </c>
      <c r="C10" s="13" t="s">
        <v>333</v>
      </c>
      <c r="D10" s="14" t="s">
        <v>387</v>
      </c>
      <c r="E10" s="24">
        <v>38773</v>
      </c>
      <c r="F10" s="15" t="s">
        <v>784</v>
      </c>
      <c r="G10" s="15" t="s">
        <v>20</v>
      </c>
      <c r="H10" s="15" t="s">
        <v>200</v>
      </c>
      <c r="I10" s="16">
        <v>13</v>
      </c>
      <c r="J10" s="66">
        <v>0.004675347222222222</v>
      </c>
      <c r="K10" s="67" t="str">
        <f t="shared" si="0"/>
        <v>III A</v>
      </c>
      <c r="L10" s="15" t="s">
        <v>783</v>
      </c>
    </row>
    <row r="11" spans="1:12" s="68" customFormat="1" ht="18" customHeight="1">
      <c r="A11" s="12">
        <v>5</v>
      </c>
      <c r="B11" s="12">
        <v>1</v>
      </c>
      <c r="C11" s="13" t="s">
        <v>137</v>
      </c>
      <c r="D11" s="14" t="s">
        <v>389</v>
      </c>
      <c r="E11" s="24">
        <v>38802</v>
      </c>
      <c r="F11" s="15" t="s">
        <v>665</v>
      </c>
      <c r="G11" s="15" t="s">
        <v>664</v>
      </c>
      <c r="H11" s="15"/>
      <c r="I11" s="16">
        <v>12</v>
      </c>
      <c r="J11" s="66">
        <v>0.004714236111111111</v>
      </c>
      <c r="K11" s="67" t="str">
        <f t="shared" si="0"/>
        <v>III A</v>
      </c>
      <c r="L11" s="15" t="s">
        <v>663</v>
      </c>
    </row>
    <row r="12" spans="1:12" s="68" customFormat="1" ht="18" customHeight="1">
      <c r="A12" s="12">
        <v>6</v>
      </c>
      <c r="B12" s="12">
        <v>2</v>
      </c>
      <c r="C12" s="13" t="s">
        <v>333</v>
      </c>
      <c r="D12" s="14" t="s">
        <v>365</v>
      </c>
      <c r="E12" s="24" t="s">
        <v>788</v>
      </c>
      <c r="F12" s="15" t="s">
        <v>571</v>
      </c>
      <c r="G12" s="15" t="s">
        <v>120</v>
      </c>
      <c r="H12" s="15"/>
      <c r="I12" s="16">
        <v>11</v>
      </c>
      <c r="J12" s="66">
        <v>0.004943634259259259</v>
      </c>
      <c r="K12" s="67" t="str">
        <f t="shared" si="0"/>
        <v>I JA</v>
      </c>
      <c r="L12" s="15" t="s">
        <v>215</v>
      </c>
    </row>
    <row r="13" spans="1:12" s="68" customFormat="1" ht="18" customHeight="1">
      <c r="A13" s="12">
        <v>7</v>
      </c>
      <c r="B13" s="12">
        <v>4</v>
      </c>
      <c r="C13" s="13" t="s">
        <v>17</v>
      </c>
      <c r="D13" s="14" t="s">
        <v>782</v>
      </c>
      <c r="E13" s="24">
        <v>39230</v>
      </c>
      <c r="F13" s="15" t="s">
        <v>569</v>
      </c>
      <c r="G13" s="15" t="s">
        <v>565</v>
      </c>
      <c r="H13" s="15"/>
      <c r="I13" s="16">
        <v>10</v>
      </c>
      <c r="J13" s="66">
        <v>0.00500462962962963</v>
      </c>
      <c r="K13" s="67" t="str">
        <f t="shared" si="0"/>
        <v>I JA</v>
      </c>
      <c r="L13" s="15" t="s">
        <v>781</v>
      </c>
    </row>
    <row r="14" spans="1:12" s="68" customFormat="1" ht="18" customHeight="1">
      <c r="A14" s="12">
        <v>8</v>
      </c>
      <c r="B14" s="12">
        <v>8</v>
      </c>
      <c r="C14" s="13" t="s">
        <v>497</v>
      </c>
      <c r="D14" s="14" t="s">
        <v>785</v>
      </c>
      <c r="E14" s="24">
        <v>39201</v>
      </c>
      <c r="F14" s="15" t="s">
        <v>784</v>
      </c>
      <c r="G14" s="15" t="s">
        <v>20</v>
      </c>
      <c r="H14" s="15" t="s">
        <v>138</v>
      </c>
      <c r="I14" s="16">
        <v>9</v>
      </c>
      <c r="J14" s="66">
        <v>0.005961226851851852</v>
      </c>
      <c r="K14" s="67"/>
      <c r="L14" s="15" t="s">
        <v>139</v>
      </c>
    </row>
    <row r="15" spans="1:12" s="68" customFormat="1" ht="18" customHeight="1">
      <c r="A15" s="12">
        <v>9</v>
      </c>
      <c r="B15" s="12">
        <v>6</v>
      </c>
      <c r="C15" s="13" t="s">
        <v>787</v>
      </c>
      <c r="D15" s="14" t="s">
        <v>786</v>
      </c>
      <c r="E15" s="24">
        <v>39286</v>
      </c>
      <c r="F15" s="15" t="s">
        <v>784</v>
      </c>
      <c r="G15" s="15" t="s">
        <v>20</v>
      </c>
      <c r="H15" s="15" t="s">
        <v>21</v>
      </c>
      <c r="I15" s="16">
        <v>8</v>
      </c>
      <c r="J15" s="66">
        <v>0.006236342592592593</v>
      </c>
      <c r="K15" s="67"/>
      <c r="L15" s="15" t="s">
        <v>22</v>
      </c>
    </row>
    <row r="16" ht="12.75">
      <c r="M16" s="70"/>
    </row>
    <row r="17" ht="12.75">
      <c r="M17" s="70"/>
    </row>
    <row r="18" ht="12.75">
      <c r="M18" s="70"/>
    </row>
    <row r="19" spans="5:13" ht="12.75">
      <c r="E19" s="17"/>
      <c r="F19" s="17"/>
      <c r="G19" s="17"/>
      <c r="H19" s="17"/>
      <c r="I19" s="17"/>
      <c r="J19" s="17"/>
      <c r="K19" s="17"/>
      <c r="L19" s="17"/>
      <c r="M19" s="70"/>
    </row>
    <row r="20" spans="5:13" ht="12.75">
      <c r="E20" s="17"/>
      <c r="F20" s="17"/>
      <c r="G20" s="17"/>
      <c r="H20" s="17"/>
      <c r="I20" s="17"/>
      <c r="J20" s="17"/>
      <c r="K20" s="17"/>
      <c r="L20" s="17"/>
      <c r="M20" s="70"/>
    </row>
    <row r="21" spans="5:13" ht="12.75">
      <c r="E21" s="17"/>
      <c r="F21" s="17"/>
      <c r="G21" s="17"/>
      <c r="H21" s="17"/>
      <c r="I21" s="17"/>
      <c r="J21" s="17"/>
      <c r="K21" s="17"/>
      <c r="L21" s="17"/>
      <c r="M21" s="70"/>
    </row>
    <row r="22" spans="5:13" ht="12.75">
      <c r="E22" s="17"/>
      <c r="F22" s="17"/>
      <c r="G22" s="17"/>
      <c r="H22" s="17"/>
      <c r="I22" s="17"/>
      <c r="J22" s="17"/>
      <c r="K22" s="17"/>
      <c r="L22" s="17"/>
      <c r="M22" s="70"/>
    </row>
    <row r="23" spans="5:13" ht="12.75">
      <c r="E23" s="17"/>
      <c r="F23" s="17"/>
      <c r="G23" s="17"/>
      <c r="H23" s="17"/>
      <c r="I23" s="17"/>
      <c r="J23" s="17"/>
      <c r="K23" s="17"/>
      <c r="L23" s="17"/>
      <c r="M23" s="70"/>
    </row>
    <row r="24" spans="5:13" ht="12.75">
      <c r="E24" s="17"/>
      <c r="F24" s="17"/>
      <c r="G24" s="17"/>
      <c r="H24" s="17"/>
      <c r="I24" s="17"/>
      <c r="J24" s="17"/>
      <c r="K24" s="17"/>
      <c r="L24" s="17"/>
      <c r="M24" s="70"/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N13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5.7109375" style="17" customWidth="1"/>
    <col min="2" max="2" width="5.00390625" style="17" customWidth="1"/>
    <col min="3" max="3" width="11.140625" style="17" customWidth="1"/>
    <col min="4" max="4" width="15.421875" style="17" bestFit="1" customWidth="1"/>
    <col min="5" max="5" width="10.7109375" style="278" customWidth="1"/>
    <col min="6" max="6" width="13.28125" style="69" customWidth="1"/>
    <col min="7" max="7" width="11.00390625" style="69" customWidth="1"/>
    <col min="8" max="8" width="12.57421875" style="69" customWidth="1"/>
    <col min="9" max="9" width="5.00390625" style="69" bestFit="1" customWidth="1"/>
    <col min="10" max="10" width="9.140625" style="70" customWidth="1"/>
    <col min="11" max="11" width="7.8515625" style="70" customWidth="1"/>
    <col min="12" max="12" width="5.00390625" style="70" bestFit="1" customWidth="1"/>
    <col min="13" max="13" width="19.140625" style="51" customWidth="1"/>
    <col min="14" max="16" width="23.00390625" style="17" bestFit="1" customWidth="1"/>
    <col min="17" max="16384" width="9.140625" style="17" customWidth="1"/>
  </cols>
  <sheetData>
    <row r="1" spans="1:12" s="26" customFormat="1" ht="15">
      <c r="A1" s="42" t="s">
        <v>0</v>
      </c>
      <c r="D1" s="43"/>
      <c r="E1" s="254"/>
      <c r="F1" s="44"/>
      <c r="G1" s="44"/>
      <c r="H1" s="45"/>
      <c r="I1" s="45"/>
      <c r="J1" s="46"/>
      <c r="K1" s="25"/>
      <c r="L1" s="25"/>
    </row>
    <row r="2" spans="1:12" s="26" customFormat="1" ht="15">
      <c r="A2" s="73" t="s">
        <v>530</v>
      </c>
      <c r="D2" s="43"/>
      <c r="E2" s="254"/>
      <c r="F2" s="44"/>
      <c r="G2" s="45"/>
      <c r="H2" s="45"/>
      <c r="I2" s="46"/>
      <c r="J2" s="46"/>
      <c r="K2" s="46"/>
      <c r="L2" s="27"/>
    </row>
    <row r="3" spans="1:13" s="51" customFormat="1" ht="12" customHeight="1">
      <c r="A3" s="17"/>
      <c r="B3" s="17"/>
      <c r="C3" s="17"/>
      <c r="D3" s="47"/>
      <c r="E3" s="258"/>
      <c r="F3" s="48"/>
      <c r="G3" s="48"/>
      <c r="H3" s="48"/>
      <c r="I3" s="48"/>
      <c r="J3" s="49"/>
      <c r="K3" s="49"/>
      <c r="L3" s="49"/>
      <c r="M3" s="50"/>
    </row>
    <row r="4" spans="3:12" s="52" customFormat="1" ht="15">
      <c r="C4" s="53" t="s">
        <v>90</v>
      </c>
      <c r="D4" s="53"/>
      <c r="E4" s="258"/>
      <c r="F4" s="54"/>
      <c r="G4" s="54"/>
      <c r="H4" s="55"/>
      <c r="I4" s="55"/>
      <c r="J4" s="56"/>
      <c r="K4" s="56"/>
      <c r="L4" s="56"/>
    </row>
    <row r="5" spans="3:12" s="52" customFormat="1" ht="18" customHeight="1" thickBot="1">
      <c r="C5" s="53"/>
      <c r="D5" s="53" t="s">
        <v>91</v>
      </c>
      <c r="E5" s="258"/>
      <c r="F5" s="54"/>
      <c r="G5" s="54"/>
      <c r="H5" s="55"/>
      <c r="I5" s="55"/>
      <c r="J5" s="56"/>
      <c r="K5" s="56"/>
      <c r="L5" s="56"/>
    </row>
    <row r="6" spans="1:14" s="51" customFormat="1" ht="22.5" customHeight="1" thickBot="1">
      <c r="A6" s="7" t="s">
        <v>966</v>
      </c>
      <c r="B6" s="57" t="s">
        <v>27</v>
      </c>
      <c r="C6" s="58" t="s">
        <v>2</v>
      </c>
      <c r="D6" s="59" t="s">
        <v>3</v>
      </c>
      <c r="E6" s="273" t="s">
        <v>4</v>
      </c>
      <c r="F6" s="61" t="s">
        <v>5</v>
      </c>
      <c r="G6" s="9" t="s">
        <v>6</v>
      </c>
      <c r="H6" s="10" t="s">
        <v>7</v>
      </c>
      <c r="I6" s="9" t="s">
        <v>8</v>
      </c>
      <c r="J6" s="60" t="s">
        <v>10</v>
      </c>
      <c r="K6" s="62" t="s">
        <v>92</v>
      </c>
      <c r="L6" s="63" t="s">
        <v>11</v>
      </c>
      <c r="M6" s="64" t="s">
        <v>12</v>
      </c>
      <c r="N6" s="65"/>
    </row>
    <row r="7" spans="1:13" s="68" customFormat="1" ht="18" customHeight="1">
      <c r="A7" s="12">
        <v>1</v>
      </c>
      <c r="B7" s="12">
        <v>3</v>
      </c>
      <c r="C7" s="13" t="s">
        <v>93</v>
      </c>
      <c r="D7" s="14" t="s">
        <v>94</v>
      </c>
      <c r="E7" s="24" t="s">
        <v>95</v>
      </c>
      <c r="F7" s="15" t="s">
        <v>703</v>
      </c>
      <c r="G7" s="15" t="s">
        <v>97</v>
      </c>
      <c r="H7" s="15" t="s">
        <v>98</v>
      </c>
      <c r="I7" s="16">
        <v>18</v>
      </c>
      <c r="J7" s="66">
        <v>0.0066332175925925925</v>
      </c>
      <c r="K7" s="66"/>
      <c r="L7" s="67" t="str">
        <f aca="true" t="shared" si="0" ref="L7:L13">IF(ISBLANK(J7),"",IF(J7&gt;0.00960648148148148,"",IF(J7&lt;=0.00671296296296296,"I A",IF(J7&lt;=0.00740740740740741,"II A",IF(J7&lt;=0.00815972222222222,"III A",IF(J7&lt;=0.00885416666666667,"I JA",IF(J7&lt;=0.00931712962962963,"II JA",IF(J7&lt;=0.00960648148148148,"III JA"))))))))</f>
        <v>I A</v>
      </c>
      <c r="M7" s="15" t="s">
        <v>99</v>
      </c>
    </row>
    <row r="8" spans="1:13" s="68" customFormat="1" ht="18" customHeight="1">
      <c r="A8" s="12">
        <v>2</v>
      </c>
      <c r="B8" s="12">
        <v>1</v>
      </c>
      <c r="C8" s="13" t="s">
        <v>789</v>
      </c>
      <c r="D8" s="14" t="s">
        <v>112</v>
      </c>
      <c r="E8" s="24" t="s">
        <v>121</v>
      </c>
      <c r="F8" s="15" t="s">
        <v>104</v>
      </c>
      <c r="G8" s="15" t="s">
        <v>58</v>
      </c>
      <c r="H8" s="15"/>
      <c r="I8" s="16">
        <v>16</v>
      </c>
      <c r="J8" s="66">
        <v>0.007814814814814814</v>
      </c>
      <c r="K8" s="66"/>
      <c r="L8" s="67" t="str">
        <f t="shared" si="0"/>
        <v>III A</v>
      </c>
      <c r="M8" s="15" t="s">
        <v>105</v>
      </c>
    </row>
    <row r="9" spans="1:13" s="68" customFormat="1" ht="18" customHeight="1">
      <c r="A9" s="12">
        <v>3</v>
      </c>
      <c r="B9" s="12">
        <v>5</v>
      </c>
      <c r="C9" s="13" t="s">
        <v>113</v>
      </c>
      <c r="D9" s="14" t="s">
        <v>114</v>
      </c>
      <c r="E9" s="24" t="s">
        <v>115</v>
      </c>
      <c r="F9" s="15" t="s">
        <v>116</v>
      </c>
      <c r="G9" s="15" t="s">
        <v>117</v>
      </c>
      <c r="H9" s="15" t="s">
        <v>118</v>
      </c>
      <c r="I9" s="16">
        <v>14</v>
      </c>
      <c r="J9" s="66">
        <v>0.007841782407407407</v>
      </c>
      <c r="K9" s="66"/>
      <c r="L9" s="67" t="str">
        <f t="shared" si="0"/>
        <v>III A</v>
      </c>
      <c r="M9" s="15" t="s">
        <v>792</v>
      </c>
    </row>
    <row r="10" spans="1:13" s="68" customFormat="1" ht="18" customHeight="1">
      <c r="A10" s="12">
        <v>4</v>
      </c>
      <c r="B10" s="12">
        <v>7</v>
      </c>
      <c r="C10" s="13" t="s">
        <v>63</v>
      </c>
      <c r="D10" s="14" t="s">
        <v>791</v>
      </c>
      <c r="E10" s="24" t="s">
        <v>790</v>
      </c>
      <c r="F10" s="15" t="s">
        <v>578</v>
      </c>
      <c r="G10" s="15" t="s">
        <v>43</v>
      </c>
      <c r="H10" s="15"/>
      <c r="I10" s="16">
        <v>13</v>
      </c>
      <c r="J10" s="66">
        <v>0.007924652777777779</v>
      </c>
      <c r="K10" s="66"/>
      <c r="L10" s="67" t="str">
        <f t="shared" si="0"/>
        <v>III A</v>
      </c>
      <c r="M10" s="15" t="s">
        <v>44</v>
      </c>
    </row>
    <row r="11" spans="1:13" s="68" customFormat="1" ht="18" customHeight="1">
      <c r="A11" s="12">
        <v>5</v>
      </c>
      <c r="B11" s="12">
        <v>2</v>
      </c>
      <c r="C11" s="13" t="s">
        <v>100</v>
      </c>
      <c r="D11" s="14" t="s">
        <v>101</v>
      </c>
      <c r="E11" s="24">
        <v>39063</v>
      </c>
      <c r="F11" s="15" t="s">
        <v>33</v>
      </c>
      <c r="G11" s="15" t="s">
        <v>34</v>
      </c>
      <c r="H11" s="15"/>
      <c r="I11" s="16">
        <v>12</v>
      </c>
      <c r="J11" s="66">
        <v>0.00834525462962963</v>
      </c>
      <c r="K11" s="66"/>
      <c r="L11" s="67" t="str">
        <f t="shared" si="0"/>
        <v>I JA</v>
      </c>
      <c r="M11" s="15" t="s">
        <v>103</v>
      </c>
    </row>
    <row r="12" spans="1:13" s="68" customFormat="1" ht="18" customHeight="1">
      <c r="A12" s="12">
        <v>6</v>
      </c>
      <c r="B12" s="12">
        <v>6</v>
      </c>
      <c r="C12" s="13" t="s">
        <v>144</v>
      </c>
      <c r="D12" s="14" t="s">
        <v>291</v>
      </c>
      <c r="E12" s="24" t="s">
        <v>251</v>
      </c>
      <c r="F12" s="15" t="s">
        <v>578</v>
      </c>
      <c r="G12" s="15" t="s">
        <v>43</v>
      </c>
      <c r="H12" s="15"/>
      <c r="I12" s="16">
        <v>11</v>
      </c>
      <c r="J12" s="66">
        <v>0.00874375</v>
      </c>
      <c r="K12" s="66"/>
      <c r="L12" s="67" t="str">
        <f t="shared" si="0"/>
        <v>I JA</v>
      </c>
      <c r="M12" s="15" t="s">
        <v>44</v>
      </c>
    </row>
    <row r="13" spans="1:13" s="68" customFormat="1" ht="18" customHeight="1">
      <c r="A13" s="12"/>
      <c r="B13" s="12">
        <v>4</v>
      </c>
      <c r="C13" s="13" t="s">
        <v>437</v>
      </c>
      <c r="D13" s="14" t="s">
        <v>794</v>
      </c>
      <c r="E13" s="24" t="s">
        <v>793</v>
      </c>
      <c r="F13" s="15" t="s">
        <v>116</v>
      </c>
      <c r="G13" s="15" t="s">
        <v>117</v>
      </c>
      <c r="H13" s="15" t="s">
        <v>118</v>
      </c>
      <c r="I13" s="16"/>
      <c r="J13" s="66" t="s">
        <v>967</v>
      </c>
      <c r="K13" s="66"/>
      <c r="L13" s="67">
        <f t="shared" si="0"/>
      </c>
      <c r="M13" s="15" t="s">
        <v>792</v>
      </c>
    </row>
  </sheetData>
  <sheetProtection/>
  <printOptions horizontalCentered="1"/>
  <pageMargins left="0.3937007874015748" right="0.3937007874015748" top="0.35" bottom="0.24" header="0.17" footer="0.21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"/>
  <sheetViews>
    <sheetView zoomScalePageLayoutView="0" workbookViewId="0" topLeftCell="A1">
      <selection activeCell="K7" sqref="K7"/>
    </sheetView>
  </sheetViews>
  <sheetFormatPr defaultColWidth="9.140625" defaultRowHeight="15"/>
  <cols>
    <col min="1" max="2" width="5.7109375" style="17" customWidth="1"/>
    <col min="3" max="3" width="11.140625" style="17" customWidth="1"/>
    <col min="4" max="4" width="13.00390625" style="17" customWidth="1"/>
    <col min="5" max="5" width="10.7109375" style="278" customWidth="1"/>
    <col min="6" max="6" width="13.57421875" style="69" customWidth="1"/>
    <col min="7" max="7" width="11.28125" style="69" customWidth="1"/>
    <col min="8" max="8" width="12.57421875" style="69" customWidth="1"/>
    <col min="9" max="9" width="5.00390625" style="69" bestFit="1" customWidth="1"/>
    <col min="10" max="11" width="9.140625" style="70" customWidth="1"/>
    <col min="12" max="12" width="4.8515625" style="70" customWidth="1"/>
    <col min="13" max="13" width="16.8515625" style="51" customWidth="1"/>
    <col min="14" max="17" width="23.8515625" style="17" bestFit="1" customWidth="1"/>
    <col min="18" max="19" width="21.8515625" style="17" bestFit="1" customWidth="1"/>
    <col min="20" max="16384" width="9.140625" style="17" customWidth="1"/>
  </cols>
  <sheetData>
    <row r="1" spans="1:12" s="26" customFormat="1" ht="15">
      <c r="A1" s="42" t="s">
        <v>0</v>
      </c>
      <c r="D1" s="43"/>
      <c r="E1" s="254"/>
      <c r="F1" s="44"/>
      <c r="G1" s="44"/>
      <c r="H1" s="45"/>
      <c r="I1" s="45"/>
      <c r="J1" s="46"/>
      <c r="K1" s="25"/>
      <c r="L1" s="25"/>
    </row>
    <row r="2" spans="1:12" s="26" customFormat="1" ht="15">
      <c r="A2" s="73" t="s">
        <v>530</v>
      </c>
      <c r="D2" s="43"/>
      <c r="E2" s="254"/>
      <c r="F2" s="44"/>
      <c r="G2" s="45"/>
      <c r="H2" s="45"/>
      <c r="I2" s="46"/>
      <c r="J2" s="46"/>
      <c r="K2" s="46"/>
      <c r="L2" s="27"/>
    </row>
    <row r="3" spans="1:13" s="51" customFormat="1" ht="12" customHeight="1">
      <c r="A3" s="17"/>
      <c r="B3" s="17"/>
      <c r="C3" s="17"/>
      <c r="D3" s="47"/>
      <c r="E3" s="258"/>
      <c r="F3" s="48"/>
      <c r="G3" s="48"/>
      <c r="H3" s="48"/>
      <c r="I3" s="48"/>
      <c r="J3" s="49"/>
      <c r="K3" s="49"/>
      <c r="L3" s="49"/>
      <c r="M3" s="50"/>
    </row>
    <row r="4" spans="3:12" s="52" customFormat="1" ht="15">
      <c r="C4" s="53" t="s">
        <v>129</v>
      </c>
      <c r="D4" s="53"/>
      <c r="E4" s="258"/>
      <c r="F4" s="54"/>
      <c r="G4" s="54"/>
      <c r="H4" s="55"/>
      <c r="I4" s="55"/>
      <c r="J4" s="56"/>
      <c r="K4" s="56"/>
      <c r="L4" s="56"/>
    </row>
    <row r="5" spans="3:12" s="52" customFormat="1" ht="18" customHeight="1" thickBot="1">
      <c r="C5" s="53"/>
      <c r="D5" s="53" t="s">
        <v>91</v>
      </c>
      <c r="E5" s="258"/>
      <c r="F5" s="54"/>
      <c r="G5" s="54"/>
      <c r="H5" s="55"/>
      <c r="I5" s="55"/>
      <c r="J5" s="56"/>
      <c r="K5" s="56"/>
      <c r="L5" s="56"/>
    </row>
    <row r="6" spans="1:15" s="51" customFormat="1" ht="21.75" customHeight="1" thickBot="1">
      <c r="A6" s="7" t="s">
        <v>966</v>
      </c>
      <c r="B6" s="57" t="s">
        <v>27</v>
      </c>
      <c r="C6" s="58" t="s">
        <v>2</v>
      </c>
      <c r="D6" s="59" t="s">
        <v>3</v>
      </c>
      <c r="E6" s="273" t="s">
        <v>4</v>
      </c>
      <c r="F6" s="61" t="s">
        <v>5</v>
      </c>
      <c r="G6" s="9" t="s">
        <v>6</v>
      </c>
      <c r="H6" s="10" t="s">
        <v>7</v>
      </c>
      <c r="I6" s="9" t="s">
        <v>8</v>
      </c>
      <c r="J6" s="60" t="s">
        <v>10</v>
      </c>
      <c r="K6" s="62" t="s">
        <v>92</v>
      </c>
      <c r="L6" s="63" t="s">
        <v>11</v>
      </c>
      <c r="M6" s="64" t="s">
        <v>12</v>
      </c>
      <c r="N6" s="65"/>
      <c r="O6" s="65"/>
    </row>
    <row r="7" spans="1:13" s="68" customFormat="1" ht="18" customHeight="1">
      <c r="A7" s="12">
        <v>1</v>
      </c>
      <c r="B7" s="12">
        <v>3</v>
      </c>
      <c r="C7" s="13" t="s">
        <v>84</v>
      </c>
      <c r="D7" s="14" t="s">
        <v>130</v>
      </c>
      <c r="E7" s="24" t="s">
        <v>131</v>
      </c>
      <c r="F7" s="15" t="s">
        <v>703</v>
      </c>
      <c r="G7" s="15" t="s">
        <v>97</v>
      </c>
      <c r="H7" s="15" t="s">
        <v>98</v>
      </c>
      <c r="I7" s="16">
        <v>18</v>
      </c>
      <c r="J7" s="66">
        <v>0.011521296296296295</v>
      </c>
      <c r="K7" s="66"/>
      <c r="L7" s="67" t="str">
        <f>IF(ISBLANK(J7),"",IF(J7&lt;=0.00885416666666667,"KSM",IF(J7&lt;=0.00943287037037037,"I A",IF(J7&lt;=0.0101851851851852,"II A",IF(J7&lt;=0.0109953703703704,"III A",IF(J7&lt;=0.0118055555555556,"I JA",IF(J7&lt;=0.0125,"II JA",IF(J7&lt;=0.0131944444444444,"III JA"))))))))</f>
        <v>I JA</v>
      </c>
      <c r="M7" s="15" t="s">
        <v>99</v>
      </c>
    </row>
    <row r="8" spans="1:13" s="68" customFormat="1" ht="18" customHeight="1">
      <c r="A8" s="12">
        <v>2</v>
      </c>
      <c r="B8" s="12">
        <v>5</v>
      </c>
      <c r="C8" s="13" t="s">
        <v>802</v>
      </c>
      <c r="D8" s="14" t="s">
        <v>801</v>
      </c>
      <c r="E8" s="24" t="s">
        <v>800</v>
      </c>
      <c r="F8" s="15" t="s">
        <v>609</v>
      </c>
      <c r="G8" s="15" t="s">
        <v>108</v>
      </c>
      <c r="H8" s="15" t="s">
        <v>109</v>
      </c>
      <c r="I8" s="16">
        <v>16</v>
      </c>
      <c r="J8" s="66">
        <v>0.011746296296296296</v>
      </c>
      <c r="K8" s="66"/>
      <c r="L8" s="67" t="str">
        <f>IF(ISBLANK(J8),"",IF(J8&lt;=0.00885416666666667,"KSM",IF(J8&lt;=0.00943287037037037,"I A",IF(J8&lt;=0.0101851851851852,"II A",IF(J8&lt;=0.0109953703703704,"III A",IF(J8&lt;=0.0118055555555556,"I JA",IF(J8&lt;=0.0125,"II JA",IF(J8&lt;=0.0131944444444444,"III JA"))))))))</f>
        <v>I JA</v>
      </c>
      <c r="M8" s="15" t="s">
        <v>162</v>
      </c>
    </row>
    <row r="9" spans="1:13" s="68" customFormat="1" ht="18" customHeight="1">
      <c r="A9" s="12">
        <v>3</v>
      </c>
      <c r="B9" s="12">
        <v>4</v>
      </c>
      <c r="C9" s="13" t="s">
        <v>17</v>
      </c>
      <c r="D9" s="14" t="s">
        <v>133</v>
      </c>
      <c r="E9" s="24" t="s">
        <v>134</v>
      </c>
      <c r="F9" s="15" t="s">
        <v>116</v>
      </c>
      <c r="G9" s="15" t="s">
        <v>117</v>
      </c>
      <c r="H9" s="15" t="s">
        <v>118</v>
      </c>
      <c r="I9" s="16">
        <v>14</v>
      </c>
      <c r="J9" s="66">
        <v>0.012230439814814816</v>
      </c>
      <c r="K9" s="66"/>
      <c r="L9" s="67" t="str">
        <f>IF(ISBLANK(J9),"",IF(J9&lt;=0.00885416666666667,"KSM",IF(J9&lt;=0.00943287037037037,"I A",IF(J9&lt;=0.0101851851851852,"II A",IF(J9&lt;=0.0109953703703704,"III A",IF(J9&lt;=0.0118055555555556,"I JA",IF(J9&lt;=0.0125,"II JA",IF(J9&lt;=0.0131944444444444,"III JA"))))))))</f>
        <v>II JA</v>
      </c>
      <c r="M9" s="15" t="s">
        <v>792</v>
      </c>
    </row>
    <row r="10" spans="1:13" s="68" customFormat="1" ht="18" customHeight="1">
      <c r="A10" s="12">
        <v>4</v>
      </c>
      <c r="B10" s="12">
        <v>6</v>
      </c>
      <c r="C10" s="13" t="s">
        <v>945</v>
      </c>
      <c r="D10" s="14" t="s">
        <v>946</v>
      </c>
      <c r="E10" s="24">
        <v>38823</v>
      </c>
      <c r="F10" s="15" t="s">
        <v>18</v>
      </c>
      <c r="G10" s="15" t="s">
        <v>943</v>
      </c>
      <c r="H10" s="15"/>
      <c r="I10" s="16">
        <v>13</v>
      </c>
      <c r="J10" s="66">
        <v>0.012572916666666668</v>
      </c>
      <c r="K10" s="66"/>
      <c r="L10" s="67" t="str">
        <f>IF(ISBLANK(J10),"",IF(J10&lt;=0.00885416666666667,"KSM",IF(J10&lt;=0.00943287037037037,"I A",IF(J10&lt;=0.0101851851851852,"II A",IF(J10&lt;=0.0109953703703704,"III A",IF(J10&lt;=0.0118055555555556,"I JA",IF(J10&lt;=0.0125,"II JA",IF(J10&lt;=0.0131944444444444,"III JA"))))))))</f>
        <v>III JA</v>
      </c>
      <c r="M10" s="15" t="s">
        <v>947</v>
      </c>
    </row>
    <row r="11" spans="1:13" s="68" customFormat="1" ht="18" customHeight="1">
      <c r="A11" s="12">
        <v>5</v>
      </c>
      <c r="B11" s="12">
        <v>1</v>
      </c>
      <c r="C11" s="13" t="s">
        <v>797</v>
      </c>
      <c r="D11" s="14" t="s">
        <v>796</v>
      </c>
      <c r="E11" s="24" t="s">
        <v>795</v>
      </c>
      <c r="F11" s="15" t="s">
        <v>703</v>
      </c>
      <c r="G11" s="15" t="s">
        <v>97</v>
      </c>
      <c r="H11" s="15" t="s">
        <v>98</v>
      </c>
      <c r="I11" s="16">
        <v>12</v>
      </c>
      <c r="J11" s="66">
        <v>0.013035185185185184</v>
      </c>
      <c r="K11" s="66"/>
      <c r="L11" s="67" t="str">
        <f>IF(ISBLANK(J11),"",IF(J11&lt;=0.00885416666666667,"KSM",IF(J11&lt;=0.00943287037037037,"I A",IF(J11&lt;=0.0101851851851852,"II A",IF(J11&lt;=0.0109953703703704,"III A",IF(J11&lt;=0.0118055555555556,"I JA",IF(J11&lt;=0.0125,"II JA",IF(J11&lt;=0.0131944444444444,"III JA"))))))))</f>
        <v>III JA</v>
      </c>
      <c r="M11" s="15" t="s">
        <v>99</v>
      </c>
    </row>
    <row r="12" spans="1:13" s="68" customFormat="1" ht="18" customHeight="1">
      <c r="A12" s="12">
        <v>6</v>
      </c>
      <c r="B12" s="12">
        <v>7</v>
      </c>
      <c r="C12" s="13" t="s">
        <v>958</v>
      </c>
      <c r="D12" s="14" t="s">
        <v>959</v>
      </c>
      <c r="E12" s="24">
        <v>39169</v>
      </c>
      <c r="F12" s="15" t="s">
        <v>18</v>
      </c>
      <c r="G12" s="15" t="s">
        <v>943</v>
      </c>
      <c r="H12" s="15"/>
      <c r="I12" s="16">
        <v>11</v>
      </c>
      <c r="J12" s="66">
        <v>0.013427662037037038</v>
      </c>
      <c r="K12" s="66"/>
      <c r="L12" s="67"/>
      <c r="M12" s="15" t="s">
        <v>947</v>
      </c>
    </row>
    <row r="13" spans="1:13" s="68" customFormat="1" ht="18" customHeight="1">
      <c r="A13" s="12">
        <v>7</v>
      </c>
      <c r="B13" s="12">
        <v>2</v>
      </c>
      <c r="C13" s="13" t="s">
        <v>401</v>
      </c>
      <c r="D13" s="14" t="s">
        <v>799</v>
      </c>
      <c r="E13" s="24" t="s">
        <v>798</v>
      </c>
      <c r="F13" s="15" t="s">
        <v>609</v>
      </c>
      <c r="G13" s="15" t="s">
        <v>108</v>
      </c>
      <c r="H13" s="15" t="s">
        <v>109</v>
      </c>
      <c r="I13" s="16">
        <v>10</v>
      </c>
      <c r="J13" s="66">
        <v>0.013792361111111111</v>
      </c>
      <c r="K13" s="66"/>
      <c r="L13" s="67"/>
      <c r="M13" s="15" t="s">
        <v>162</v>
      </c>
    </row>
  </sheetData>
  <sheetProtection/>
  <printOptions horizontalCentered="1"/>
  <pageMargins left="0.3937007874015748" right="0.3937007874015748" top="0.65" bottom="0.24" header="0.17" footer="0.21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AI35"/>
  <sheetViews>
    <sheetView zoomScalePageLayoutView="0" workbookViewId="0" topLeftCell="A4">
      <selection activeCell="A12" sqref="A12"/>
    </sheetView>
  </sheetViews>
  <sheetFormatPr defaultColWidth="9.140625" defaultRowHeight="15"/>
  <cols>
    <col min="1" max="1" width="5.00390625" style="256" customWidth="1"/>
    <col min="2" max="2" width="3.421875" style="256" hidden="1" customWidth="1"/>
    <col min="3" max="3" width="9.8515625" style="68" customWidth="1"/>
    <col min="4" max="4" width="12.28125" style="68" customWidth="1"/>
    <col min="5" max="5" width="8.8515625" style="278" customWidth="1"/>
    <col min="6" max="6" width="8.8515625" style="268" customWidth="1"/>
    <col min="7" max="7" width="10.7109375" style="268" bestFit="1" customWidth="1"/>
    <col min="8" max="8" width="7.7109375" style="260" customWidth="1"/>
    <col min="9" max="9" width="5.8515625" style="260" bestFit="1" customWidth="1"/>
    <col min="10" max="20" width="4.140625" style="68" customWidth="1"/>
    <col min="21" max="21" width="7.00390625" style="68" customWidth="1"/>
    <col min="22" max="22" width="5.8515625" style="68" customWidth="1"/>
    <col min="23" max="23" width="21.7109375" style="68" bestFit="1" customWidth="1"/>
    <col min="24" max="24" width="3.140625" style="19" hidden="1" customWidth="1"/>
    <col min="25" max="226" width="9.140625" style="68" customWidth="1"/>
    <col min="227" max="16384" width="9.140625" style="279" customWidth="1"/>
  </cols>
  <sheetData>
    <row r="1" spans="1:24" s="26" customFormat="1" ht="15">
      <c r="A1" s="42" t="s">
        <v>0</v>
      </c>
      <c r="D1" s="43"/>
      <c r="E1" s="254"/>
      <c r="F1" s="44"/>
      <c r="G1" s="44"/>
      <c r="H1" s="45"/>
      <c r="I1" s="45"/>
      <c r="J1" s="46"/>
      <c r="K1" s="25"/>
      <c r="L1" s="25"/>
      <c r="M1" s="25"/>
      <c r="N1" s="25"/>
      <c r="O1" s="25"/>
      <c r="P1" s="25"/>
      <c r="X1" s="255"/>
    </row>
    <row r="2" spans="1:24" s="26" customFormat="1" ht="15">
      <c r="A2" s="73" t="s">
        <v>530</v>
      </c>
      <c r="D2" s="43"/>
      <c r="E2" s="254"/>
      <c r="F2" s="44"/>
      <c r="G2" s="45"/>
      <c r="H2" s="45"/>
      <c r="I2" s="46"/>
      <c r="J2" s="46"/>
      <c r="K2" s="46"/>
      <c r="L2" s="27"/>
      <c r="M2" s="27"/>
      <c r="N2" s="27"/>
      <c r="O2" s="27"/>
      <c r="P2" s="27"/>
      <c r="X2" s="255"/>
    </row>
    <row r="3" spans="1:35" s="19" customFormat="1" ht="12" customHeight="1">
      <c r="A3" s="256"/>
      <c r="B3" s="256"/>
      <c r="C3" s="68"/>
      <c r="D3" s="257"/>
      <c r="E3" s="258"/>
      <c r="F3" s="259"/>
      <c r="G3" s="259"/>
      <c r="H3" s="260"/>
      <c r="I3" s="260"/>
      <c r="J3" s="26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261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</row>
    <row r="4" spans="1:35" s="266" customFormat="1" ht="15.75" thickBot="1">
      <c r="A4" s="262"/>
      <c r="B4" s="262"/>
      <c r="C4" s="26" t="s">
        <v>346</v>
      </c>
      <c r="D4" s="26"/>
      <c r="E4" s="258"/>
      <c r="F4" s="44"/>
      <c r="G4" s="263"/>
      <c r="H4" s="262"/>
      <c r="I4" s="262"/>
      <c r="J4" s="262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5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264"/>
    </row>
    <row r="5" spans="3:24" s="266" customFormat="1" ht="18" customHeight="1" thickBot="1">
      <c r="C5" s="26"/>
      <c r="D5" s="26"/>
      <c r="E5" s="258"/>
      <c r="F5" s="267"/>
      <c r="G5" s="267"/>
      <c r="H5" s="268"/>
      <c r="I5" s="268"/>
      <c r="J5" s="424" t="s">
        <v>1</v>
      </c>
      <c r="K5" s="425"/>
      <c r="L5" s="425"/>
      <c r="M5" s="425"/>
      <c r="N5" s="425"/>
      <c r="O5" s="425"/>
      <c r="P5" s="425"/>
      <c r="Q5" s="425"/>
      <c r="R5" s="425"/>
      <c r="S5" s="425"/>
      <c r="T5" s="426"/>
      <c r="X5" s="19"/>
    </row>
    <row r="6" spans="1:23" s="255" customFormat="1" ht="21.75" customHeight="1" thickBot="1">
      <c r="A6" s="7" t="s">
        <v>966</v>
      </c>
      <c r="B6" s="98"/>
      <c r="C6" s="269" t="s">
        <v>2</v>
      </c>
      <c r="D6" s="270" t="s">
        <v>3</v>
      </c>
      <c r="E6" s="271" t="s">
        <v>4</v>
      </c>
      <c r="F6" s="9" t="s">
        <v>5</v>
      </c>
      <c r="G6" s="9" t="s">
        <v>6</v>
      </c>
      <c r="H6" s="10" t="s">
        <v>7</v>
      </c>
      <c r="I6" s="272" t="s">
        <v>8</v>
      </c>
      <c r="J6" s="105">
        <v>1.25</v>
      </c>
      <c r="K6" s="105">
        <v>1.3</v>
      </c>
      <c r="L6" s="105">
        <v>1.35</v>
      </c>
      <c r="M6" s="105">
        <v>1.4</v>
      </c>
      <c r="N6" s="105">
        <v>1.45</v>
      </c>
      <c r="O6" s="105">
        <v>1.5</v>
      </c>
      <c r="P6" s="105">
        <v>1.55</v>
      </c>
      <c r="Q6" s="105">
        <v>1.6</v>
      </c>
      <c r="R6" s="105">
        <v>1.65</v>
      </c>
      <c r="S6" s="105">
        <v>1.7</v>
      </c>
      <c r="T6" s="106">
        <v>1.73</v>
      </c>
      <c r="U6" s="273" t="s">
        <v>135</v>
      </c>
      <c r="V6" s="34" t="s">
        <v>11</v>
      </c>
      <c r="W6" s="274" t="s">
        <v>12</v>
      </c>
    </row>
    <row r="7" spans="1:24" s="155" customFormat="1" ht="18" customHeight="1">
      <c r="A7" s="152">
        <v>1</v>
      </c>
      <c r="B7" s="153"/>
      <c r="C7" s="13" t="s">
        <v>53</v>
      </c>
      <c r="D7" s="14" t="s">
        <v>54</v>
      </c>
      <c r="E7" s="24" t="s">
        <v>55</v>
      </c>
      <c r="F7" s="15" t="s">
        <v>56</v>
      </c>
      <c r="G7" s="15" t="s">
        <v>25</v>
      </c>
      <c r="H7" s="275"/>
      <c r="I7" s="276">
        <v>18</v>
      </c>
      <c r="J7" s="116"/>
      <c r="K7" s="116"/>
      <c r="L7" s="116"/>
      <c r="M7" s="116"/>
      <c r="N7" s="116"/>
      <c r="O7" s="116" t="s">
        <v>968</v>
      </c>
      <c r="P7" s="116" t="s">
        <v>968</v>
      </c>
      <c r="Q7" s="116" t="s">
        <v>968</v>
      </c>
      <c r="R7" s="116" t="s">
        <v>969</v>
      </c>
      <c r="S7" s="116" t="s">
        <v>969</v>
      </c>
      <c r="T7" s="116" t="s">
        <v>970</v>
      </c>
      <c r="U7" s="277">
        <v>1.7</v>
      </c>
      <c r="V7" s="40" t="str">
        <f aca="true" t="shared" si="0" ref="V7:V18">IF(ISBLANK(U7),"",IF(U7&lt;1.15,"",IF(U7&gt;=1.65,"I A",IF(U7&gt;=1.5,"II A",IF(U7&gt;=1.39,"III A",IF(U7&gt;=1.3,"I JA",IF(U7&gt;=1.22,"II JA",IF(U7&gt;=1.15,"III JA"))))))))</f>
        <v>I A</v>
      </c>
      <c r="W7" s="15" t="s">
        <v>47</v>
      </c>
      <c r="X7" s="154" t="s">
        <v>349</v>
      </c>
    </row>
    <row r="8" spans="1:24" s="155" customFormat="1" ht="18" customHeight="1">
      <c r="A8" s="152">
        <v>2</v>
      </c>
      <c r="B8" s="153"/>
      <c r="C8" s="13" t="s">
        <v>351</v>
      </c>
      <c r="D8" s="14" t="s">
        <v>352</v>
      </c>
      <c r="E8" s="24">
        <v>39234</v>
      </c>
      <c r="F8" s="15" t="s">
        <v>37</v>
      </c>
      <c r="G8" s="15" t="s">
        <v>38</v>
      </c>
      <c r="H8" s="275"/>
      <c r="I8" s="276">
        <v>14</v>
      </c>
      <c r="J8" s="116"/>
      <c r="K8" s="116"/>
      <c r="L8" s="116" t="s">
        <v>968</v>
      </c>
      <c r="M8" s="116" t="s">
        <v>968</v>
      </c>
      <c r="N8" s="116" t="s">
        <v>968</v>
      </c>
      <c r="O8" s="116" t="s">
        <v>968</v>
      </c>
      <c r="P8" s="116" t="s">
        <v>971</v>
      </c>
      <c r="Q8" s="116" t="s">
        <v>970</v>
      </c>
      <c r="R8" s="116"/>
      <c r="S8" s="116"/>
      <c r="T8" s="116"/>
      <c r="U8" s="277">
        <v>1.55</v>
      </c>
      <c r="V8" s="40" t="str">
        <f t="shared" si="0"/>
        <v>II A</v>
      </c>
      <c r="W8" s="15" t="s">
        <v>222</v>
      </c>
      <c r="X8" s="154" t="s">
        <v>349</v>
      </c>
    </row>
    <row r="9" spans="1:24" s="155" customFormat="1" ht="18" customHeight="1">
      <c r="A9" s="152">
        <v>3</v>
      </c>
      <c r="B9" s="153"/>
      <c r="C9" s="13" t="s">
        <v>31</v>
      </c>
      <c r="D9" s="14" t="s">
        <v>50</v>
      </c>
      <c r="E9" s="24" t="s">
        <v>51</v>
      </c>
      <c r="F9" s="15" t="s">
        <v>56</v>
      </c>
      <c r="G9" s="15" t="s">
        <v>25</v>
      </c>
      <c r="H9" s="275"/>
      <c r="I9" s="276">
        <v>16</v>
      </c>
      <c r="J9" s="116" t="s">
        <v>968</v>
      </c>
      <c r="K9" s="116" t="s">
        <v>128</v>
      </c>
      <c r="L9" s="116" t="s">
        <v>968</v>
      </c>
      <c r="M9" s="116" t="s">
        <v>968</v>
      </c>
      <c r="N9" s="116" t="s">
        <v>968</v>
      </c>
      <c r="O9" s="116" t="s">
        <v>971</v>
      </c>
      <c r="P9" s="116" t="s">
        <v>969</v>
      </c>
      <c r="Q9" s="116" t="s">
        <v>970</v>
      </c>
      <c r="R9" s="116"/>
      <c r="S9" s="116"/>
      <c r="T9" s="116"/>
      <c r="U9" s="277">
        <v>1.55</v>
      </c>
      <c r="V9" s="40" t="str">
        <f t="shared" si="0"/>
        <v>II A</v>
      </c>
      <c r="W9" s="15" t="s">
        <v>816</v>
      </c>
      <c r="X9" s="154" t="s">
        <v>350</v>
      </c>
    </row>
    <row r="10" spans="1:24" s="155" customFormat="1" ht="18" customHeight="1">
      <c r="A10" s="152">
        <v>4</v>
      </c>
      <c r="B10" s="153"/>
      <c r="C10" s="13" t="s">
        <v>71</v>
      </c>
      <c r="D10" s="14" t="s">
        <v>72</v>
      </c>
      <c r="E10" s="24" t="s">
        <v>73</v>
      </c>
      <c r="F10" s="15" t="s">
        <v>194</v>
      </c>
      <c r="G10" s="15" t="s">
        <v>561</v>
      </c>
      <c r="H10" s="275"/>
      <c r="I10" s="276">
        <v>13</v>
      </c>
      <c r="J10" s="116"/>
      <c r="K10" s="116"/>
      <c r="L10" s="116" t="s">
        <v>968</v>
      </c>
      <c r="M10" s="116" t="s">
        <v>968</v>
      </c>
      <c r="N10" s="116" t="s">
        <v>968</v>
      </c>
      <c r="O10" s="116" t="s">
        <v>968</v>
      </c>
      <c r="P10" s="116" t="s">
        <v>970</v>
      </c>
      <c r="Q10" s="116"/>
      <c r="R10" s="116"/>
      <c r="S10" s="116"/>
      <c r="T10" s="116"/>
      <c r="U10" s="277">
        <v>1.5</v>
      </c>
      <c r="V10" s="40" t="str">
        <f t="shared" si="0"/>
        <v>II A</v>
      </c>
      <c r="W10" s="15" t="s">
        <v>564</v>
      </c>
      <c r="X10" s="154" t="s">
        <v>349</v>
      </c>
    </row>
    <row r="11" spans="1:24" s="155" customFormat="1" ht="18" customHeight="1">
      <c r="A11" s="152">
        <v>5</v>
      </c>
      <c r="B11" s="153"/>
      <c r="C11" s="13" t="s">
        <v>179</v>
      </c>
      <c r="D11" s="14" t="s">
        <v>347</v>
      </c>
      <c r="E11" s="24">
        <v>38841</v>
      </c>
      <c r="F11" s="15" t="s">
        <v>33</v>
      </c>
      <c r="G11" s="15" t="s">
        <v>34</v>
      </c>
      <c r="H11" s="275"/>
      <c r="I11" s="276">
        <v>11</v>
      </c>
      <c r="J11" s="116"/>
      <c r="K11" s="116"/>
      <c r="L11" s="116"/>
      <c r="M11" s="116" t="s">
        <v>968</v>
      </c>
      <c r="N11" s="116" t="s">
        <v>968</v>
      </c>
      <c r="O11" s="116" t="s">
        <v>970</v>
      </c>
      <c r="P11" s="116"/>
      <c r="Q11" s="116"/>
      <c r="R11" s="116"/>
      <c r="S11" s="116"/>
      <c r="T11" s="116"/>
      <c r="U11" s="277">
        <v>1.45</v>
      </c>
      <c r="V11" s="40" t="str">
        <f t="shared" si="0"/>
        <v>III A</v>
      </c>
      <c r="W11" s="15" t="s">
        <v>532</v>
      </c>
      <c r="X11" s="154" t="s">
        <v>350</v>
      </c>
    </row>
    <row r="12" spans="1:24" s="155" customFormat="1" ht="18" customHeight="1">
      <c r="A12" s="152">
        <v>5</v>
      </c>
      <c r="B12" s="153"/>
      <c r="C12" s="13" t="s">
        <v>175</v>
      </c>
      <c r="D12" s="14" t="s">
        <v>803</v>
      </c>
      <c r="E12" s="24">
        <v>39337</v>
      </c>
      <c r="F12" s="15" t="s">
        <v>33</v>
      </c>
      <c r="G12" s="15" t="s">
        <v>34</v>
      </c>
      <c r="H12" s="275"/>
      <c r="I12" s="276">
        <v>12</v>
      </c>
      <c r="J12" s="116" t="s">
        <v>968</v>
      </c>
      <c r="K12" s="116" t="s">
        <v>968</v>
      </c>
      <c r="L12" s="116" t="s">
        <v>968</v>
      </c>
      <c r="M12" s="116" t="s">
        <v>968</v>
      </c>
      <c r="N12" s="116" t="s">
        <v>968</v>
      </c>
      <c r="O12" s="116" t="s">
        <v>970</v>
      </c>
      <c r="P12" s="116"/>
      <c r="Q12" s="116"/>
      <c r="R12" s="116"/>
      <c r="S12" s="116"/>
      <c r="T12" s="116"/>
      <c r="U12" s="277">
        <v>1.45</v>
      </c>
      <c r="V12" s="40" t="str">
        <f t="shared" si="0"/>
        <v>III A</v>
      </c>
      <c r="W12" s="15" t="s">
        <v>532</v>
      </c>
      <c r="X12" s="154" t="s">
        <v>354</v>
      </c>
    </row>
    <row r="13" spans="1:24" s="155" customFormat="1" ht="18" customHeight="1">
      <c r="A13" s="152">
        <v>7</v>
      </c>
      <c r="B13" s="153"/>
      <c r="C13" s="13" t="s">
        <v>177</v>
      </c>
      <c r="D13" s="14" t="s">
        <v>188</v>
      </c>
      <c r="E13" s="24">
        <v>39037</v>
      </c>
      <c r="F13" s="15" t="s">
        <v>784</v>
      </c>
      <c r="G13" s="15" t="s">
        <v>20</v>
      </c>
      <c r="H13" s="275" t="s">
        <v>138</v>
      </c>
      <c r="I13" s="276">
        <v>10</v>
      </c>
      <c r="J13" s="116" t="s">
        <v>968</v>
      </c>
      <c r="K13" s="116" t="s">
        <v>968</v>
      </c>
      <c r="L13" s="116" t="s">
        <v>968</v>
      </c>
      <c r="M13" s="116" t="s">
        <v>968</v>
      </c>
      <c r="N13" s="116" t="s">
        <v>970</v>
      </c>
      <c r="O13" s="116"/>
      <c r="P13" s="116"/>
      <c r="Q13" s="116"/>
      <c r="R13" s="116"/>
      <c r="S13" s="116"/>
      <c r="T13" s="116"/>
      <c r="U13" s="277">
        <v>1.4</v>
      </c>
      <c r="V13" s="40" t="str">
        <f t="shared" si="0"/>
        <v>III A</v>
      </c>
      <c r="W13" s="15" t="s">
        <v>139</v>
      </c>
      <c r="X13" s="154"/>
    </row>
    <row r="14" spans="1:24" s="155" customFormat="1" ht="18" customHeight="1">
      <c r="A14" s="152">
        <v>8</v>
      </c>
      <c r="B14" s="153"/>
      <c r="C14" s="13" t="s">
        <v>36</v>
      </c>
      <c r="D14" s="14" t="s">
        <v>805</v>
      </c>
      <c r="E14" s="24">
        <v>38725</v>
      </c>
      <c r="F14" s="15" t="s">
        <v>37</v>
      </c>
      <c r="G14" s="15" t="s">
        <v>38</v>
      </c>
      <c r="H14" s="275"/>
      <c r="I14" s="276">
        <v>9</v>
      </c>
      <c r="J14" s="116"/>
      <c r="K14" s="116" t="s">
        <v>968</v>
      </c>
      <c r="L14" s="116" t="s">
        <v>971</v>
      </c>
      <c r="M14" s="116" t="s">
        <v>968</v>
      </c>
      <c r="N14" s="116" t="s">
        <v>970</v>
      </c>
      <c r="O14" s="116"/>
      <c r="P14" s="116"/>
      <c r="Q14" s="116"/>
      <c r="R14" s="116"/>
      <c r="S14" s="116"/>
      <c r="T14" s="116"/>
      <c r="U14" s="277">
        <v>1.4</v>
      </c>
      <c r="V14" s="40" t="str">
        <f t="shared" si="0"/>
        <v>III A</v>
      </c>
      <c r="W14" s="15" t="s">
        <v>70</v>
      </c>
      <c r="X14" s="154" t="s">
        <v>354</v>
      </c>
    </row>
    <row r="15" spans="1:24" s="155" customFormat="1" ht="18" customHeight="1">
      <c r="A15" s="152">
        <v>9</v>
      </c>
      <c r="B15" s="153"/>
      <c r="C15" s="13" t="s">
        <v>550</v>
      </c>
      <c r="D15" s="14" t="s">
        <v>812</v>
      </c>
      <c r="E15" s="24">
        <v>39205</v>
      </c>
      <c r="F15" s="15" t="s">
        <v>810</v>
      </c>
      <c r="G15" s="15" t="s">
        <v>809</v>
      </c>
      <c r="H15" s="275"/>
      <c r="I15" s="276">
        <v>8</v>
      </c>
      <c r="J15" s="116" t="s">
        <v>968</v>
      </c>
      <c r="K15" s="116" t="s">
        <v>968</v>
      </c>
      <c r="L15" s="116" t="s">
        <v>970</v>
      </c>
      <c r="M15" s="116"/>
      <c r="N15" s="116"/>
      <c r="O15" s="116"/>
      <c r="P15" s="116"/>
      <c r="Q15" s="116"/>
      <c r="R15" s="116"/>
      <c r="S15" s="116"/>
      <c r="T15" s="116"/>
      <c r="U15" s="277">
        <v>1.3</v>
      </c>
      <c r="V15" s="40" t="str">
        <f t="shared" si="0"/>
        <v>I JA</v>
      </c>
      <c r="W15" s="15" t="s">
        <v>808</v>
      </c>
      <c r="X15" s="154" t="s">
        <v>357</v>
      </c>
    </row>
    <row r="16" spans="1:24" s="155" customFormat="1" ht="18" customHeight="1">
      <c r="A16" s="152">
        <v>10</v>
      </c>
      <c r="B16" s="153"/>
      <c r="C16" s="13" t="s">
        <v>351</v>
      </c>
      <c r="D16" s="14" t="s">
        <v>811</v>
      </c>
      <c r="E16" s="24">
        <v>39340</v>
      </c>
      <c r="F16" s="15" t="s">
        <v>810</v>
      </c>
      <c r="G16" s="15" t="s">
        <v>809</v>
      </c>
      <c r="H16" s="275"/>
      <c r="I16" s="276">
        <v>7</v>
      </c>
      <c r="J16" s="116" t="s">
        <v>971</v>
      </c>
      <c r="K16" s="116" t="s">
        <v>968</v>
      </c>
      <c r="L16" s="116" t="s">
        <v>970</v>
      </c>
      <c r="M16" s="116"/>
      <c r="N16" s="116"/>
      <c r="O16" s="116"/>
      <c r="P16" s="116"/>
      <c r="Q16" s="116"/>
      <c r="R16" s="116"/>
      <c r="S16" s="116"/>
      <c r="T16" s="116"/>
      <c r="U16" s="277">
        <v>1.3</v>
      </c>
      <c r="V16" s="40" t="str">
        <f t="shared" si="0"/>
        <v>I JA</v>
      </c>
      <c r="W16" s="15" t="s">
        <v>808</v>
      </c>
      <c r="X16" s="154"/>
    </row>
    <row r="17" spans="1:24" s="155" customFormat="1" ht="18" customHeight="1">
      <c r="A17" s="152">
        <v>11</v>
      </c>
      <c r="B17" s="153"/>
      <c r="C17" s="13" t="s">
        <v>355</v>
      </c>
      <c r="D17" s="14" t="s">
        <v>356</v>
      </c>
      <c r="E17" s="24">
        <v>38853</v>
      </c>
      <c r="F17" s="15" t="s">
        <v>784</v>
      </c>
      <c r="G17" s="15" t="s">
        <v>20</v>
      </c>
      <c r="H17" s="275" t="s">
        <v>138</v>
      </c>
      <c r="I17" s="276">
        <v>6</v>
      </c>
      <c r="J17" s="116" t="s">
        <v>968</v>
      </c>
      <c r="K17" s="116" t="s">
        <v>970</v>
      </c>
      <c r="L17" s="116"/>
      <c r="M17" s="116"/>
      <c r="N17" s="116"/>
      <c r="O17" s="116"/>
      <c r="P17" s="116"/>
      <c r="Q17" s="116"/>
      <c r="R17" s="116"/>
      <c r="S17" s="116"/>
      <c r="T17" s="116"/>
      <c r="U17" s="277">
        <v>1.25</v>
      </c>
      <c r="V17" s="40" t="str">
        <f t="shared" si="0"/>
        <v>II JA</v>
      </c>
      <c r="W17" s="15" t="s">
        <v>139</v>
      </c>
      <c r="X17" s="154"/>
    </row>
    <row r="18" spans="1:24" s="155" customFormat="1" ht="18" customHeight="1">
      <c r="A18" s="152">
        <v>12</v>
      </c>
      <c r="B18" s="153"/>
      <c r="C18" s="13" t="s">
        <v>542</v>
      </c>
      <c r="D18" s="14" t="s">
        <v>804</v>
      </c>
      <c r="E18" s="24" t="s">
        <v>762</v>
      </c>
      <c r="F18" s="15" t="s">
        <v>66</v>
      </c>
      <c r="G18" s="15" t="s">
        <v>67</v>
      </c>
      <c r="H18" s="275"/>
      <c r="I18" s="276" t="s">
        <v>69</v>
      </c>
      <c r="J18" s="116" t="s">
        <v>971</v>
      </c>
      <c r="K18" s="116" t="s">
        <v>970</v>
      </c>
      <c r="L18" s="116"/>
      <c r="M18" s="116"/>
      <c r="N18" s="116"/>
      <c r="O18" s="116"/>
      <c r="P18" s="116"/>
      <c r="Q18" s="116"/>
      <c r="R18" s="116"/>
      <c r="S18" s="116"/>
      <c r="T18" s="116"/>
      <c r="U18" s="277">
        <v>1.25</v>
      </c>
      <c r="V18" s="40" t="str">
        <f t="shared" si="0"/>
        <v>II JA</v>
      </c>
      <c r="W18" s="15" t="s">
        <v>212</v>
      </c>
      <c r="X18" s="154"/>
    </row>
    <row r="19" spans="1:24" s="155" customFormat="1" ht="18" customHeight="1">
      <c r="A19" s="152"/>
      <c r="B19" s="153"/>
      <c r="C19" s="13" t="s">
        <v>46</v>
      </c>
      <c r="D19" s="14" t="s">
        <v>807</v>
      </c>
      <c r="E19" s="24" t="s">
        <v>806</v>
      </c>
      <c r="F19" s="15" t="s">
        <v>194</v>
      </c>
      <c r="G19" s="15" t="s">
        <v>561</v>
      </c>
      <c r="H19" s="275"/>
      <c r="I19" s="276"/>
      <c r="J19" s="116" t="s">
        <v>970</v>
      </c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277" t="s">
        <v>972</v>
      </c>
      <c r="V19" s="40"/>
      <c r="W19" s="15" t="s">
        <v>564</v>
      </c>
      <c r="X19" s="154" t="s">
        <v>348</v>
      </c>
    </row>
    <row r="21" spans="3:10" ht="12.75">
      <c r="C21" s="279"/>
      <c r="D21" s="279"/>
      <c r="E21" s="279"/>
      <c r="F21" s="279"/>
      <c r="G21" s="279"/>
      <c r="H21" s="279"/>
      <c r="I21" s="279"/>
      <c r="J21" s="279"/>
    </row>
    <row r="22" spans="3:10" ht="12.75">
      <c r="C22" s="279"/>
      <c r="D22" s="279"/>
      <c r="E22" s="279"/>
      <c r="F22" s="279"/>
      <c r="G22" s="279"/>
      <c r="H22" s="279"/>
      <c r="I22" s="279"/>
      <c r="J22" s="279"/>
    </row>
    <row r="23" spans="3:10" ht="12.75">
      <c r="C23" s="279"/>
      <c r="D23" s="279"/>
      <c r="E23" s="279"/>
      <c r="F23" s="279"/>
      <c r="G23" s="279"/>
      <c r="H23" s="279"/>
      <c r="I23" s="279"/>
      <c r="J23" s="279"/>
    </row>
    <row r="24" spans="3:10" ht="12.75">
      <c r="C24" s="279"/>
      <c r="D24" s="279"/>
      <c r="E24" s="279"/>
      <c r="F24" s="279"/>
      <c r="G24" s="279"/>
      <c r="H24" s="279"/>
      <c r="I24" s="279"/>
      <c r="J24" s="279"/>
    </row>
    <row r="25" spans="3:10" ht="12.75">
      <c r="C25" s="279"/>
      <c r="D25" s="279"/>
      <c r="E25" s="279"/>
      <c r="F25" s="279"/>
      <c r="G25" s="279"/>
      <c r="H25" s="279"/>
      <c r="I25" s="279"/>
      <c r="J25" s="279"/>
    </row>
    <row r="26" spans="3:10" ht="12.75">
      <c r="C26" s="279"/>
      <c r="D26" s="279"/>
      <c r="E26" s="279"/>
      <c r="F26" s="279"/>
      <c r="G26" s="279"/>
      <c r="H26" s="279"/>
      <c r="I26" s="279"/>
      <c r="J26" s="279"/>
    </row>
    <row r="27" spans="3:10" ht="12.75">
      <c r="C27" s="279"/>
      <c r="D27" s="279"/>
      <c r="E27" s="279"/>
      <c r="F27" s="279"/>
      <c r="G27" s="279"/>
      <c r="H27" s="279"/>
      <c r="I27" s="279"/>
      <c r="J27" s="279"/>
    </row>
    <row r="28" spans="3:10" ht="12.75">
      <c r="C28" s="279"/>
      <c r="D28" s="279"/>
      <c r="E28" s="279"/>
      <c r="F28" s="279"/>
      <c r="G28" s="279"/>
      <c r="H28" s="279"/>
      <c r="I28" s="279"/>
      <c r="J28" s="279"/>
    </row>
    <row r="29" spans="3:10" ht="12.75">
      <c r="C29" s="279"/>
      <c r="D29" s="279"/>
      <c r="E29" s="279"/>
      <c r="F29" s="279"/>
      <c r="G29" s="279"/>
      <c r="H29" s="279"/>
      <c r="I29" s="279"/>
      <c r="J29" s="279"/>
    </row>
    <row r="30" spans="3:10" ht="12.75">
      <c r="C30" s="279"/>
      <c r="D30" s="279"/>
      <c r="E30" s="279"/>
      <c r="F30" s="279"/>
      <c r="G30" s="279"/>
      <c r="H30" s="279"/>
      <c r="I30" s="279"/>
      <c r="J30" s="279"/>
    </row>
    <row r="31" spans="3:10" ht="12.75">
      <c r="C31" s="279"/>
      <c r="D31" s="279"/>
      <c r="E31" s="279"/>
      <c r="F31" s="279"/>
      <c r="G31" s="279"/>
      <c r="H31" s="279"/>
      <c r="I31" s="279"/>
      <c r="J31" s="279"/>
    </row>
    <row r="32" spans="3:10" ht="12.75">
      <c r="C32" s="279"/>
      <c r="D32" s="279"/>
      <c r="E32" s="279"/>
      <c r="F32" s="279"/>
      <c r="G32" s="279"/>
      <c r="H32" s="279"/>
      <c r="I32" s="279"/>
      <c r="J32" s="279"/>
    </row>
    <row r="33" spans="3:10" ht="12.75">
      <c r="C33" s="279"/>
      <c r="D33" s="279"/>
      <c r="E33" s="279"/>
      <c r="F33" s="279"/>
      <c r="G33" s="279"/>
      <c r="H33" s="279"/>
      <c r="I33" s="279"/>
      <c r="J33" s="279"/>
    </row>
    <row r="34" spans="3:10" ht="12.75">
      <c r="C34" s="279"/>
      <c r="D34" s="279"/>
      <c r="E34" s="279"/>
      <c r="F34" s="279"/>
      <c r="G34" s="279"/>
      <c r="H34" s="279"/>
      <c r="I34" s="279"/>
      <c r="J34" s="279"/>
    </row>
    <row r="35" spans="3:10" ht="12.75">
      <c r="C35" s="279"/>
      <c r="D35" s="279"/>
      <c r="E35" s="279"/>
      <c r="F35" s="279"/>
      <c r="G35" s="279"/>
      <c r="H35" s="279"/>
      <c r="I35" s="279"/>
      <c r="J35" s="279"/>
    </row>
  </sheetData>
  <sheetProtection/>
  <mergeCells count="1">
    <mergeCell ref="J5:T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AG2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.421875" style="82" customWidth="1"/>
    <col min="2" max="2" width="5.421875" style="82" hidden="1" customWidth="1"/>
    <col min="3" max="3" width="11.7109375" style="83" customWidth="1"/>
    <col min="4" max="4" width="11.57421875" style="83" customWidth="1"/>
    <col min="5" max="5" width="9.421875" style="119" customWidth="1"/>
    <col min="6" max="6" width="12.00390625" style="97" customWidth="1"/>
    <col min="7" max="7" width="6.28125" style="97" customWidth="1"/>
    <col min="8" max="8" width="6.421875" style="87" customWidth="1"/>
    <col min="9" max="9" width="5.8515625" style="87" bestFit="1" customWidth="1"/>
    <col min="10" max="18" width="4.7109375" style="83" customWidth="1"/>
    <col min="19" max="19" width="7.00390625" style="83" customWidth="1"/>
    <col min="20" max="20" width="6.57421875" style="83" customWidth="1"/>
    <col min="21" max="21" width="19.8515625" style="83" customWidth="1"/>
    <col min="22" max="22" width="3.140625" style="90" hidden="1" customWidth="1"/>
    <col min="23" max="234" width="9.140625" style="83" customWidth="1"/>
    <col min="235" max="16384" width="9.140625" style="120" customWidth="1"/>
  </cols>
  <sheetData>
    <row r="1" spans="1:22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9"/>
      <c r="L1" s="79"/>
      <c r="M1" s="79"/>
      <c r="V1" s="80"/>
    </row>
    <row r="2" spans="1:22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81"/>
      <c r="M2" s="81"/>
      <c r="V2" s="80"/>
    </row>
    <row r="3" spans="1:33" s="90" customFormat="1" ht="12" customHeight="1">
      <c r="A3" s="82"/>
      <c r="B3" s="82"/>
      <c r="C3" s="83"/>
      <c r="D3" s="84"/>
      <c r="E3" s="85"/>
      <c r="F3" s="86"/>
      <c r="G3" s="86"/>
      <c r="H3" s="87"/>
      <c r="I3" s="87"/>
      <c r="J3" s="87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9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s="95" customFormat="1" ht="15.75" thickBot="1">
      <c r="A4" s="91"/>
      <c r="B4" s="91"/>
      <c r="C4" s="73" t="s">
        <v>457</v>
      </c>
      <c r="D4" s="73"/>
      <c r="E4" s="85"/>
      <c r="F4" s="76"/>
      <c r="G4" s="92"/>
      <c r="H4" s="91"/>
      <c r="I4" s="91"/>
      <c r="J4" s="91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4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</row>
    <row r="5" spans="3:22" s="95" customFormat="1" ht="18" customHeight="1" thickBot="1">
      <c r="C5" s="73"/>
      <c r="D5" s="73"/>
      <c r="E5" s="85"/>
      <c r="F5" s="96"/>
      <c r="G5" s="96"/>
      <c r="H5" s="97"/>
      <c r="I5" s="97"/>
      <c r="J5" s="427" t="s">
        <v>1</v>
      </c>
      <c r="K5" s="428"/>
      <c r="L5" s="428"/>
      <c r="M5" s="428"/>
      <c r="N5" s="428"/>
      <c r="O5" s="428"/>
      <c r="P5" s="428"/>
      <c r="Q5" s="428"/>
      <c r="R5" s="429"/>
      <c r="V5" s="90"/>
    </row>
    <row r="6" spans="1:21" s="80" customFormat="1" ht="26.25" customHeight="1" thickBot="1">
      <c r="A6" s="7" t="s">
        <v>966</v>
      </c>
      <c r="B6" s="98"/>
      <c r="C6" s="99" t="s">
        <v>2</v>
      </c>
      <c r="D6" s="100" t="s">
        <v>3</v>
      </c>
      <c r="E6" s="101" t="s">
        <v>4</v>
      </c>
      <c r="F6" s="102" t="s">
        <v>5</v>
      </c>
      <c r="G6" s="102" t="s">
        <v>6</v>
      </c>
      <c r="H6" s="103" t="s">
        <v>7</v>
      </c>
      <c r="I6" s="104" t="s">
        <v>8</v>
      </c>
      <c r="J6" s="105">
        <v>1.35</v>
      </c>
      <c r="K6" s="105">
        <v>1.4</v>
      </c>
      <c r="L6" s="105">
        <v>1.45</v>
      </c>
      <c r="M6" s="105">
        <v>1.5</v>
      </c>
      <c r="N6" s="105">
        <v>1.55</v>
      </c>
      <c r="O6" s="105">
        <v>1.6</v>
      </c>
      <c r="P6" s="105">
        <v>1.65</v>
      </c>
      <c r="Q6" s="105">
        <v>1.7</v>
      </c>
      <c r="R6" s="105">
        <v>1.75</v>
      </c>
      <c r="S6" s="351" t="s">
        <v>135</v>
      </c>
      <c r="T6" s="352" t="s">
        <v>11</v>
      </c>
      <c r="U6" s="108" t="s">
        <v>12</v>
      </c>
    </row>
    <row r="7" spans="1:22" s="83" customFormat="1" ht="18" customHeight="1">
      <c r="A7" s="109">
        <v>1</v>
      </c>
      <c r="B7" s="110"/>
      <c r="C7" s="111" t="s">
        <v>821</v>
      </c>
      <c r="D7" s="112" t="s">
        <v>459</v>
      </c>
      <c r="E7" s="113">
        <v>38727</v>
      </c>
      <c r="F7" s="114" t="s">
        <v>984</v>
      </c>
      <c r="G7" s="114" t="s">
        <v>38</v>
      </c>
      <c r="H7" s="146"/>
      <c r="I7" s="115">
        <v>18</v>
      </c>
      <c r="J7" s="116"/>
      <c r="K7" s="116"/>
      <c r="L7" s="116"/>
      <c r="M7" s="116" t="s">
        <v>968</v>
      </c>
      <c r="N7" s="116" t="s">
        <v>968</v>
      </c>
      <c r="O7" s="116" t="s">
        <v>968</v>
      </c>
      <c r="P7" s="116" t="s">
        <v>968</v>
      </c>
      <c r="Q7" s="116" t="s">
        <v>971</v>
      </c>
      <c r="R7" s="116" t="s">
        <v>970</v>
      </c>
      <c r="S7" s="117">
        <v>1.7</v>
      </c>
      <c r="T7" s="118" t="s">
        <v>973</v>
      </c>
      <c r="U7" s="114" t="s">
        <v>985</v>
      </c>
      <c r="V7" s="90" t="s">
        <v>458</v>
      </c>
    </row>
    <row r="8" spans="1:22" s="83" customFormat="1" ht="18" customHeight="1">
      <c r="A8" s="109">
        <v>2</v>
      </c>
      <c r="B8" s="110"/>
      <c r="C8" s="111" t="s">
        <v>820</v>
      </c>
      <c r="D8" s="112" t="s">
        <v>461</v>
      </c>
      <c r="E8" s="113">
        <v>38903</v>
      </c>
      <c r="F8" s="114" t="s">
        <v>57</v>
      </c>
      <c r="G8" s="114" t="s">
        <v>58</v>
      </c>
      <c r="H8" s="146"/>
      <c r="I8" s="115">
        <v>16</v>
      </c>
      <c r="J8" s="116"/>
      <c r="K8" s="116"/>
      <c r="L8" s="116"/>
      <c r="M8" s="116" t="s">
        <v>968</v>
      </c>
      <c r="N8" s="116" t="s">
        <v>968</v>
      </c>
      <c r="O8" s="116" t="s">
        <v>971</v>
      </c>
      <c r="P8" s="116" t="s">
        <v>968</v>
      </c>
      <c r="Q8" s="116" t="s">
        <v>970</v>
      </c>
      <c r="R8" s="116"/>
      <c r="S8" s="117">
        <v>1.65</v>
      </c>
      <c r="T8" s="118" t="s">
        <v>973</v>
      </c>
      <c r="U8" s="114" t="s">
        <v>819</v>
      </c>
      <c r="V8" s="90" t="s">
        <v>348</v>
      </c>
    </row>
    <row r="9" spans="1:22" s="83" customFormat="1" ht="18" customHeight="1">
      <c r="A9" s="109">
        <v>3</v>
      </c>
      <c r="B9" s="110"/>
      <c r="C9" s="111" t="s">
        <v>366</v>
      </c>
      <c r="D9" s="112" t="s">
        <v>76</v>
      </c>
      <c r="E9" s="113" t="s">
        <v>831</v>
      </c>
      <c r="F9" s="114" t="s">
        <v>56</v>
      </c>
      <c r="G9" s="114" t="s">
        <v>25</v>
      </c>
      <c r="H9" s="146"/>
      <c r="I9" s="115">
        <v>14</v>
      </c>
      <c r="J9" s="116"/>
      <c r="K9" s="116"/>
      <c r="L9" s="116" t="s">
        <v>968</v>
      </c>
      <c r="M9" s="116" t="s">
        <v>968</v>
      </c>
      <c r="N9" s="116" t="s">
        <v>968</v>
      </c>
      <c r="O9" s="116" t="s">
        <v>968</v>
      </c>
      <c r="P9" s="116" t="s">
        <v>970</v>
      </c>
      <c r="Q9" s="116"/>
      <c r="R9" s="116"/>
      <c r="S9" s="117">
        <v>1.6</v>
      </c>
      <c r="T9" s="118" t="s">
        <v>973</v>
      </c>
      <c r="U9" s="114" t="s">
        <v>75</v>
      </c>
      <c r="V9" s="90"/>
    </row>
    <row r="10" spans="1:22" s="83" customFormat="1" ht="18" customHeight="1">
      <c r="A10" s="109">
        <v>4</v>
      </c>
      <c r="B10" s="110"/>
      <c r="C10" s="111" t="s">
        <v>330</v>
      </c>
      <c r="D10" s="112" t="s">
        <v>462</v>
      </c>
      <c r="E10" s="113" t="s">
        <v>463</v>
      </c>
      <c r="F10" s="114" t="s">
        <v>758</v>
      </c>
      <c r="G10" s="114" t="s">
        <v>89</v>
      </c>
      <c r="H10" s="146"/>
      <c r="I10" s="115">
        <v>13</v>
      </c>
      <c r="J10" s="116"/>
      <c r="K10" s="116"/>
      <c r="L10" s="116"/>
      <c r="M10" s="116" t="s">
        <v>968</v>
      </c>
      <c r="N10" s="116" t="s">
        <v>969</v>
      </c>
      <c r="O10" s="116" t="s">
        <v>968</v>
      </c>
      <c r="P10" s="116" t="s">
        <v>970</v>
      </c>
      <c r="Q10" s="116"/>
      <c r="R10" s="116"/>
      <c r="S10" s="117">
        <v>1.6</v>
      </c>
      <c r="T10" s="118" t="s">
        <v>973</v>
      </c>
      <c r="U10" s="114" t="s">
        <v>823</v>
      </c>
      <c r="V10" s="90" t="s">
        <v>460</v>
      </c>
    </row>
    <row r="11" spans="1:22" s="83" customFormat="1" ht="18" customHeight="1">
      <c r="A11" s="109">
        <v>5</v>
      </c>
      <c r="B11" s="110"/>
      <c r="C11" s="111" t="s">
        <v>330</v>
      </c>
      <c r="D11" s="112" t="s">
        <v>822</v>
      </c>
      <c r="E11" s="113">
        <v>39101</v>
      </c>
      <c r="F11" s="114" t="s">
        <v>37</v>
      </c>
      <c r="G11" s="114" t="s">
        <v>38</v>
      </c>
      <c r="H11" s="146"/>
      <c r="I11" s="115">
        <v>12</v>
      </c>
      <c r="J11" s="116"/>
      <c r="K11" s="116" t="s">
        <v>968</v>
      </c>
      <c r="L11" s="116" t="s">
        <v>971</v>
      </c>
      <c r="M11" s="116" t="s">
        <v>968</v>
      </c>
      <c r="N11" s="116" t="s">
        <v>969</v>
      </c>
      <c r="O11" s="116" t="s">
        <v>970</v>
      </c>
      <c r="P11" s="116"/>
      <c r="Q11" s="116"/>
      <c r="R11" s="116"/>
      <c r="S11" s="117">
        <v>1.55</v>
      </c>
      <c r="T11" s="118" t="s">
        <v>974</v>
      </c>
      <c r="U11" s="114" t="s">
        <v>222</v>
      </c>
      <c r="V11" s="90" t="s">
        <v>348</v>
      </c>
    </row>
    <row r="12" spans="1:22" s="83" customFormat="1" ht="18" customHeight="1">
      <c r="A12" s="109">
        <v>6</v>
      </c>
      <c r="B12" s="110"/>
      <c r="C12" s="111" t="s">
        <v>488</v>
      </c>
      <c r="D12" s="112" t="s">
        <v>818</v>
      </c>
      <c r="E12" s="113">
        <v>39429</v>
      </c>
      <c r="F12" s="114" t="s">
        <v>237</v>
      </c>
      <c r="G12" s="114" t="s">
        <v>34</v>
      </c>
      <c r="H12" s="146"/>
      <c r="I12" s="115" t="s">
        <v>584</v>
      </c>
      <c r="J12" s="116" t="s">
        <v>968</v>
      </c>
      <c r="K12" s="116" t="s">
        <v>968</v>
      </c>
      <c r="L12" s="116" t="s">
        <v>970</v>
      </c>
      <c r="M12" s="116"/>
      <c r="N12" s="116"/>
      <c r="O12" s="116"/>
      <c r="P12" s="116"/>
      <c r="Q12" s="116"/>
      <c r="R12" s="116"/>
      <c r="S12" s="117">
        <v>1.4</v>
      </c>
      <c r="T12" s="118" t="s">
        <v>975</v>
      </c>
      <c r="U12" s="114" t="s">
        <v>532</v>
      </c>
      <c r="V12" s="90" t="s">
        <v>348</v>
      </c>
    </row>
    <row r="13" spans="1:22" s="83" customFormat="1" ht="18" customHeight="1">
      <c r="A13" s="109">
        <v>7</v>
      </c>
      <c r="B13" s="110"/>
      <c r="C13" s="111" t="s">
        <v>695</v>
      </c>
      <c r="D13" s="112" t="s">
        <v>817</v>
      </c>
      <c r="E13" s="113">
        <v>39153</v>
      </c>
      <c r="F13" s="114" t="s">
        <v>237</v>
      </c>
      <c r="G13" s="114" t="s">
        <v>34</v>
      </c>
      <c r="H13" s="146"/>
      <c r="I13" s="115" t="s">
        <v>584</v>
      </c>
      <c r="J13" s="116" t="s">
        <v>968</v>
      </c>
      <c r="K13" s="116" t="s">
        <v>970</v>
      </c>
      <c r="L13" s="116"/>
      <c r="M13" s="116"/>
      <c r="N13" s="116"/>
      <c r="O13" s="116"/>
      <c r="P13" s="116"/>
      <c r="Q13" s="116"/>
      <c r="R13" s="116"/>
      <c r="S13" s="117">
        <v>1.35</v>
      </c>
      <c r="T13" s="118" t="s">
        <v>975</v>
      </c>
      <c r="U13" s="114" t="s">
        <v>532</v>
      </c>
      <c r="V13" s="90" t="s">
        <v>349</v>
      </c>
    </row>
    <row r="14" spans="1:22" s="83" customFormat="1" ht="18" customHeight="1">
      <c r="A14" s="109"/>
      <c r="B14" s="110"/>
      <c r="C14" s="111" t="s">
        <v>137</v>
      </c>
      <c r="D14" s="112" t="s">
        <v>830</v>
      </c>
      <c r="E14" s="113" t="s">
        <v>829</v>
      </c>
      <c r="F14" s="114" t="s">
        <v>56</v>
      </c>
      <c r="G14" s="114" t="s">
        <v>25</v>
      </c>
      <c r="H14" s="146"/>
      <c r="I14" s="115"/>
      <c r="J14" s="116" t="s">
        <v>970</v>
      </c>
      <c r="K14" s="116"/>
      <c r="L14" s="116"/>
      <c r="M14" s="116"/>
      <c r="N14" s="116"/>
      <c r="O14" s="116"/>
      <c r="P14" s="116"/>
      <c r="Q14" s="116"/>
      <c r="R14" s="116"/>
      <c r="S14" s="117" t="s">
        <v>972</v>
      </c>
      <c r="T14" s="118"/>
      <c r="U14" s="114" t="s">
        <v>75</v>
      </c>
      <c r="V14" s="90"/>
    </row>
    <row r="15" spans="1:22" s="83" customFormat="1" ht="18" customHeight="1">
      <c r="A15" s="109"/>
      <c r="B15" s="110"/>
      <c r="C15" s="111" t="s">
        <v>328</v>
      </c>
      <c r="D15" s="112" t="s">
        <v>825</v>
      </c>
      <c r="E15" s="113" t="s">
        <v>824</v>
      </c>
      <c r="F15" s="114" t="s">
        <v>758</v>
      </c>
      <c r="G15" s="114" t="s">
        <v>89</v>
      </c>
      <c r="H15" s="146"/>
      <c r="I15" s="115"/>
      <c r="J15" s="116"/>
      <c r="K15" s="116" t="s">
        <v>970</v>
      </c>
      <c r="L15" s="116"/>
      <c r="M15" s="116"/>
      <c r="N15" s="116"/>
      <c r="O15" s="116"/>
      <c r="P15" s="116"/>
      <c r="Q15" s="116"/>
      <c r="R15" s="116"/>
      <c r="S15" s="117" t="s">
        <v>972</v>
      </c>
      <c r="T15" s="118"/>
      <c r="U15" s="114" t="s">
        <v>823</v>
      </c>
      <c r="V15" s="90" t="s">
        <v>348</v>
      </c>
    </row>
    <row r="17" spans="3:10" ht="12.75">
      <c r="C17" s="120"/>
      <c r="D17" s="120"/>
      <c r="E17" s="120"/>
      <c r="F17" s="120"/>
      <c r="G17" s="120"/>
      <c r="H17" s="120"/>
      <c r="I17" s="120"/>
      <c r="J17" s="120"/>
    </row>
    <row r="18" spans="3:10" ht="12.75">
      <c r="C18" s="120"/>
      <c r="D18" s="120"/>
      <c r="E18" s="120"/>
      <c r="F18" s="120"/>
      <c r="G18" s="120"/>
      <c r="H18" s="120"/>
      <c r="I18" s="120"/>
      <c r="J18" s="120"/>
    </row>
    <row r="19" spans="3:10" ht="12.75">
      <c r="C19" s="120"/>
      <c r="D19" s="120"/>
      <c r="E19" s="120"/>
      <c r="F19" s="120"/>
      <c r="G19" s="120"/>
      <c r="H19" s="120"/>
      <c r="I19" s="120"/>
      <c r="J19" s="120"/>
    </row>
    <row r="20" spans="3:10" ht="12.75">
      <c r="C20" s="120"/>
      <c r="D20" s="120"/>
      <c r="E20" s="120"/>
      <c r="F20" s="120"/>
      <c r="G20" s="120"/>
      <c r="H20" s="120"/>
      <c r="I20" s="120"/>
      <c r="J20" s="120"/>
    </row>
    <row r="21" spans="3:10" ht="12.75">
      <c r="C21" s="120"/>
      <c r="D21" s="120"/>
      <c r="E21" s="120"/>
      <c r="F21" s="120"/>
      <c r="G21" s="120"/>
      <c r="H21" s="120"/>
      <c r="I21" s="120"/>
      <c r="J21" s="120"/>
    </row>
    <row r="22" spans="3:10" ht="12.75">
      <c r="C22" s="120"/>
      <c r="D22" s="120"/>
      <c r="E22" s="120"/>
      <c r="F22" s="120"/>
      <c r="G22" s="120"/>
      <c r="H22" s="120"/>
      <c r="I22" s="120"/>
      <c r="J22" s="120"/>
    </row>
    <row r="23" spans="3:10" ht="12.75">
      <c r="C23" s="120"/>
      <c r="D23" s="120"/>
      <c r="E23" s="120"/>
      <c r="F23" s="120"/>
      <c r="G23" s="120"/>
      <c r="H23" s="120"/>
      <c r="I23" s="120"/>
      <c r="J23" s="120"/>
    </row>
    <row r="24" spans="3:10" ht="12.75">
      <c r="C24" s="120"/>
      <c r="D24" s="120"/>
      <c r="E24" s="120"/>
      <c r="F24" s="120"/>
      <c r="G24" s="120"/>
      <c r="H24" s="120"/>
      <c r="I24" s="120"/>
      <c r="J24" s="120"/>
    </row>
    <row r="25" spans="3:10" ht="12.75">
      <c r="C25" s="120"/>
      <c r="D25" s="120"/>
      <c r="E25" s="120"/>
      <c r="F25" s="120"/>
      <c r="G25" s="120"/>
      <c r="H25" s="120"/>
      <c r="I25" s="120"/>
      <c r="J25" s="120"/>
    </row>
    <row r="26" spans="3:10" ht="12.75">
      <c r="C26" s="120"/>
      <c r="D26" s="120"/>
      <c r="E26" s="120"/>
      <c r="F26" s="120"/>
      <c r="G26" s="120"/>
      <c r="H26" s="120"/>
      <c r="I26" s="120"/>
      <c r="J26" s="120"/>
    </row>
    <row r="27" spans="3:10" ht="12.75">
      <c r="C27" s="120"/>
      <c r="D27" s="120"/>
      <c r="E27" s="120"/>
      <c r="F27" s="120"/>
      <c r="G27" s="120"/>
      <c r="H27" s="120"/>
      <c r="I27" s="120"/>
      <c r="J27" s="120"/>
    </row>
  </sheetData>
  <sheetProtection/>
  <mergeCells count="1">
    <mergeCell ref="J5:R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63"/>
  <sheetViews>
    <sheetView zoomScalePageLayoutView="0" workbookViewId="0" topLeftCell="A1">
      <selection activeCell="AA19" sqref="AA19"/>
    </sheetView>
  </sheetViews>
  <sheetFormatPr defaultColWidth="9.140625" defaultRowHeight="15"/>
  <cols>
    <col min="1" max="1" width="5.28125" style="83" customWidth="1"/>
    <col min="2" max="2" width="5.7109375" style="83" hidden="1" customWidth="1"/>
    <col min="3" max="3" width="12.421875" style="83" customWidth="1"/>
    <col min="4" max="4" width="16.7109375" style="83" customWidth="1"/>
    <col min="5" max="5" width="10.00390625" style="119" customWidth="1"/>
    <col min="6" max="6" width="12.28125" style="97" customWidth="1"/>
    <col min="7" max="7" width="11.57421875" style="97" customWidth="1"/>
    <col min="8" max="8" width="10.8515625" style="97" customWidth="1"/>
    <col min="9" max="9" width="5.8515625" style="97" bestFit="1" customWidth="1"/>
    <col min="10" max="10" width="8.8515625" style="162" customWidth="1"/>
    <col min="11" max="11" width="5.57421875" style="162" hidden="1" customWidth="1"/>
    <col min="12" max="12" width="9.140625" style="88" hidden="1" customWidth="1"/>
    <col min="13" max="13" width="5.7109375" style="162" hidden="1" customWidth="1"/>
    <col min="14" max="14" width="6.140625" style="88" customWidth="1"/>
    <col min="15" max="15" width="26.00390625" style="90" customWidth="1"/>
    <col min="16" max="16" width="4.8515625" style="90" hidden="1" customWidth="1"/>
    <col min="17" max="17" width="2.7109375" style="90" customWidth="1"/>
    <col min="18" max="19" width="2.7109375" style="158" hidden="1" customWidth="1"/>
    <col min="20" max="20" width="2.7109375" style="83" customWidth="1"/>
    <col min="21" max="16384" width="9.140625" style="83" customWidth="1"/>
  </cols>
  <sheetData>
    <row r="1" spans="1:19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8"/>
      <c r="L1" s="79"/>
      <c r="M1" s="78"/>
      <c r="N1" s="79"/>
      <c r="P1" s="80"/>
      <c r="Q1" s="80"/>
      <c r="R1" s="156"/>
      <c r="S1" s="156"/>
    </row>
    <row r="2" spans="1:19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78"/>
      <c r="M2" s="78"/>
      <c r="N2" s="81"/>
      <c r="P2" s="80"/>
      <c r="Q2" s="80"/>
      <c r="R2" s="156"/>
      <c r="S2" s="156"/>
    </row>
    <row r="3" spans="1:19" s="90" customFormat="1" ht="6.75" customHeight="1">
      <c r="A3" s="83"/>
      <c r="B3" s="83"/>
      <c r="C3" s="83"/>
      <c r="D3" s="84"/>
      <c r="E3" s="85"/>
      <c r="F3" s="86"/>
      <c r="G3" s="86"/>
      <c r="H3" s="86"/>
      <c r="I3" s="86"/>
      <c r="J3" s="88"/>
      <c r="K3" s="88"/>
      <c r="L3" s="88"/>
      <c r="M3" s="88"/>
      <c r="N3" s="88"/>
      <c r="O3" s="157"/>
      <c r="R3" s="158"/>
      <c r="S3" s="158"/>
    </row>
    <row r="4" spans="3:19" s="95" customFormat="1" ht="15">
      <c r="C4" s="73" t="s">
        <v>189</v>
      </c>
      <c r="D4" s="73"/>
      <c r="E4" s="85"/>
      <c r="F4" s="159"/>
      <c r="G4" s="159"/>
      <c r="H4" s="97"/>
      <c r="I4" s="97"/>
      <c r="J4" s="78"/>
      <c r="K4" s="78"/>
      <c r="L4" s="78"/>
      <c r="M4" s="78"/>
      <c r="N4" s="81"/>
      <c r="O4" s="90"/>
      <c r="P4" s="90"/>
      <c r="Q4" s="90"/>
      <c r="R4" s="160"/>
      <c r="S4" s="160"/>
    </row>
    <row r="5" spans="3:19" ht="18" customHeight="1" thickBot="1">
      <c r="C5" s="161">
        <v>1</v>
      </c>
      <c r="D5" s="84" t="s">
        <v>964</v>
      </c>
      <c r="E5" s="85"/>
      <c r="F5" s="159"/>
      <c r="G5" s="159"/>
      <c r="R5" s="160"/>
      <c r="S5" s="160"/>
    </row>
    <row r="6" spans="1:19" s="80" customFormat="1" ht="14.25" customHeight="1" thickBot="1">
      <c r="A6" s="163" t="s">
        <v>528</v>
      </c>
      <c r="B6" s="164" t="s">
        <v>27</v>
      </c>
      <c r="C6" s="99" t="s">
        <v>2</v>
      </c>
      <c r="D6" s="100" t="s">
        <v>3</v>
      </c>
      <c r="E6" s="101" t="s">
        <v>4</v>
      </c>
      <c r="F6" s="102" t="s">
        <v>5</v>
      </c>
      <c r="G6" s="102" t="s">
        <v>6</v>
      </c>
      <c r="H6" s="102" t="s">
        <v>190</v>
      </c>
      <c r="I6" s="102" t="s">
        <v>8</v>
      </c>
      <c r="J6" s="101" t="s">
        <v>28</v>
      </c>
      <c r="K6" s="101" t="s">
        <v>29</v>
      </c>
      <c r="L6" s="101" t="s">
        <v>30</v>
      </c>
      <c r="M6" s="101" t="s">
        <v>29</v>
      </c>
      <c r="N6" s="107" t="s">
        <v>11</v>
      </c>
      <c r="O6" s="108" t="s">
        <v>12</v>
      </c>
      <c r="R6" s="165" t="s">
        <v>191</v>
      </c>
      <c r="S6" s="165" t="s">
        <v>192</v>
      </c>
    </row>
    <row r="7" spans="1:19" ht="18" customHeight="1">
      <c r="A7" s="166">
        <v>1</v>
      </c>
      <c r="B7" s="167"/>
      <c r="C7" s="111" t="s">
        <v>231</v>
      </c>
      <c r="D7" s="112" t="s">
        <v>232</v>
      </c>
      <c r="E7" s="113" t="s">
        <v>233</v>
      </c>
      <c r="F7" s="114" t="s">
        <v>33</v>
      </c>
      <c r="G7" s="114" t="s">
        <v>34</v>
      </c>
      <c r="H7" s="114"/>
      <c r="I7" s="147"/>
      <c r="J7" s="171">
        <v>8.37</v>
      </c>
      <c r="K7" s="168"/>
      <c r="L7" s="150"/>
      <c r="M7" s="168"/>
      <c r="N7" s="169" t="str">
        <f aca="true" t="shared" si="0" ref="N7:N12">IF(ISBLANK(J7),"",IF(J7&lt;=7.7,"KSM",IF(J7&lt;=8,"I A",IF(J7&lt;=8.44,"II A",IF(J7&lt;=9.04,"III A",IF(J7&lt;=9.64,"I JA",IF(J7&lt;=10.04,"II JA",IF(J7&lt;=10.34,"III JA"))))))))</f>
        <v>II A</v>
      </c>
      <c r="O7" s="114" t="s">
        <v>234</v>
      </c>
      <c r="P7" s="90" t="s">
        <v>195</v>
      </c>
      <c r="Q7" s="170"/>
      <c r="R7" s="158">
        <v>1</v>
      </c>
      <c r="S7" s="158">
        <f aca="true" t="shared" si="1" ref="S7:S12">A7</f>
        <v>1</v>
      </c>
    </row>
    <row r="8" spans="1:19" ht="18" customHeight="1">
      <c r="A8" s="166">
        <v>2</v>
      </c>
      <c r="B8" s="167"/>
      <c r="C8" s="111" t="s">
        <v>353</v>
      </c>
      <c r="D8" s="112" t="s">
        <v>558</v>
      </c>
      <c r="E8" s="113">
        <v>39347</v>
      </c>
      <c r="F8" s="114" t="s">
        <v>37</v>
      </c>
      <c r="G8" s="114" t="s">
        <v>38</v>
      </c>
      <c r="H8" s="114"/>
      <c r="I8" s="147" t="s">
        <v>69</v>
      </c>
      <c r="J8" s="171">
        <v>9.98</v>
      </c>
      <c r="K8" s="168"/>
      <c r="L8" s="150"/>
      <c r="M8" s="168"/>
      <c r="N8" s="169" t="str">
        <f t="shared" si="0"/>
        <v>II JA</v>
      </c>
      <c r="O8" s="114" t="s">
        <v>557</v>
      </c>
      <c r="P8" s="90" t="s">
        <v>199</v>
      </c>
      <c r="Q8" s="170"/>
      <c r="R8" s="158">
        <v>1</v>
      </c>
      <c r="S8" s="158">
        <f t="shared" si="1"/>
        <v>2</v>
      </c>
    </row>
    <row r="9" spans="1:19" ht="18" customHeight="1">
      <c r="A9" s="166">
        <v>3</v>
      </c>
      <c r="B9" s="167"/>
      <c r="C9" s="111" t="s">
        <v>577</v>
      </c>
      <c r="D9" s="112" t="s">
        <v>576</v>
      </c>
      <c r="E9" s="113" t="s">
        <v>575</v>
      </c>
      <c r="F9" s="114" t="s">
        <v>78</v>
      </c>
      <c r="G9" s="114" t="s">
        <v>79</v>
      </c>
      <c r="H9" s="114" t="s">
        <v>574</v>
      </c>
      <c r="I9" s="147"/>
      <c r="J9" s="171">
        <v>9.51</v>
      </c>
      <c r="K9" s="168"/>
      <c r="L9" s="150"/>
      <c r="M9" s="168"/>
      <c r="N9" s="169" t="str">
        <f t="shared" si="0"/>
        <v>I JA</v>
      </c>
      <c r="O9" s="114" t="s">
        <v>80</v>
      </c>
      <c r="Q9" s="170"/>
      <c r="R9" s="158">
        <v>1</v>
      </c>
      <c r="S9" s="158">
        <f t="shared" si="1"/>
        <v>3</v>
      </c>
    </row>
    <row r="10" spans="1:19" ht="18" customHeight="1">
      <c r="A10" s="166">
        <v>4</v>
      </c>
      <c r="B10" s="167"/>
      <c r="C10" s="111" t="s">
        <v>534</v>
      </c>
      <c r="D10" s="112" t="s">
        <v>533</v>
      </c>
      <c r="E10" s="113">
        <v>39144</v>
      </c>
      <c r="F10" s="114" t="s">
        <v>237</v>
      </c>
      <c r="G10" s="114" t="s">
        <v>34</v>
      </c>
      <c r="H10" s="114"/>
      <c r="I10" s="147" t="s">
        <v>69</v>
      </c>
      <c r="J10" s="171">
        <v>9.09</v>
      </c>
      <c r="K10" s="168"/>
      <c r="L10" s="150"/>
      <c r="M10" s="168"/>
      <c r="N10" s="169" t="str">
        <f t="shared" si="0"/>
        <v>I JA</v>
      </c>
      <c r="O10" s="114" t="s">
        <v>532</v>
      </c>
      <c r="P10" s="90" t="s">
        <v>202</v>
      </c>
      <c r="Q10" s="170"/>
      <c r="R10" s="158">
        <v>1</v>
      </c>
      <c r="S10" s="158">
        <f t="shared" si="1"/>
        <v>4</v>
      </c>
    </row>
    <row r="11" spans="1:19" ht="18" customHeight="1">
      <c r="A11" s="166">
        <v>5</v>
      </c>
      <c r="B11" s="167"/>
      <c r="C11" s="111" t="s">
        <v>125</v>
      </c>
      <c r="D11" s="112" t="s">
        <v>567</v>
      </c>
      <c r="E11" s="113">
        <v>39008</v>
      </c>
      <c r="F11" s="114" t="s">
        <v>61</v>
      </c>
      <c r="G11" s="114" t="s">
        <v>565</v>
      </c>
      <c r="H11" s="114"/>
      <c r="I11" s="147"/>
      <c r="J11" s="171">
        <v>9.34</v>
      </c>
      <c r="K11" s="168"/>
      <c r="L11" s="150"/>
      <c r="M11" s="168"/>
      <c r="N11" s="169" t="str">
        <f t="shared" si="0"/>
        <v>I JA</v>
      </c>
      <c r="O11" s="114" t="s">
        <v>566</v>
      </c>
      <c r="P11" s="90" t="s">
        <v>204</v>
      </c>
      <c r="Q11" s="170"/>
      <c r="R11" s="158">
        <v>1</v>
      </c>
      <c r="S11" s="158">
        <f t="shared" si="1"/>
        <v>5</v>
      </c>
    </row>
    <row r="12" spans="1:19" ht="18" customHeight="1">
      <c r="A12" s="166">
        <v>6</v>
      </c>
      <c r="B12" s="167"/>
      <c r="C12" s="111" t="s">
        <v>40</v>
      </c>
      <c r="D12" s="112" t="s">
        <v>196</v>
      </c>
      <c r="E12" s="113" t="s">
        <v>197</v>
      </c>
      <c r="F12" s="114" t="s">
        <v>57</v>
      </c>
      <c r="G12" s="114" t="s">
        <v>58</v>
      </c>
      <c r="H12" s="114"/>
      <c r="I12" s="147"/>
      <c r="J12" s="171">
        <v>8.56</v>
      </c>
      <c r="K12" s="168"/>
      <c r="L12" s="150"/>
      <c r="M12" s="168"/>
      <c r="N12" s="169" t="str">
        <f t="shared" si="0"/>
        <v>III A</v>
      </c>
      <c r="O12" s="114" t="s">
        <v>293</v>
      </c>
      <c r="Q12" s="170"/>
      <c r="R12" s="158">
        <v>1</v>
      </c>
      <c r="S12" s="158">
        <f t="shared" si="1"/>
        <v>6</v>
      </c>
    </row>
    <row r="13" spans="3:19" ht="18" customHeight="1" thickBot="1">
      <c r="C13" s="161">
        <v>2</v>
      </c>
      <c r="D13" s="84" t="s">
        <v>964</v>
      </c>
      <c r="E13" s="85"/>
      <c r="F13" s="159"/>
      <c r="G13" s="159"/>
      <c r="R13" s="160"/>
      <c r="S13" s="160"/>
    </row>
    <row r="14" spans="1:19" s="80" customFormat="1" ht="14.25" customHeight="1" thickBot="1">
      <c r="A14" s="163" t="s">
        <v>528</v>
      </c>
      <c r="B14" s="164" t="s">
        <v>27</v>
      </c>
      <c r="C14" s="99" t="s">
        <v>2</v>
      </c>
      <c r="D14" s="100" t="s">
        <v>3</v>
      </c>
      <c r="E14" s="101" t="s">
        <v>4</v>
      </c>
      <c r="F14" s="102" t="s">
        <v>5</v>
      </c>
      <c r="G14" s="102" t="s">
        <v>6</v>
      </c>
      <c r="H14" s="102" t="s">
        <v>190</v>
      </c>
      <c r="I14" s="102" t="s">
        <v>8</v>
      </c>
      <c r="J14" s="101" t="s">
        <v>28</v>
      </c>
      <c r="K14" s="101" t="s">
        <v>29</v>
      </c>
      <c r="L14" s="101" t="s">
        <v>30</v>
      </c>
      <c r="M14" s="101" t="s">
        <v>29</v>
      </c>
      <c r="N14" s="107" t="s">
        <v>11</v>
      </c>
      <c r="O14" s="108" t="s">
        <v>12</v>
      </c>
      <c r="R14" s="165" t="s">
        <v>191</v>
      </c>
      <c r="S14" s="165" t="s">
        <v>192</v>
      </c>
    </row>
    <row r="15" spans="1:19" ht="18" customHeight="1">
      <c r="A15" s="166">
        <v>1</v>
      </c>
      <c r="B15" s="167"/>
      <c r="C15" s="111" t="s">
        <v>220</v>
      </c>
      <c r="D15" s="112" t="s">
        <v>221</v>
      </c>
      <c r="E15" s="113">
        <v>38822</v>
      </c>
      <c r="F15" s="114" t="s">
        <v>37</v>
      </c>
      <c r="G15" s="114" t="s">
        <v>38</v>
      </c>
      <c r="H15" s="114"/>
      <c r="I15" s="147"/>
      <c r="J15" s="171">
        <v>8.73</v>
      </c>
      <c r="K15" s="168"/>
      <c r="L15" s="150"/>
      <c r="M15" s="168"/>
      <c r="N15" s="169" t="str">
        <f aca="true" t="shared" si="2" ref="N15:N20">IF(ISBLANK(J15),"",IF(J15&lt;=7.7,"KSM",IF(J15&lt;=8,"I A",IF(J15&lt;=8.44,"II A",IF(J15&lt;=9.04,"III A",IF(J15&lt;=9.64,"I JA",IF(J15&lt;=10.04,"II JA",IF(J15&lt;=10.34,"III JA"))))))))</f>
        <v>III A</v>
      </c>
      <c r="O15" s="114" t="s">
        <v>222</v>
      </c>
      <c r="P15" s="90" t="s">
        <v>205</v>
      </c>
      <c r="Q15" s="170"/>
      <c r="R15" s="158">
        <v>2</v>
      </c>
      <c r="S15" s="158">
        <f>A15</f>
        <v>1</v>
      </c>
    </row>
    <row r="16" spans="1:19" ht="18" customHeight="1">
      <c r="A16" s="166">
        <v>2</v>
      </c>
      <c r="B16" s="167"/>
      <c r="C16" s="111" t="s">
        <v>31</v>
      </c>
      <c r="D16" s="112" t="s">
        <v>59</v>
      </c>
      <c r="E16" s="113">
        <v>38720</v>
      </c>
      <c r="F16" s="114" t="s">
        <v>61</v>
      </c>
      <c r="G16" s="114" t="s">
        <v>565</v>
      </c>
      <c r="H16" s="114"/>
      <c r="I16" s="147"/>
      <c r="J16" s="171">
        <v>8.64</v>
      </c>
      <c r="K16" s="168"/>
      <c r="L16" s="150"/>
      <c r="M16" s="168"/>
      <c r="N16" s="169" t="str">
        <f t="shared" si="2"/>
        <v>III A</v>
      </c>
      <c r="O16" s="114" t="s">
        <v>62</v>
      </c>
      <c r="P16" s="90" t="s">
        <v>207</v>
      </c>
      <c r="Q16" s="170"/>
      <c r="R16" s="158">
        <v>2</v>
      </c>
      <c r="S16" s="158">
        <f>A16</f>
        <v>2</v>
      </c>
    </row>
    <row r="17" spans="1:19" ht="18" customHeight="1">
      <c r="A17" s="166">
        <v>3</v>
      </c>
      <c r="B17" s="167"/>
      <c r="C17" s="111" t="s">
        <v>437</v>
      </c>
      <c r="D17" s="112" t="s">
        <v>573</v>
      </c>
      <c r="E17" s="113" t="s">
        <v>572</v>
      </c>
      <c r="F17" s="114" t="s">
        <v>571</v>
      </c>
      <c r="G17" s="114" t="s">
        <v>120</v>
      </c>
      <c r="H17" s="114"/>
      <c r="I17" s="147"/>
      <c r="J17" s="171">
        <v>9</v>
      </c>
      <c r="K17" s="168"/>
      <c r="L17" s="150"/>
      <c r="M17" s="168"/>
      <c r="N17" s="169" t="str">
        <f t="shared" si="2"/>
        <v>III A</v>
      </c>
      <c r="O17" s="114" t="s">
        <v>472</v>
      </c>
      <c r="P17" s="90" t="s">
        <v>210</v>
      </c>
      <c r="Q17" s="170"/>
      <c r="R17" s="158">
        <v>2</v>
      </c>
      <c r="S17" s="158">
        <f>A17</f>
        <v>3</v>
      </c>
    </row>
    <row r="18" spans="1:19" ht="18" customHeight="1">
      <c r="A18" s="166">
        <v>4</v>
      </c>
      <c r="B18" s="167"/>
      <c r="C18" s="111" t="s">
        <v>93</v>
      </c>
      <c r="D18" s="112" t="s">
        <v>126</v>
      </c>
      <c r="E18" s="113">
        <v>39206</v>
      </c>
      <c r="F18" s="114" t="s">
        <v>569</v>
      </c>
      <c r="G18" s="114" t="s">
        <v>565</v>
      </c>
      <c r="H18" s="114"/>
      <c r="I18" s="147"/>
      <c r="J18" s="171">
        <v>9.66</v>
      </c>
      <c r="K18" s="168"/>
      <c r="L18" s="150"/>
      <c r="M18" s="168"/>
      <c r="N18" s="169" t="str">
        <f t="shared" si="2"/>
        <v>II JA</v>
      </c>
      <c r="O18" s="114" t="s">
        <v>568</v>
      </c>
      <c r="Q18" s="170"/>
      <c r="R18" s="158">
        <v>2</v>
      </c>
      <c r="S18" s="158">
        <f>A18</f>
        <v>4</v>
      </c>
    </row>
    <row r="19" spans="1:17" ht="18" customHeight="1">
      <c r="A19" s="166">
        <v>5</v>
      </c>
      <c r="B19" s="167"/>
      <c r="C19" s="111" t="s">
        <v>375</v>
      </c>
      <c r="D19" s="112" t="s">
        <v>289</v>
      </c>
      <c r="E19" s="113" t="s">
        <v>290</v>
      </c>
      <c r="F19" s="114" t="s">
        <v>433</v>
      </c>
      <c r="G19" s="114" t="s">
        <v>25</v>
      </c>
      <c r="H19" s="114"/>
      <c r="I19" s="147" t="s">
        <v>69</v>
      </c>
      <c r="J19" s="171">
        <v>9.51</v>
      </c>
      <c r="K19" s="168"/>
      <c r="L19" s="150"/>
      <c r="M19" s="168"/>
      <c r="N19" s="169" t="str">
        <f t="shared" si="2"/>
        <v>I JA</v>
      </c>
      <c r="O19" s="114" t="s">
        <v>75</v>
      </c>
      <c r="Q19" s="170"/>
    </row>
    <row r="20" spans="1:19" ht="18" customHeight="1">
      <c r="A20" s="166">
        <v>6</v>
      </c>
      <c r="B20" s="167"/>
      <c r="C20" s="111" t="s">
        <v>550</v>
      </c>
      <c r="D20" s="112" t="s">
        <v>549</v>
      </c>
      <c r="E20" s="113">
        <v>39371</v>
      </c>
      <c r="F20" s="114" t="s">
        <v>198</v>
      </c>
      <c r="G20" s="114" t="s">
        <v>58</v>
      </c>
      <c r="H20" s="114"/>
      <c r="I20" s="147"/>
      <c r="J20" s="171">
        <v>9.14</v>
      </c>
      <c r="K20" s="168"/>
      <c r="L20" s="150"/>
      <c r="M20" s="168"/>
      <c r="N20" s="169" t="str">
        <f t="shared" si="2"/>
        <v>I JA</v>
      </c>
      <c r="O20" s="114" t="s">
        <v>548</v>
      </c>
      <c r="Q20" s="170"/>
      <c r="R20" s="158">
        <v>2</v>
      </c>
      <c r="S20" s="158">
        <f>A20</f>
        <v>6</v>
      </c>
    </row>
    <row r="21" spans="3:19" ht="18" customHeight="1" thickBot="1">
      <c r="C21" s="161">
        <v>3</v>
      </c>
      <c r="D21" s="84" t="s">
        <v>964</v>
      </c>
      <c r="E21" s="85"/>
      <c r="F21" s="159"/>
      <c r="G21" s="159"/>
      <c r="R21" s="160"/>
      <c r="S21" s="160"/>
    </row>
    <row r="22" spans="1:19" s="80" customFormat="1" ht="14.25" customHeight="1" thickBot="1">
      <c r="A22" s="163" t="s">
        <v>528</v>
      </c>
      <c r="B22" s="164" t="s">
        <v>27</v>
      </c>
      <c r="C22" s="99" t="s">
        <v>2</v>
      </c>
      <c r="D22" s="100" t="s">
        <v>3</v>
      </c>
      <c r="E22" s="101" t="s">
        <v>4</v>
      </c>
      <c r="F22" s="102" t="s">
        <v>5</v>
      </c>
      <c r="G22" s="102" t="s">
        <v>6</v>
      </c>
      <c r="H22" s="102" t="s">
        <v>190</v>
      </c>
      <c r="I22" s="102" t="s">
        <v>8</v>
      </c>
      <c r="J22" s="101" t="s">
        <v>28</v>
      </c>
      <c r="K22" s="101" t="s">
        <v>29</v>
      </c>
      <c r="L22" s="101" t="s">
        <v>30</v>
      </c>
      <c r="M22" s="101" t="s">
        <v>29</v>
      </c>
      <c r="N22" s="107" t="s">
        <v>11</v>
      </c>
      <c r="O22" s="108" t="s">
        <v>12</v>
      </c>
      <c r="R22" s="165" t="s">
        <v>191</v>
      </c>
      <c r="S22" s="165" t="s">
        <v>192</v>
      </c>
    </row>
    <row r="23" spans="1:19" ht="18" customHeight="1">
      <c r="A23" s="166">
        <v>1</v>
      </c>
      <c r="B23" s="167"/>
      <c r="C23" s="111" t="s">
        <v>288</v>
      </c>
      <c r="D23" s="112" t="s">
        <v>289</v>
      </c>
      <c r="E23" s="113" t="s">
        <v>290</v>
      </c>
      <c r="F23" s="114" t="s">
        <v>24</v>
      </c>
      <c r="G23" s="114" t="s">
        <v>25</v>
      </c>
      <c r="H23" s="114"/>
      <c r="I23" s="147"/>
      <c r="J23" s="171">
        <v>8.64</v>
      </c>
      <c r="K23" s="168"/>
      <c r="L23" s="150"/>
      <c r="M23" s="168"/>
      <c r="N23" s="169" t="str">
        <f aca="true" t="shared" si="3" ref="N23:N28">IF(ISBLANK(J23),"",IF(J23&lt;=7.7,"KSM",IF(J23&lt;=8,"I A",IF(J23&lt;=8.44,"II A",IF(J23&lt;=9.04,"III A",IF(J23&lt;=9.64,"I JA",IF(J23&lt;=10.04,"II JA",IF(J23&lt;=10.34,"III JA"))))))))</f>
        <v>III A</v>
      </c>
      <c r="O23" s="114" t="s">
        <v>75</v>
      </c>
      <c r="P23" s="90" t="s">
        <v>213</v>
      </c>
      <c r="Q23" s="170"/>
      <c r="R23" s="158">
        <v>3</v>
      </c>
      <c r="S23" s="158">
        <f>A23</f>
        <v>1</v>
      </c>
    </row>
    <row r="24" spans="1:19" ht="18" customHeight="1">
      <c r="A24" s="166">
        <v>2</v>
      </c>
      <c r="B24" s="167"/>
      <c r="C24" s="111" t="s">
        <v>193</v>
      </c>
      <c r="D24" s="112" t="s">
        <v>126</v>
      </c>
      <c r="E24" s="113" t="s">
        <v>582</v>
      </c>
      <c r="F24" s="114" t="s">
        <v>581</v>
      </c>
      <c r="G24" s="114" t="s">
        <v>580</v>
      </c>
      <c r="H24" s="114"/>
      <c r="I24" s="147"/>
      <c r="J24" s="171">
        <v>9.26</v>
      </c>
      <c r="K24" s="168"/>
      <c r="L24" s="150"/>
      <c r="M24" s="168"/>
      <c r="N24" s="169" t="str">
        <f t="shared" si="3"/>
        <v>I JA</v>
      </c>
      <c r="O24" s="114" t="s">
        <v>579</v>
      </c>
      <c r="P24" s="90" t="s">
        <v>214</v>
      </c>
      <c r="Q24" s="170"/>
      <c r="R24" s="158">
        <v>3</v>
      </c>
      <c r="S24" s="158">
        <f>A24</f>
        <v>2</v>
      </c>
    </row>
    <row r="25" spans="1:19" ht="18" customHeight="1">
      <c r="A25" s="166">
        <v>3</v>
      </c>
      <c r="B25" s="167"/>
      <c r="C25" s="111" t="s">
        <v>31</v>
      </c>
      <c r="D25" s="112" t="s">
        <v>559</v>
      </c>
      <c r="E25" s="113">
        <v>39089</v>
      </c>
      <c r="F25" s="114" t="s">
        <v>37</v>
      </c>
      <c r="G25" s="114" t="s">
        <v>38</v>
      </c>
      <c r="H25" s="114"/>
      <c r="I25" s="147"/>
      <c r="J25" s="171">
        <v>8.34</v>
      </c>
      <c r="K25" s="168"/>
      <c r="L25" s="150"/>
      <c r="M25" s="168"/>
      <c r="N25" s="169" t="str">
        <f t="shared" si="3"/>
        <v>II A</v>
      </c>
      <c r="O25" s="114" t="s">
        <v>555</v>
      </c>
      <c r="P25" s="90" t="s">
        <v>158</v>
      </c>
      <c r="Q25" s="170"/>
      <c r="R25" s="158">
        <v>3</v>
      </c>
      <c r="S25" s="158">
        <f>A25</f>
        <v>3</v>
      </c>
    </row>
    <row r="26" spans="1:19" ht="18" customHeight="1">
      <c r="A26" s="166">
        <v>4</v>
      </c>
      <c r="B26" s="167"/>
      <c r="C26" s="111" t="s">
        <v>542</v>
      </c>
      <c r="D26" s="112" t="s">
        <v>551</v>
      </c>
      <c r="E26" s="113">
        <v>39247</v>
      </c>
      <c r="F26" s="114" t="s">
        <v>57</v>
      </c>
      <c r="G26" s="114" t="s">
        <v>58</v>
      </c>
      <c r="H26" s="114"/>
      <c r="I26" s="147"/>
      <c r="J26" s="171">
        <v>8.76</v>
      </c>
      <c r="K26" s="168"/>
      <c r="L26" s="150"/>
      <c r="M26" s="168"/>
      <c r="N26" s="169" t="str">
        <f t="shared" si="3"/>
        <v>III A</v>
      </c>
      <c r="O26" s="114" t="s">
        <v>152</v>
      </c>
      <c r="P26" s="90" t="s">
        <v>216</v>
      </c>
      <c r="Q26" s="170"/>
      <c r="R26" s="158">
        <v>3</v>
      </c>
      <c r="S26" s="158">
        <f>A26</f>
        <v>4</v>
      </c>
    </row>
    <row r="27" spans="1:17" ht="18" customHeight="1">
      <c r="A27" s="166">
        <v>5</v>
      </c>
      <c r="B27" s="167"/>
      <c r="C27" s="111" t="s">
        <v>208</v>
      </c>
      <c r="D27" s="112" t="s">
        <v>209</v>
      </c>
      <c r="E27" s="113">
        <v>38796</v>
      </c>
      <c r="F27" s="114" t="s">
        <v>61</v>
      </c>
      <c r="G27" s="114" t="s">
        <v>565</v>
      </c>
      <c r="H27" s="114"/>
      <c r="I27" s="147"/>
      <c r="J27" s="171">
        <v>9.38</v>
      </c>
      <c r="K27" s="168"/>
      <c r="L27" s="150"/>
      <c r="M27" s="168"/>
      <c r="N27" s="169" t="str">
        <f t="shared" si="3"/>
        <v>I JA</v>
      </c>
      <c r="O27" s="114" t="s">
        <v>62</v>
      </c>
      <c r="Q27" s="170"/>
    </row>
    <row r="28" spans="1:17" ht="18" customHeight="1">
      <c r="A28" s="166">
        <v>6</v>
      </c>
      <c r="B28" s="167"/>
      <c r="C28" s="111" t="s">
        <v>563</v>
      </c>
      <c r="D28" s="112" t="s">
        <v>562</v>
      </c>
      <c r="E28" s="113">
        <v>39015</v>
      </c>
      <c r="F28" s="114" t="s">
        <v>74</v>
      </c>
      <c r="G28" s="114" t="s">
        <v>561</v>
      </c>
      <c r="H28" s="114"/>
      <c r="I28" s="147"/>
      <c r="J28" s="171">
        <v>9.5</v>
      </c>
      <c r="K28" s="168"/>
      <c r="L28" s="150"/>
      <c r="M28" s="168"/>
      <c r="N28" s="169" t="str">
        <f t="shared" si="3"/>
        <v>I JA</v>
      </c>
      <c r="O28" s="114" t="s">
        <v>560</v>
      </c>
      <c r="Q28" s="170"/>
    </row>
    <row r="29" spans="3:19" ht="18" customHeight="1" thickBot="1">
      <c r="C29" s="161">
        <v>4</v>
      </c>
      <c r="D29" s="84" t="s">
        <v>964</v>
      </c>
      <c r="E29" s="85"/>
      <c r="F29" s="159"/>
      <c r="G29" s="159"/>
      <c r="R29" s="160"/>
      <c r="S29" s="160"/>
    </row>
    <row r="30" spans="1:19" s="80" customFormat="1" ht="14.25" customHeight="1" thickBot="1">
      <c r="A30" s="163" t="s">
        <v>528</v>
      </c>
      <c r="B30" s="164" t="s">
        <v>27</v>
      </c>
      <c r="C30" s="99" t="s">
        <v>2</v>
      </c>
      <c r="D30" s="100" t="s">
        <v>3</v>
      </c>
      <c r="E30" s="101" t="s">
        <v>4</v>
      </c>
      <c r="F30" s="102" t="s">
        <v>5</v>
      </c>
      <c r="G30" s="102" t="s">
        <v>6</v>
      </c>
      <c r="H30" s="102" t="s">
        <v>190</v>
      </c>
      <c r="I30" s="102" t="s">
        <v>8</v>
      </c>
      <c r="J30" s="101" t="s">
        <v>28</v>
      </c>
      <c r="K30" s="101" t="s">
        <v>29</v>
      </c>
      <c r="L30" s="101" t="s">
        <v>30</v>
      </c>
      <c r="M30" s="101" t="s">
        <v>29</v>
      </c>
      <c r="N30" s="107" t="s">
        <v>11</v>
      </c>
      <c r="O30" s="108" t="s">
        <v>12</v>
      </c>
      <c r="R30" s="165" t="s">
        <v>191</v>
      </c>
      <c r="S30" s="165" t="s">
        <v>192</v>
      </c>
    </row>
    <row r="31" spans="1:19" ht="18" customHeight="1">
      <c r="A31" s="166">
        <v>1</v>
      </c>
      <c r="B31" s="167"/>
      <c r="C31" s="111" t="s">
        <v>45</v>
      </c>
      <c r="D31" s="112" t="s">
        <v>342</v>
      </c>
      <c r="E31" s="113" t="s">
        <v>340</v>
      </c>
      <c r="F31" s="114" t="s">
        <v>583</v>
      </c>
      <c r="G31" s="114" t="s">
        <v>280</v>
      </c>
      <c r="H31" s="114"/>
      <c r="I31" s="147"/>
      <c r="J31" s="171">
        <v>9.12</v>
      </c>
      <c r="K31" s="168"/>
      <c r="L31" s="150"/>
      <c r="M31" s="168"/>
      <c r="N31" s="169" t="str">
        <f aca="true" t="shared" si="4" ref="N31:N36">IF(ISBLANK(J31),"",IF(J31&lt;=7.7,"KSM",IF(J31&lt;=8,"I A",IF(J31&lt;=8.44,"II A",IF(J31&lt;=9.04,"III A",IF(J31&lt;=9.64,"I JA",IF(J31&lt;=10.04,"II JA",IF(J31&lt;=10.34,"III JA"))))))))</f>
        <v>I JA</v>
      </c>
      <c r="O31" s="114" t="s">
        <v>281</v>
      </c>
      <c r="P31" s="90" t="s">
        <v>219</v>
      </c>
      <c r="Q31" s="170"/>
      <c r="R31" s="158">
        <v>4</v>
      </c>
      <c r="S31" s="158">
        <f>A31</f>
        <v>1</v>
      </c>
    </row>
    <row r="32" spans="1:19" ht="18" customHeight="1">
      <c r="A32" s="166">
        <v>2</v>
      </c>
      <c r="B32" s="167"/>
      <c r="C32" s="111" t="s">
        <v>31</v>
      </c>
      <c r="D32" s="112" t="s">
        <v>553</v>
      </c>
      <c r="E32" s="113" t="s">
        <v>552</v>
      </c>
      <c r="F32" s="114" t="s">
        <v>66</v>
      </c>
      <c r="G32" s="114" t="s">
        <v>67</v>
      </c>
      <c r="H32" s="114"/>
      <c r="I32" s="147"/>
      <c r="J32" s="171">
        <v>9.13</v>
      </c>
      <c r="K32" s="168"/>
      <c r="L32" s="150"/>
      <c r="M32" s="168"/>
      <c r="N32" s="169" t="str">
        <f t="shared" si="4"/>
        <v>I JA</v>
      </c>
      <c r="O32" s="114" t="s">
        <v>212</v>
      </c>
      <c r="P32" s="90" t="s">
        <v>223</v>
      </c>
      <c r="Q32" s="170"/>
      <c r="R32" s="158">
        <v>4</v>
      </c>
      <c r="S32" s="158">
        <f>A32</f>
        <v>2</v>
      </c>
    </row>
    <row r="33" spans="1:19" ht="18" customHeight="1">
      <c r="A33" s="166">
        <v>3</v>
      </c>
      <c r="B33" s="167"/>
      <c r="C33" s="111" t="s">
        <v>542</v>
      </c>
      <c r="D33" s="112" t="s">
        <v>541</v>
      </c>
      <c r="E33" s="113">
        <v>38843</v>
      </c>
      <c r="F33" s="114" t="s">
        <v>540</v>
      </c>
      <c r="G33" s="114" t="s">
        <v>58</v>
      </c>
      <c r="H33" s="114"/>
      <c r="I33" s="147" t="s">
        <v>69</v>
      </c>
      <c r="J33" s="171">
        <v>9.59</v>
      </c>
      <c r="K33" s="168"/>
      <c r="L33" s="150"/>
      <c r="M33" s="168"/>
      <c r="N33" s="169" t="str">
        <f t="shared" si="4"/>
        <v>I JA</v>
      </c>
      <c r="O33" s="114" t="s">
        <v>152</v>
      </c>
      <c r="P33" s="90" t="s">
        <v>166</v>
      </c>
      <c r="Q33" s="170"/>
      <c r="R33" s="158">
        <v>4</v>
      </c>
      <c r="S33" s="158">
        <f>A33</f>
        <v>3</v>
      </c>
    </row>
    <row r="34" spans="1:19" ht="18" customHeight="1">
      <c r="A34" s="166">
        <v>4</v>
      </c>
      <c r="B34" s="167"/>
      <c r="C34" s="111" t="s">
        <v>224</v>
      </c>
      <c r="D34" s="112" t="s">
        <v>242</v>
      </c>
      <c r="E34" s="113" t="s">
        <v>243</v>
      </c>
      <c r="F34" s="114" t="s">
        <v>194</v>
      </c>
      <c r="G34" s="114" t="s">
        <v>561</v>
      </c>
      <c r="H34" s="114"/>
      <c r="I34" s="147"/>
      <c r="J34" s="171">
        <v>9.68</v>
      </c>
      <c r="K34" s="168"/>
      <c r="L34" s="150"/>
      <c r="M34" s="168"/>
      <c r="N34" s="169" t="str">
        <f t="shared" si="4"/>
        <v>II JA</v>
      </c>
      <c r="O34" s="114" t="s">
        <v>564</v>
      </c>
      <c r="P34" s="90" t="s">
        <v>227</v>
      </c>
      <c r="Q34" s="170"/>
      <c r="R34" s="158">
        <v>4</v>
      </c>
      <c r="S34" s="158">
        <f>A34</f>
        <v>4</v>
      </c>
    </row>
    <row r="35" spans="1:19" ht="18" customHeight="1">
      <c r="A35" s="166">
        <v>5</v>
      </c>
      <c r="B35" s="167"/>
      <c r="C35" s="111" t="s">
        <v>442</v>
      </c>
      <c r="D35" s="112" t="s">
        <v>586</v>
      </c>
      <c r="E35" s="113" t="s">
        <v>585</v>
      </c>
      <c r="F35" s="114" t="s">
        <v>24</v>
      </c>
      <c r="G35" s="114" t="s">
        <v>25</v>
      </c>
      <c r="H35" s="114"/>
      <c r="I35" s="147"/>
      <c r="J35" s="171">
        <v>8.98</v>
      </c>
      <c r="K35" s="168"/>
      <c r="L35" s="150"/>
      <c r="M35" s="168"/>
      <c r="N35" s="169" t="str">
        <f t="shared" si="4"/>
        <v>III A</v>
      </c>
      <c r="O35" s="114" t="s">
        <v>87</v>
      </c>
      <c r="Q35" s="170"/>
      <c r="R35" s="158">
        <v>4</v>
      </c>
      <c r="S35" s="158">
        <f>A35</f>
        <v>5</v>
      </c>
    </row>
    <row r="36" spans="1:17" ht="18" customHeight="1">
      <c r="A36" s="166">
        <v>6</v>
      </c>
      <c r="B36" s="167"/>
      <c r="C36" s="111" t="s">
        <v>184</v>
      </c>
      <c r="D36" s="112" t="s">
        <v>539</v>
      </c>
      <c r="E36" s="113">
        <v>39434</v>
      </c>
      <c r="F36" s="114" t="s">
        <v>33</v>
      </c>
      <c r="G36" s="114" t="s">
        <v>34</v>
      </c>
      <c r="H36" s="114"/>
      <c r="I36" s="147"/>
      <c r="J36" s="171">
        <v>8.51</v>
      </c>
      <c r="K36" s="168"/>
      <c r="L36" s="150"/>
      <c r="M36" s="168"/>
      <c r="N36" s="169" t="str">
        <f t="shared" si="4"/>
        <v>III A</v>
      </c>
      <c r="O36" s="114" t="s">
        <v>538</v>
      </c>
      <c r="Q36" s="170"/>
    </row>
    <row r="37" spans="1:17" ht="18" customHeight="1">
      <c r="A37" s="172"/>
      <c r="B37" s="173"/>
      <c r="C37" s="174"/>
      <c r="D37" s="175"/>
      <c r="E37" s="176"/>
      <c r="F37" s="177"/>
      <c r="G37" s="177"/>
      <c r="H37" s="177"/>
      <c r="I37" s="178"/>
      <c r="J37" s="179"/>
      <c r="K37" s="180"/>
      <c r="L37" s="181"/>
      <c r="M37" s="180"/>
      <c r="N37" s="182"/>
      <c r="O37" s="177"/>
      <c r="Q37" s="170"/>
    </row>
    <row r="38" spans="1:17" ht="18" customHeight="1">
      <c r="A38" s="172"/>
      <c r="B38" s="173"/>
      <c r="C38" s="174"/>
      <c r="D38" s="175"/>
      <c r="E38" s="176"/>
      <c r="F38" s="177"/>
      <c r="G38" s="177"/>
      <c r="H38" s="177"/>
      <c r="I38" s="178"/>
      <c r="J38" s="179"/>
      <c r="K38" s="180"/>
      <c r="L38" s="181"/>
      <c r="M38" s="180"/>
      <c r="N38" s="182"/>
      <c r="O38" s="177"/>
      <c r="Q38" s="170"/>
    </row>
    <row r="39" spans="3:19" s="95" customFormat="1" ht="15">
      <c r="C39" s="73" t="s">
        <v>189</v>
      </c>
      <c r="D39" s="73"/>
      <c r="E39" s="85"/>
      <c r="F39" s="159"/>
      <c r="G39" s="159"/>
      <c r="H39" s="97"/>
      <c r="I39" s="97"/>
      <c r="J39" s="78"/>
      <c r="K39" s="78"/>
      <c r="L39" s="78"/>
      <c r="M39" s="78"/>
      <c r="N39" s="81"/>
      <c r="O39" s="90"/>
      <c r="P39" s="90"/>
      <c r="Q39" s="90"/>
      <c r="R39" s="160"/>
      <c r="S39" s="160"/>
    </row>
    <row r="40" spans="3:19" ht="18" customHeight="1" thickBot="1">
      <c r="C40" s="161">
        <v>5</v>
      </c>
      <c r="D40" s="84" t="s">
        <v>964</v>
      </c>
      <c r="E40" s="85"/>
      <c r="F40" s="159"/>
      <c r="G40" s="159"/>
      <c r="R40" s="160"/>
      <c r="S40" s="160"/>
    </row>
    <row r="41" spans="1:19" s="80" customFormat="1" ht="14.25" customHeight="1" thickBot="1">
      <c r="A41" s="163" t="s">
        <v>528</v>
      </c>
      <c r="B41" s="164" t="s">
        <v>27</v>
      </c>
      <c r="C41" s="99" t="s">
        <v>2</v>
      </c>
      <c r="D41" s="100" t="s">
        <v>3</v>
      </c>
      <c r="E41" s="101" t="s">
        <v>4</v>
      </c>
      <c r="F41" s="102" t="s">
        <v>5</v>
      </c>
      <c r="G41" s="102" t="s">
        <v>6</v>
      </c>
      <c r="H41" s="102" t="s">
        <v>190</v>
      </c>
      <c r="I41" s="102" t="s">
        <v>8</v>
      </c>
      <c r="J41" s="101" t="s">
        <v>28</v>
      </c>
      <c r="K41" s="101" t="s">
        <v>29</v>
      </c>
      <c r="L41" s="101" t="s">
        <v>30</v>
      </c>
      <c r="M41" s="101" t="s">
        <v>29</v>
      </c>
      <c r="N41" s="107" t="s">
        <v>11</v>
      </c>
      <c r="O41" s="108" t="s">
        <v>12</v>
      </c>
      <c r="R41" s="165" t="s">
        <v>191</v>
      </c>
      <c r="S41" s="165" t="s">
        <v>192</v>
      </c>
    </row>
    <row r="42" spans="1:19" ht="18" customHeight="1">
      <c r="A42" s="166">
        <v>1</v>
      </c>
      <c r="B42" s="167"/>
      <c r="C42" s="111" t="s">
        <v>45</v>
      </c>
      <c r="D42" s="112" t="s">
        <v>217</v>
      </c>
      <c r="E42" s="113" t="s">
        <v>218</v>
      </c>
      <c r="F42" s="114" t="s">
        <v>570</v>
      </c>
      <c r="G42" s="114" t="s">
        <v>15</v>
      </c>
      <c r="H42" s="114"/>
      <c r="I42" s="147"/>
      <c r="J42" s="171">
        <v>9.23</v>
      </c>
      <c r="K42" s="168"/>
      <c r="L42" s="150"/>
      <c r="M42" s="168"/>
      <c r="N42" s="169" t="str">
        <f aca="true" t="shared" si="5" ref="N42:N47">IF(ISBLANK(J42),"",IF(J42&lt;=7.7,"KSM",IF(J42&lt;=8,"I A",IF(J42&lt;=8.44,"II A",IF(J42&lt;=9.04,"III A",IF(J42&lt;=9.64,"I JA",IF(J42&lt;=10.04,"II JA",IF(J42&lt;=10.34,"III JA"))))))))</f>
        <v>I JA</v>
      </c>
      <c r="O42" s="114" t="s">
        <v>16</v>
      </c>
      <c r="P42" s="90" t="s">
        <v>228</v>
      </c>
      <c r="Q42" s="170"/>
      <c r="R42" s="158">
        <v>5</v>
      </c>
      <c r="S42" s="158">
        <f>A42</f>
        <v>1</v>
      </c>
    </row>
    <row r="43" spans="1:19" ht="18" customHeight="1">
      <c r="A43" s="166">
        <v>2</v>
      </c>
      <c r="B43" s="167"/>
      <c r="C43" s="111" t="s">
        <v>31</v>
      </c>
      <c r="D43" s="112" t="s">
        <v>547</v>
      </c>
      <c r="E43" s="113" t="s">
        <v>546</v>
      </c>
      <c r="F43" s="114" t="s">
        <v>198</v>
      </c>
      <c r="G43" s="114" t="s">
        <v>58</v>
      </c>
      <c r="H43" s="114"/>
      <c r="I43" s="147"/>
      <c r="J43" s="171">
        <v>9.5</v>
      </c>
      <c r="K43" s="168"/>
      <c r="L43" s="150"/>
      <c r="M43" s="168"/>
      <c r="N43" s="169" t="str">
        <f t="shared" si="5"/>
        <v>I JA</v>
      </c>
      <c r="O43" s="114" t="s">
        <v>249</v>
      </c>
      <c r="P43" s="90" t="s">
        <v>229</v>
      </c>
      <c r="Q43" s="170"/>
      <c r="R43" s="158">
        <v>5</v>
      </c>
      <c r="S43" s="158">
        <f>A43</f>
        <v>2</v>
      </c>
    </row>
    <row r="44" spans="1:19" ht="18" customHeight="1">
      <c r="A44" s="166">
        <v>3</v>
      </c>
      <c r="B44" s="167"/>
      <c r="C44" s="111" t="s">
        <v>537</v>
      </c>
      <c r="D44" s="112" t="s">
        <v>536</v>
      </c>
      <c r="E44" s="113" t="s">
        <v>535</v>
      </c>
      <c r="F44" s="114" t="s">
        <v>237</v>
      </c>
      <c r="G44" s="114" t="s">
        <v>34</v>
      </c>
      <c r="H44" s="114"/>
      <c r="I44" s="147" t="s">
        <v>69</v>
      </c>
      <c r="J44" s="171">
        <v>9.2</v>
      </c>
      <c r="K44" s="168"/>
      <c r="L44" s="150"/>
      <c r="M44" s="168"/>
      <c r="N44" s="169" t="str">
        <f t="shared" si="5"/>
        <v>I JA</v>
      </c>
      <c r="O44" s="114" t="s">
        <v>447</v>
      </c>
      <c r="P44" s="90" t="s">
        <v>229</v>
      </c>
      <c r="Q44" s="170"/>
      <c r="R44" s="158">
        <v>5</v>
      </c>
      <c r="S44" s="158">
        <f>A44</f>
        <v>3</v>
      </c>
    </row>
    <row r="45" spans="1:19" ht="18" customHeight="1">
      <c r="A45" s="166">
        <v>4</v>
      </c>
      <c r="B45" s="167"/>
      <c r="C45" s="111" t="s">
        <v>545</v>
      </c>
      <c r="D45" s="112" t="s">
        <v>544</v>
      </c>
      <c r="E45" s="113">
        <v>39420</v>
      </c>
      <c r="F45" s="114" t="s">
        <v>540</v>
      </c>
      <c r="G45" s="114" t="s">
        <v>58</v>
      </c>
      <c r="H45" s="114"/>
      <c r="I45" s="147" t="s">
        <v>69</v>
      </c>
      <c r="J45" s="171">
        <v>10.15</v>
      </c>
      <c r="K45" s="168"/>
      <c r="L45" s="150"/>
      <c r="M45" s="168"/>
      <c r="N45" s="169" t="str">
        <f t="shared" si="5"/>
        <v>III JA</v>
      </c>
      <c r="O45" s="114" t="s">
        <v>543</v>
      </c>
      <c r="Q45" s="170"/>
      <c r="R45" s="158">
        <v>5</v>
      </c>
      <c r="S45" s="158">
        <f>A45</f>
        <v>4</v>
      </c>
    </row>
    <row r="46" spans="1:19" ht="18" customHeight="1">
      <c r="A46" s="166">
        <v>5</v>
      </c>
      <c r="B46" s="167"/>
      <c r="C46" s="111" t="s">
        <v>203</v>
      </c>
      <c r="D46" s="112" t="s">
        <v>241</v>
      </c>
      <c r="E46" s="113">
        <v>38952</v>
      </c>
      <c r="F46" s="114" t="s">
        <v>37</v>
      </c>
      <c r="G46" s="114" t="s">
        <v>38</v>
      </c>
      <c r="H46" s="114"/>
      <c r="I46" s="147"/>
      <c r="J46" s="171">
        <v>8.73</v>
      </c>
      <c r="K46" s="168"/>
      <c r="L46" s="150"/>
      <c r="M46" s="168"/>
      <c r="N46" s="169" t="str">
        <f t="shared" si="5"/>
        <v>III A</v>
      </c>
      <c r="O46" s="114" t="s">
        <v>222</v>
      </c>
      <c r="P46" s="90" t="s">
        <v>230</v>
      </c>
      <c r="Q46" s="170"/>
      <c r="R46" s="158">
        <v>5</v>
      </c>
      <c r="S46" s="158">
        <f>A46</f>
        <v>5</v>
      </c>
    </row>
    <row r="47" spans="1:17" ht="18" customHeight="1">
      <c r="A47" s="166">
        <v>6</v>
      </c>
      <c r="B47" s="167"/>
      <c r="C47" s="111"/>
      <c r="D47" s="112"/>
      <c r="E47" s="113"/>
      <c r="F47" s="15"/>
      <c r="G47" s="15"/>
      <c r="H47" s="114"/>
      <c r="I47" s="147"/>
      <c r="J47" s="171"/>
      <c r="K47" s="168"/>
      <c r="L47" s="150"/>
      <c r="M47" s="168"/>
      <c r="N47" s="169">
        <f t="shared" si="5"/>
      </c>
      <c r="O47" s="114"/>
      <c r="Q47" s="170"/>
    </row>
    <row r="48" spans="3:19" ht="18" customHeight="1" thickBot="1">
      <c r="C48" s="161">
        <v>6</v>
      </c>
      <c r="D48" s="84" t="s">
        <v>964</v>
      </c>
      <c r="E48" s="85"/>
      <c r="F48" s="159"/>
      <c r="G48" s="159"/>
      <c r="R48" s="160"/>
      <c r="S48" s="160"/>
    </row>
    <row r="49" spans="1:19" s="80" customFormat="1" ht="14.25" customHeight="1" thickBot="1">
      <c r="A49" s="163" t="s">
        <v>528</v>
      </c>
      <c r="B49" s="164" t="s">
        <v>27</v>
      </c>
      <c r="C49" s="99" t="s">
        <v>2</v>
      </c>
      <c r="D49" s="100" t="s">
        <v>3</v>
      </c>
      <c r="E49" s="101" t="s">
        <v>4</v>
      </c>
      <c r="F49" s="102" t="s">
        <v>5</v>
      </c>
      <c r="G49" s="102" t="s">
        <v>6</v>
      </c>
      <c r="H49" s="102" t="s">
        <v>190</v>
      </c>
      <c r="I49" s="102" t="s">
        <v>8</v>
      </c>
      <c r="J49" s="101" t="s">
        <v>28</v>
      </c>
      <c r="K49" s="101" t="s">
        <v>29</v>
      </c>
      <c r="L49" s="101" t="s">
        <v>30</v>
      </c>
      <c r="M49" s="101" t="s">
        <v>29</v>
      </c>
      <c r="N49" s="107" t="s">
        <v>11</v>
      </c>
      <c r="O49" s="108" t="s">
        <v>12</v>
      </c>
      <c r="R49" s="165" t="s">
        <v>191</v>
      </c>
      <c r="S49" s="165" t="s">
        <v>192</v>
      </c>
    </row>
    <row r="50" spans="1:19" ht="18" customHeight="1">
      <c r="A50" s="166">
        <v>1</v>
      </c>
      <c r="B50" s="167"/>
      <c r="C50" s="111" t="s">
        <v>453</v>
      </c>
      <c r="D50" s="112" t="s">
        <v>556</v>
      </c>
      <c r="E50" s="113">
        <v>38794</v>
      </c>
      <c r="F50" s="114" t="s">
        <v>37</v>
      </c>
      <c r="G50" s="114" t="s">
        <v>38</v>
      </c>
      <c r="H50" s="114"/>
      <c r="I50" s="16" t="s">
        <v>69</v>
      </c>
      <c r="J50" s="171">
        <v>8.76</v>
      </c>
      <c r="K50" s="168"/>
      <c r="L50" s="150"/>
      <c r="M50" s="168"/>
      <c r="N50" s="169" t="str">
        <f aca="true" t="shared" si="6" ref="N50:N55">IF(ISBLANK(J50),"",IF(J50&lt;=7.7,"KSM",IF(J50&lt;=8,"I A",IF(J50&lt;=8.44,"II A",IF(J50&lt;=9.04,"III A",IF(J50&lt;=9.64,"I JA",IF(J50&lt;=10.04,"II JA",IF(J50&lt;=10.34,"III JA"))))))))</f>
        <v>III A</v>
      </c>
      <c r="O50" s="114" t="s">
        <v>555</v>
      </c>
      <c r="P50" s="90" t="s">
        <v>235</v>
      </c>
      <c r="Q50" s="170"/>
      <c r="R50" s="158">
        <v>6</v>
      </c>
      <c r="S50" s="158">
        <f>A50</f>
        <v>1</v>
      </c>
    </row>
    <row r="51" spans="1:19" ht="18" customHeight="1">
      <c r="A51" s="166">
        <v>2</v>
      </c>
      <c r="B51" s="167"/>
      <c r="C51" s="111" t="s">
        <v>63</v>
      </c>
      <c r="D51" s="112" t="s">
        <v>455</v>
      </c>
      <c r="E51" s="113" t="s">
        <v>329</v>
      </c>
      <c r="F51" s="114" t="s">
        <v>570</v>
      </c>
      <c r="G51" s="114" t="s">
        <v>15</v>
      </c>
      <c r="H51" s="114"/>
      <c r="I51" s="147"/>
      <c r="J51" s="171">
        <v>9.13</v>
      </c>
      <c r="K51" s="168"/>
      <c r="L51" s="150"/>
      <c r="M51" s="168"/>
      <c r="N51" s="169" t="str">
        <f t="shared" si="6"/>
        <v>I JA</v>
      </c>
      <c r="O51" s="114" t="s">
        <v>16</v>
      </c>
      <c r="P51" s="90" t="s">
        <v>236</v>
      </c>
      <c r="Q51" s="170"/>
      <c r="R51" s="158">
        <v>6</v>
      </c>
      <c r="S51" s="158">
        <f>A51</f>
        <v>2</v>
      </c>
    </row>
    <row r="52" spans="1:19" ht="18" customHeight="1">
      <c r="A52" s="166">
        <v>3</v>
      </c>
      <c r="B52" s="167"/>
      <c r="C52" s="111" t="s">
        <v>31</v>
      </c>
      <c r="D52" s="112" t="s">
        <v>32</v>
      </c>
      <c r="E52" s="113">
        <v>38891</v>
      </c>
      <c r="F52" s="114" t="s">
        <v>33</v>
      </c>
      <c r="G52" s="114" t="s">
        <v>34</v>
      </c>
      <c r="H52" s="114"/>
      <c r="I52" s="147"/>
      <c r="J52" s="171">
        <v>8.28</v>
      </c>
      <c r="K52" s="168"/>
      <c r="L52" s="150"/>
      <c r="M52" s="168"/>
      <c r="N52" s="169" t="str">
        <f t="shared" si="6"/>
        <v>II A</v>
      </c>
      <c r="O52" s="114" t="s">
        <v>35</v>
      </c>
      <c r="Q52" s="170"/>
      <c r="R52" s="158">
        <v>6</v>
      </c>
      <c r="S52" s="158">
        <f>A52</f>
        <v>3</v>
      </c>
    </row>
    <row r="53" spans="1:19" ht="18" customHeight="1">
      <c r="A53" s="166">
        <v>4</v>
      </c>
      <c r="B53" s="167"/>
      <c r="C53" s="111" t="s">
        <v>471</v>
      </c>
      <c r="D53" s="112" t="s">
        <v>930</v>
      </c>
      <c r="E53" s="113" t="s">
        <v>290</v>
      </c>
      <c r="F53" s="114" t="s">
        <v>511</v>
      </c>
      <c r="G53" s="114" t="s">
        <v>917</v>
      </c>
      <c r="H53" s="114"/>
      <c r="I53" s="147"/>
      <c r="J53" s="171">
        <v>10</v>
      </c>
      <c r="K53" s="168"/>
      <c r="L53" s="150"/>
      <c r="M53" s="168"/>
      <c r="N53" s="169" t="str">
        <f>IF(ISBLANK(J53),"",IF(J53&lt;=7.7,"KSM",IF(J53&lt;=8,"I A",IF(J53&lt;=8.44,"II A",IF(J53&lt;=9.04,"III A",IF(J53&lt;=9.64,"I JA",IF(J53&lt;=10.04,"II JA",IF(J53&lt;=10.34,"III JA"))))))))</f>
        <v>II JA</v>
      </c>
      <c r="O53" s="114" t="s">
        <v>931</v>
      </c>
      <c r="P53" s="90" t="s">
        <v>239</v>
      </c>
      <c r="Q53" s="170"/>
      <c r="R53" s="158">
        <v>6</v>
      </c>
      <c r="S53" s="158">
        <f>A53</f>
        <v>4</v>
      </c>
    </row>
    <row r="54" spans="1:19" ht="18" customHeight="1">
      <c r="A54" s="166">
        <v>5</v>
      </c>
      <c r="B54" s="167"/>
      <c r="C54" s="111" t="s">
        <v>40</v>
      </c>
      <c r="D54" s="112" t="s">
        <v>41</v>
      </c>
      <c r="E54" s="113" t="s">
        <v>42</v>
      </c>
      <c r="F54" s="114" t="s">
        <v>578</v>
      </c>
      <c r="G54" s="114" t="s">
        <v>43</v>
      </c>
      <c r="H54" s="114"/>
      <c r="I54" s="147"/>
      <c r="J54" s="171">
        <v>9.1</v>
      </c>
      <c r="K54" s="168"/>
      <c r="L54" s="150"/>
      <c r="M54" s="168"/>
      <c r="N54" s="169" t="str">
        <f t="shared" si="6"/>
        <v>I JA</v>
      </c>
      <c r="O54" s="114" t="s">
        <v>44</v>
      </c>
      <c r="P54" s="90" t="s">
        <v>240</v>
      </c>
      <c r="Q54" s="170"/>
      <c r="R54" s="158">
        <v>6</v>
      </c>
      <c r="S54" s="158">
        <f>A54</f>
        <v>5</v>
      </c>
    </row>
    <row r="55" spans="1:17" ht="18" customHeight="1">
      <c r="A55" s="166">
        <v>6</v>
      </c>
      <c r="B55" s="167"/>
      <c r="C55" s="111" t="s">
        <v>913</v>
      </c>
      <c r="D55" s="112" t="s">
        <v>914</v>
      </c>
      <c r="E55" s="113">
        <v>38926</v>
      </c>
      <c r="F55" s="15" t="s">
        <v>609</v>
      </c>
      <c r="G55" s="15" t="s">
        <v>108</v>
      </c>
      <c r="H55" s="114" t="s">
        <v>109</v>
      </c>
      <c r="I55" s="147"/>
      <c r="J55" s="171">
        <v>8.95</v>
      </c>
      <c r="K55" s="168"/>
      <c r="L55" s="150"/>
      <c r="M55" s="168"/>
      <c r="N55" s="169" t="str">
        <f t="shared" si="6"/>
        <v>III A</v>
      </c>
      <c r="O55" s="114" t="s">
        <v>110</v>
      </c>
      <c r="Q55" s="170"/>
    </row>
    <row r="56" spans="3:19" ht="18" customHeight="1" thickBot="1">
      <c r="C56" s="161">
        <v>7</v>
      </c>
      <c r="D56" s="84" t="s">
        <v>964</v>
      </c>
      <c r="E56" s="85"/>
      <c r="F56" s="159"/>
      <c r="G56" s="159"/>
      <c r="R56" s="160"/>
      <c r="S56" s="160"/>
    </row>
    <row r="57" spans="1:19" s="80" customFormat="1" ht="14.25" customHeight="1" thickBot="1">
      <c r="A57" s="163" t="s">
        <v>528</v>
      </c>
      <c r="B57" s="164" t="s">
        <v>27</v>
      </c>
      <c r="C57" s="99" t="s">
        <v>2</v>
      </c>
      <c r="D57" s="100" t="s">
        <v>3</v>
      </c>
      <c r="E57" s="101" t="s">
        <v>4</v>
      </c>
      <c r="F57" s="102" t="s">
        <v>5</v>
      </c>
      <c r="G57" s="102" t="s">
        <v>6</v>
      </c>
      <c r="H57" s="102" t="s">
        <v>190</v>
      </c>
      <c r="I57" s="102" t="s">
        <v>8</v>
      </c>
      <c r="J57" s="101" t="s">
        <v>28</v>
      </c>
      <c r="K57" s="101" t="s">
        <v>29</v>
      </c>
      <c r="L57" s="101" t="s">
        <v>30</v>
      </c>
      <c r="M57" s="101" t="s">
        <v>29</v>
      </c>
      <c r="N57" s="107" t="s">
        <v>11</v>
      </c>
      <c r="O57" s="108" t="s">
        <v>12</v>
      </c>
      <c r="R57" s="165" t="s">
        <v>191</v>
      </c>
      <c r="S57" s="165" t="s">
        <v>192</v>
      </c>
    </row>
    <row r="58" spans="1:17" ht="18" customHeight="1">
      <c r="A58" s="166">
        <v>1</v>
      </c>
      <c r="B58" s="167"/>
      <c r="C58" s="111" t="s">
        <v>932</v>
      </c>
      <c r="D58" s="112" t="s">
        <v>933</v>
      </c>
      <c r="E58" s="113" t="s">
        <v>388</v>
      </c>
      <c r="F58" s="114" t="s">
        <v>511</v>
      </c>
      <c r="G58" s="114" t="s">
        <v>917</v>
      </c>
      <c r="H58" s="114"/>
      <c r="I58" s="147"/>
      <c r="J58" s="171">
        <v>9.82</v>
      </c>
      <c r="K58" s="168"/>
      <c r="L58" s="150"/>
      <c r="M58" s="168"/>
      <c r="N58" s="169" t="str">
        <f>IF(ISBLANK(J58),"",IF(J58&lt;=7.7,"KSM",IF(J58&lt;=8,"I A",IF(J58&lt;=8.44,"II A",IF(J58&lt;=9.04,"III A",IF(J58&lt;=9.64,"I JA",IF(J58&lt;=10.04,"II JA",IF(J58&lt;=10.34,"III JA"))))))))</f>
        <v>II JA</v>
      </c>
      <c r="O58" s="114" t="s">
        <v>931</v>
      </c>
      <c r="Q58" s="170"/>
    </row>
    <row r="59" spans="1:17" ht="18" customHeight="1">
      <c r="A59" s="166">
        <v>2</v>
      </c>
      <c r="B59" s="167"/>
      <c r="C59" s="111" t="s">
        <v>203</v>
      </c>
      <c r="D59" s="112" t="s">
        <v>661</v>
      </c>
      <c r="E59" s="113">
        <v>39430</v>
      </c>
      <c r="F59" s="114" t="s">
        <v>61</v>
      </c>
      <c r="G59" s="114" t="s">
        <v>565</v>
      </c>
      <c r="H59" s="114"/>
      <c r="I59" s="147"/>
      <c r="J59" s="171">
        <v>8.86</v>
      </c>
      <c r="K59" s="168"/>
      <c r="L59" s="150"/>
      <c r="M59" s="168"/>
      <c r="N59" s="169" t="str">
        <f>IF(ISBLANK(J59),"",IF(J59&lt;=7.7,"KSM",IF(J59&lt;=8,"I A",IF(J59&lt;=8.44,"II A",IF(J59&lt;=9.04,"III A",IF(J59&lt;=9.64,"I JA",IF(J59&lt;=10.04,"II JA",IF(J59&lt;=10.34,"III JA"))))))))</f>
        <v>III A</v>
      </c>
      <c r="O59" s="114" t="s">
        <v>62</v>
      </c>
      <c r="Q59" s="170"/>
    </row>
    <row r="60" spans="1:17" ht="18" customHeight="1">
      <c r="A60" s="166">
        <v>3</v>
      </c>
      <c r="B60" s="167"/>
      <c r="C60" s="111" t="s">
        <v>185</v>
      </c>
      <c r="D60" s="112" t="s">
        <v>186</v>
      </c>
      <c r="E60" s="113" t="s">
        <v>187</v>
      </c>
      <c r="F60" s="114" t="s">
        <v>24</v>
      </c>
      <c r="G60" s="114" t="s">
        <v>25</v>
      </c>
      <c r="H60" s="114"/>
      <c r="I60" s="147"/>
      <c r="J60" s="171">
        <v>8.93</v>
      </c>
      <c r="K60" s="168"/>
      <c r="L60" s="150"/>
      <c r="M60" s="168"/>
      <c r="N60" s="169" t="str">
        <f>IF(ISBLANK(J60),"",IF(J60&lt;=7.7,"KSM",IF(J60&lt;=8,"I A",IF(J60&lt;=8.44,"II A",IF(J60&lt;=9.04,"III A",IF(J60&lt;=9.64,"I JA",IF(J60&lt;=10.04,"II JA",IF(J60&lt;=10.34,"III JA"))))))))</f>
        <v>III A</v>
      </c>
      <c r="O60" s="114" t="s">
        <v>75</v>
      </c>
      <c r="Q60" s="170"/>
    </row>
    <row r="61" spans="1:17" ht="18" customHeight="1">
      <c r="A61" s="166">
        <v>4</v>
      </c>
      <c r="B61" s="167"/>
      <c r="C61" s="111" t="s">
        <v>106</v>
      </c>
      <c r="D61" s="112" t="s">
        <v>934</v>
      </c>
      <c r="E61" s="113" t="s">
        <v>806</v>
      </c>
      <c r="F61" s="114" t="s">
        <v>511</v>
      </c>
      <c r="G61" s="114" t="s">
        <v>917</v>
      </c>
      <c r="H61" s="114"/>
      <c r="I61" s="147"/>
      <c r="J61" s="171" t="s">
        <v>965</v>
      </c>
      <c r="K61" s="168"/>
      <c r="L61" s="150"/>
      <c r="M61" s="168"/>
      <c r="N61" s="169"/>
      <c r="O61" s="114" t="s">
        <v>931</v>
      </c>
      <c r="Q61" s="170"/>
    </row>
    <row r="62" spans="1:17" ht="18" customHeight="1">
      <c r="A62" s="166">
        <v>5</v>
      </c>
      <c r="B62" s="167"/>
      <c r="C62" s="111" t="s">
        <v>950</v>
      </c>
      <c r="D62" s="112" t="s">
        <v>951</v>
      </c>
      <c r="E62" s="113">
        <v>38936</v>
      </c>
      <c r="F62" s="114" t="s">
        <v>18</v>
      </c>
      <c r="G62" s="114" t="s">
        <v>943</v>
      </c>
      <c r="H62" s="114"/>
      <c r="I62" s="147"/>
      <c r="J62" s="171">
        <v>8.9</v>
      </c>
      <c r="K62" s="168"/>
      <c r="L62" s="150"/>
      <c r="M62" s="168"/>
      <c r="N62" s="169" t="str">
        <f>IF(ISBLANK(J62),"",IF(J62&lt;=7.7,"KSM",IF(J62&lt;=8,"I A",IF(J62&lt;=8.44,"II A",IF(J62&lt;=9.04,"III A",IF(J62&lt;=9.64,"I JA",IF(J62&lt;=10.04,"II JA",IF(J62&lt;=10.34,"III JA"))))))))</f>
        <v>III A</v>
      </c>
      <c r="O62" s="114" t="s">
        <v>949</v>
      </c>
      <c r="Q62" s="170"/>
    </row>
    <row r="63" spans="1:17" ht="18" customHeight="1">
      <c r="A63" s="166">
        <v>6</v>
      </c>
      <c r="B63" s="167"/>
      <c r="C63" s="111"/>
      <c r="D63" s="112"/>
      <c r="E63" s="113"/>
      <c r="F63" s="114"/>
      <c r="G63" s="114"/>
      <c r="H63" s="114"/>
      <c r="I63" s="147"/>
      <c r="J63" s="171"/>
      <c r="K63" s="168"/>
      <c r="L63" s="150"/>
      <c r="M63" s="168"/>
      <c r="N63" s="169"/>
      <c r="O63" s="114"/>
      <c r="Q63" s="170"/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T39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5.28125" style="121" customWidth="1"/>
    <col min="2" max="2" width="4.57421875" style="121" hidden="1" customWidth="1"/>
    <col min="3" max="3" width="11.140625" style="121" customWidth="1"/>
    <col min="4" max="4" width="13.421875" style="121" bestFit="1" customWidth="1"/>
    <col min="5" max="5" width="9.140625" style="119" customWidth="1"/>
    <col min="6" max="6" width="10.140625" style="151" customWidth="1"/>
    <col min="7" max="7" width="11.28125" style="151" customWidth="1"/>
    <col min="8" max="8" width="6.28125" style="124" customWidth="1"/>
    <col min="9" max="9" width="5.8515625" style="124" bestFit="1" customWidth="1"/>
    <col min="10" max="16" width="4.7109375" style="310" customWidth="1"/>
    <col min="17" max="17" width="9.00390625" style="125" customWidth="1"/>
    <col min="18" max="18" width="5.57421875" style="88" customWidth="1"/>
    <col min="19" max="19" width="21.421875" style="126" customWidth="1"/>
    <col min="20" max="20" width="3.140625" style="90" hidden="1" customWidth="1"/>
    <col min="21" max="16384" width="9.140625" style="121" customWidth="1"/>
  </cols>
  <sheetData>
    <row r="1" spans="1:20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9"/>
      <c r="L1" s="79"/>
      <c r="T1" s="80"/>
    </row>
    <row r="2" spans="1:20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81"/>
      <c r="T2" s="80"/>
    </row>
    <row r="3" spans="1:20" s="126" customFormat="1" ht="12" customHeight="1">
      <c r="A3" s="121"/>
      <c r="B3" s="121"/>
      <c r="C3" s="121"/>
      <c r="D3" s="122"/>
      <c r="E3" s="85"/>
      <c r="F3" s="123"/>
      <c r="G3" s="123"/>
      <c r="H3" s="124"/>
      <c r="I3" s="124"/>
      <c r="J3" s="308"/>
      <c r="K3" s="308"/>
      <c r="L3" s="308"/>
      <c r="M3" s="308"/>
      <c r="N3" s="308"/>
      <c r="O3" s="308"/>
      <c r="P3" s="308"/>
      <c r="Q3" s="125"/>
      <c r="R3" s="88"/>
      <c r="T3" s="90"/>
    </row>
    <row r="4" spans="3:20" s="127" customFormat="1" ht="15.75" thickBot="1">
      <c r="C4" s="128" t="s">
        <v>434</v>
      </c>
      <c r="E4" s="119"/>
      <c r="F4" s="129"/>
      <c r="G4" s="129"/>
      <c r="H4" s="130"/>
      <c r="I4" s="130"/>
      <c r="J4" s="309"/>
      <c r="K4" s="309"/>
      <c r="L4" s="309"/>
      <c r="M4" s="309"/>
      <c r="N4" s="309"/>
      <c r="O4" s="309"/>
      <c r="P4" s="309"/>
      <c r="Q4" s="131"/>
      <c r="R4" s="78"/>
      <c r="T4" s="90"/>
    </row>
    <row r="5" spans="5:20" s="126" customFormat="1" ht="18" customHeight="1" thickBot="1">
      <c r="E5" s="119"/>
      <c r="J5" s="430" t="s">
        <v>1</v>
      </c>
      <c r="K5" s="431"/>
      <c r="L5" s="431"/>
      <c r="M5" s="431"/>
      <c r="N5" s="431"/>
      <c r="O5" s="431"/>
      <c r="P5" s="432"/>
      <c r="Q5" s="132"/>
      <c r="R5" s="133"/>
      <c r="T5" s="90"/>
    </row>
    <row r="6" spans="1:20" s="143" customFormat="1" ht="18" customHeight="1" thickBot="1">
      <c r="A6" s="7" t="s">
        <v>966</v>
      </c>
      <c r="B6" s="134"/>
      <c r="C6" s="135" t="s">
        <v>2</v>
      </c>
      <c r="D6" s="136" t="s">
        <v>3</v>
      </c>
      <c r="E6" s="101" t="s">
        <v>4</v>
      </c>
      <c r="F6" s="137" t="s">
        <v>5</v>
      </c>
      <c r="G6" s="102" t="s">
        <v>6</v>
      </c>
      <c r="H6" s="102" t="s">
        <v>7</v>
      </c>
      <c r="I6" s="102" t="s">
        <v>8</v>
      </c>
      <c r="J6" s="138">
        <v>1</v>
      </c>
      <c r="K6" s="139">
        <v>2</v>
      </c>
      <c r="L6" s="139">
        <v>3</v>
      </c>
      <c r="M6" s="139" t="s">
        <v>9</v>
      </c>
      <c r="N6" s="139">
        <v>4</v>
      </c>
      <c r="O6" s="139">
        <v>5</v>
      </c>
      <c r="P6" s="140">
        <v>6</v>
      </c>
      <c r="Q6" s="141" t="s">
        <v>10</v>
      </c>
      <c r="R6" s="107" t="s">
        <v>11</v>
      </c>
      <c r="S6" s="142" t="s">
        <v>12</v>
      </c>
      <c r="T6" s="80"/>
    </row>
    <row r="7" spans="1:20" ht="18" customHeight="1">
      <c r="A7" s="144">
        <v>1</v>
      </c>
      <c r="B7" s="145"/>
      <c r="C7" s="111" t="s">
        <v>125</v>
      </c>
      <c r="D7" s="112" t="s">
        <v>126</v>
      </c>
      <c r="E7" s="113">
        <v>38967</v>
      </c>
      <c r="F7" s="114" t="s">
        <v>37</v>
      </c>
      <c r="G7" s="114" t="s">
        <v>38</v>
      </c>
      <c r="H7" s="114"/>
      <c r="I7" s="147">
        <v>18</v>
      </c>
      <c r="J7" s="148" t="s">
        <v>978</v>
      </c>
      <c r="K7" s="148">
        <v>4.98</v>
      </c>
      <c r="L7" s="148">
        <v>4.97</v>
      </c>
      <c r="M7" s="149">
        <v>8</v>
      </c>
      <c r="N7" s="148" t="s">
        <v>978</v>
      </c>
      <c r="O7" s="148" t="s">
        <v>978</v>
      </c>
      <c r="P7" s="148">
        <v>4.76</v>
      </c>
      <c r="Q7" s="407">
        <f aca="true" t="shared" si="0" ref="Q7:Q23">MAX(J7:L7,N7:P7)</f>
        <v>4.98</v>
      </c>
      <c r="R7" s="67" t="str">
        <f aca="true" t="shared" si="1" ref="R7:R23">IF(ISBLANK(Q7),"",IF(Q7&lt;3.6,"",IF(Q7&gt;=5.6,"I A",IF(Q7&gt;=5.15,"II A",IF(Q7&gt;=4.6,"III A",IF(Q7&gt;=4.2,"I JA",IF(Q7&gt;=3.85,"II JA",IF(Q7&gt;=3.6,"III JA"))))))))</f>
        <v>III A</v>
      </c>
      <c r="S7" s="114" t="s">
        <v>39</v>
      </c>
      <c r="T7" s="90" t="s">
        <v>435</v>
      </c>
    </row>
    <row r="8" spans="1:20" ht="18" customHeight="1">
      <c r="A8" s="144">
        <v>2</v>
      </c>
      <c r="B8" s="145"/>
      <c r="C8" s="111" t="s">
        <v>887</v>
      </c>
      <c r="D8" s="112" t="s">
        <v>886</v>
      </c>
      <c r="E8" s="113" t="s">
        <v>885</v>
      </c>
      <c r="F8" s="114" t="s">
        <v>56</v>
      </c>
      <c r="G8" s="114" t="s">
        <v>25</v>
      </c>
      <c r="H8" s="114"/>
      <c r="I8" s="147">
        <v>16</v>
      </c>
      <c r="J8" s="148">
        <v>4.57</v>
      </c>
      <c r="K8" s="148">
        <v>4.17</v>
      </c>
      <c r="L8" s="148">
        <v>4.35</v>
      </c>
      <c r="M8" s="149">
        <v>6</v>
      </c>
      <c r="N8" s="148">
        <v>4.03</v>
      </c>
      <c r="O8" s="148">
        <v>4.66</v>
      </c>
      <c r="P8" s="148">
        <v>4.64</v>
      </c>
      <c r="Q8" s="407">
        <f t="shared" si="0"/>
        <v>4.66</v>
      </c>
      <c r="R8" s="67" t="str">
        <f t="shared" si="1"/>
        <v>III A</v>
      </c>
      <c r="S8" s="114" t="s">
        <v>884</v>
      </c>
      <c r="T8" s="90" t="s">
        <v>436</v>
      </c>
    </row>
    <row r="9" spans="1:20" ht="18" customHeight="1">
      <c r="A9" s="144">
        <v>3</v>
      </c>
      <c r="B9" s="145"/>
      <c r="C9" s="111" t="s">
        <v>63</v>
      </c>
      <c r="D9" s="112" t="s">
        <v>64</v>
      </c>
      <c r="E9" s="113" t="s">
        <v>65</v>
      </c>
      <c r="F9" s="114" t="s">
        <v>66</v>
      </c>
      <c r="G9" s="114" t="s">
        <v>67</v>
      </c>
      <c r="H9" s="114"/>
      <c r="I9" s="147">
        <v>14</v>
      </c>
      <c r="J9" s="148">
        <v>4.65</v>
      </c>
      <c r="K9" s="148">
        <v>4.47</v>
      </c>
      <c r="L9" s="148" t="s">
        <v>978</v>
      </c>
      <c r="M9" s="149">
        <v>7</v>
      </c>
      <c r="N9" s="148">
        <v>4.34</v>
      </c>
      <c r="O9" s="148">
        <v>4.33</v>
      </c>
      <c r="P9" s="148">
        <v>4.4</v>
      </c>
      <c r="Q9" s="407">
        <f t="shared" si="0"/>
        <v>4.65</v>
      </c>
      <c r="R9" s="67" t="str">
        <f t="shared" si="1"/>
        <v>III A</v>
      </c>
      <c r="S9" s="114" t="s">
        <v>593</v>
      </c>
      <c r="T9" s="90" t="s">
        <v>438</v>
      </c>
    </row>
    <row r="10" spans="1:20" ht="18" customHeight="1">
      <c r="A10" s="144">
        <v>4</v>
      </c>
      <c r="B10" s="145"/>
      <c r="C10" s="111" t="s">
        <v>48</v>
      </c>
      <c r="D10" s="112" t="s">
        <v>935</v>
      </c>
      <c r="E10" s="113" t="s">
        <v>936</v>
      </c>
      <c r="F10" s="114" t="s">
        <v>49</v>
      </c>
      <c r="G10" s="114" t="s">
        <v>937</v>
      </c>
      <c r="H10" s="114" t="s">
        <v>938</v>
      </c>
      <c r="I10" s="147">
        <v>13</v>
      </c>
      <c r="J10" s="148" t="s">
        <v>978</v>
      </c>
      <c r="K10" s="148">
        <v>4.4</v>
      </c>
      <c r="L10" s="148">
        <v>4.32</v>
      </c>
      <c r="M10" s="149">
        <v>4</v>
      </c>
      <c r="N10" s="148" t="s">
        <v>978</v>
      </c>
      <c r="O10" s="148" t="s">
        <v>978</v>
      </c>
      <c r="P10" s="148">
        <v>4.51</v>
      </c>
      <c r="Q10" s="407">
        <f t="shared" si="0"/>
        <v>4.51</v>
      </c>
      <c r="R10" s="67" t="str">
        <f t="shared" si="1"/>
        <v>I JA</v>
      </c>
      <c r="S10" s="114" t="s">
        <v>939</v>
      </c>
      <c r="T10" s="90" t="s">
        <v>440</v>
      </c>
    </row>
    <row r="11" spans="1:20" ht="18" customHeight="1">
      <c r="A11" s="144">
        <v>5</v>
      </c>
      <c r="B11" s="145"/>
      <c r="C11" s="111" t="s">
        <v>179</v>
      </c>
      <c r="D11" s="112" t="s">
        <v>182</v>
      </c>
      <c r="E11" s="113" t="s">
        <v>183</v>
      </c>
      <c r="F11" s="114" t="s">
        <v>56</v>
      </c>
      <c r="G11" s="114" t="s">
        <v>25</v>
      </c>
      <c r="H11" s="114"/>
      <c r="I11" s="147">
        <v>12</v>
      </c>
      <c r="J11" s="148">
        <v>4.41</v>
      </c>
      <c r="K11" s="148">
        <v>4.39</v>
      </c>
      <c r="L11" s="148">
        <v>4</v>
      </c>
      <c r="M11" s="149">
        <v>5</v>
      </c>
      <c r="N11" s="148">
        <v>4.21</v>
      </c>
      <c r="O11" s="148" t="s">
        <v>978</v>
      </c>
      <c r="P11" s="148" t="s">
        <v>978</v>
      </c>
      <c r="Q11" s="407">
        <f t="shared" si="0"/>
        <v>4.41</v>
      </c>
      <c r="R11" s="67" t="str">
        <f t="shared" si="1"/>
        <v>I JA</v>
      </c>
      <c r="S11" s="114" t="s">
        <v>75</v>
      </c>
      <c r="T11" s="90" t="s">
        <v>441</v>
      </c>
    </row>
    <row r="12" spans="1:20" ht="18" customHeight="1">
      <c r="A12" s="144">
        <v>6</v>
      </c>
      <c r="B12" s="145"/>
      <c r="C12" s="111" t="s">
        <v>879</v>
      </c>
      <c r="D12" s="112" t="s">
        <v>878</v>
      </c>
      <c r="E12" s="113">
        <v>39272</v>
      </c>
      <c r="F12" s="114" t="s">
        <v>61</v>
      </c>
      <c r="G12" s="114" t="s">
        <v>565</v>
      </c>
      <c r="H12" s="114"/>
      <c r="I12" s="147">
        <v>11</v>
      </c>
      <c r="J12" s="148">
        <v>4.02</v>
      </c>
      <c r="K12" s="148">
        <v>3.99</v>
      </c>
      <c r="L12" s="148">
        <v>4.02</v>
      </c>
      <c r="M12" s="149">
        <v>2</v>
      </c>
      <c r="N12" s="148">
        <v>4.08</v>
      </c>
      <c r="O12" s="148">
        <v>4.08</v>
      </c>
      <c r="P12" s="148">
        <v>4.28</v>
      </c>
      <c r="Q12" s="407">
        <f t="shared" si="0"/>
        <v>4.28</v>
      </c>
      <c r="R12" s="67" t="str">
        <f t="shared" si="1"/>
        <v>I JA</v>
      </c>
      <c r="S12" s="114" t="s">
        <v>877</v>
      </c>
      <c r="T12" s="90" t="s">
        <v>443</v>
      </c>
    </row>
    <row r="13" spans="1:20" ht="18" customHeight="1">
      <c r="A13" s="144">
        <v>7</v>
      </c>
      <c r="B13" s="145"/>
      <c r="C13" s="111" t="s">
        <v>471</v>
      </c>
      <c r="D13" s="112" t="s">
        <v>882</v>
      </c>
      <c r="E13" s="113" t="s">
        <v>881</v>
      </c>
      <c r="F13" s="114" t="s">
        <v>24</v>
      </c>
      <c r="G13" s="114" t="s">
        <v>25</v>
      </c>
      <c r="H13" s="114"/>
      <c r="I13" s="147">
        <v>10</v>
      </c>
      <c r="J13" s="148">
        <v>3.84</v>
      </c>
      <c r="K13" s="148">
        <v>4.13</v>
      </c>
      <c r="L13" s="148">
        <v>4.03</v>
      </c>
      <c r="M13" s="149">
        <v>3</v>
      </c>
      <c r="N13" s="148" t="s">
        <v>978</v>
      </c>
      <c r="O13" s="148">
        <v>4.05</v>
      </c>
      <c r="P13" s="148">
        <v>4.03</v>
      </c>
      <c r="Q13" s="407">
        <f t="shared" si="0"/>
        <v>4.13</v>
      </c>
      <c r="R13" s="67" t="str">
        <f t="shared" si="1"/>
        <v>II JA</v>
      </c>
      <c r="S13" s="114" t="s">
        <v>47</v>
      </c>
      <c r="T13" s="90" t="s">
        <v>444</v>
      </c>
    </row>
    <row r="14" spans="1:20" ht="18" customHeight="1">
      <c r="A14" s="144">
        <v>8</v>
      </c>
      <c r="B14" s="145"/>
      <c r="C14" s="13" t="s">
        <v>48</v>
      </c>
      <c r="D14" s="14" t="s">
        <v>68</v>
      </c>
      <c r="E14" s="24">
        <v>39028</v>
      </c>
      <c r="F14" s="15" t="s">
        <v>986</v>
      </c>
      <c r="G14" s="15" t="s">
        <v>38</v>
      </c>
      <c r="H14" s="15"/>
      <c r="I14" s="147" t="s">
        <v>69</v>
      </c>
      <c r="J14" s="148">
        <v>3.94</v>
      </c>
      <c r="K14" s="148">
        <v>3.43</v>
      </c>
      <c r="L14" s="148">
        <v>3.86</v>
      </c>
      <c r="M14" s="149">
        <v>1</v>
      </c>
      <c r="N14" s="148">
        <v>3.82</v>
      </c>
      <c r="O14" s="148" t="s">
        <v>978</v>
      </c>
      <c r="P14" s="148">
        <v>3.98</v>
      </c>
      <c r="Q14" s="407">
        <f t="shared" si="0"/>
        <v>3.98</v>
      </c>
      <c r="R14" s="67" t="str">
        <f t="shared" si="1"/>
        <v>II JA</v>
      </c>
      <c r="S14" s="15" t="s">
        <v>70</v>
      </c>
      <c r="T14" s="90" t="s">
        <v>448</v>
      </c>
    </row>
    <row r="15" spans="1:20" ht="18" customHeight="1">
      <c r="A15" s="144">
        <v>9</v>
      </c>
      <c r="B15" s="145"/>
      <c r="C15" s="111" t="s">
        <v>439</v>
      </c>
      <c r="D15" s="112" t="s">
        <v>874</v>
      </c>
      <c r="E15" s="113">
        <v>39246</v>
      </c>
      <c r="F15" s="114" t="s">
        <v>57</v>
      </c>
      <c r="G15" s="114" t="s">
        <v>58</v>
      </c>
      <c r="H15" s="114"/>
      <c r="I15" s="147">
        <v>9</v>
      </c>
      <c r="J15" s="148">
        <v>3.75</v>
      </c>
      <c r="K15" s="148">
        <v>3.85</v>
      </c>
      <c r="L15" s="148">
        <v>3.73</v>
      </c>
      <c r="M15" s="149"/>
      <c r="N15" s="148"/>
      <c r="O15" s="148"/>
      <c r="P15" s="148"/>
      <c r="Q15" s="407">
        <f t="shared" si="0"/>
        <v>3.85</v>
      </c>
      <c r="R15" s="67" t="str">
        <f t="shared" si="1"/>
        <v>II JA</v>
      </c>
      <c r="S15" s="114" t="s">
        <v>152</v>
      </c>
      <c r="T15" s="90" t="s">
        <v>449</v>
      </c>
    </row>
    <row r="16" spans="1:20" ht="18" customHeight="1">
      <c r="A16" s="144">
        <v>10</v>
      </c>
      <c r="B16" s="145"/>
      <c r="C16" s="111" t="s">
        <v>451</v>
      </c>
      <c r="D16" s="112" t="s">
        <v>347</v>
      </c>
      <c r="E16" s="113">
        <v>39176</v>
      </c>
      <c r="F16" s="114" t="s">
        <v>37</v>
      </c>
      <c r="G16" s="114" t="s">
        <v>38</v>
      </c>
      <c r="H16" s="114"/>
      <c r="I16" s="147">
        <v>8</v>
      </c>
      <c r="J16" s="148">
        <v>3.81</v>
      </c>
      <c r="K16" s="148">
        <v>3.28</v>
      </c>
      <c r="L16" s="148">
        <v>3.84</v>
      </c>
      <c r="M16" s="149"/>
      <c r="N16" s="148"/>
      <c r="O16" s="148"/>
      <c r="P16" s="148"/>
      <c r="Q16" s="407">
        <f t="shared" si="0"/>
        <v>3.84</v>
      </c>
      <c r="R16" s="67" t="str">
        <f t="shared" si="1"/>
        <v>III JA</v>
      </c>
      <c r="S16" s="114" t="s">
        <v>70</v>
      </c>
      <c r="T16" s="90" t="s">
        <v>450</v>
      </c>
    </row>
    <row r="17" spans="1:20" ht="18" customHeight="1">
      <c r="A17" s="144">
        <v>11</v>
      </c>
      <c r="B17" s="145"/>
      <c r="C17" s="111" t="s">
        <v>179</v>
      </c>
      <c r="D17" s="112" t="s">
        <v>883</v>
      </c>
      <c r="E17" s="113" t="s">
        <v>264</v>
      </c>
      <c r="F17" s="114" t="s">
        <v>56</v>
      </c>
      <c r="G17" s="114" t="s">
        <v>25</v>
      </c>
      <c r="H17" s="114"/>
      <c r="I17" s="147">
        <v>7</v>
      </c>
      <c r="J17" s="148">
        <v>3.77</v>
      </c>
      <c r="K17" s="148">
        <v>3.82</v>
      </c>
      <c r="L17" s="148">
        <v>3.71</v>
      </c>
      <c r="M17" s="149"/>
      <c r="N17" s="148"/>
      <c r="O17" s="148"/>
      <c r="P17" s="148"/>
      <c r="Q17" s="407">
        <f t="shared" si="0"/>
        <v>3.82</v>
      </c>
      <c r="R17" s="67" t="str">
        <f t="shared" si="1"/>
        <v>III JA</v>
      </c>
      <c r="S17" s="114" t="s">
        <v>666</v>
      </c>
      <c r="T17" s="90" t="s">
        <v>450</v>
      </c>
    </row>
    <row r="18" spans="1:19" ht="18" customHeight="1">
      <c r="A18" s="144">
        <v>12</v>
      </c>
      <c r="B18" s="145"/>
      <c r="C18" s="111" t="s">
        <v>193</v>
      </c>
      <c r="D18" s="112" t="s">
        <v>875</v>
      </c>
      <c r="E18" s="113">
        <v>38973</v>
      </c>
      <c r="F18" s="114" t="s">
        <v>37</v>
      </c>
      <c r="G18" s="114" t="s">
        <v>38</v>
      </c>
      <c r="H18" s="114"/>
      <c r="I18" s="147">
        <v>6</v>
      </c>
      <c r="J18" s="148">
        <v>3.36</v>
      </c>
      <c r="K18" s="148">
        <v>3.75</v>
      </c>
      <c r="L18" s="148">
        <v>3.63</v>
      </c>
      <c r="M18" s="149"/>
      <c r="N18" s="148"/>
      <c r="O18" s="148"/>
      <c r="P18" s="148"/>
      <c r="Q18" s="407">
        <f t="shared" si="0"/>
        <v>3.75</v>
      </c>
      <c r="R18" s="67" t="str">
        <f t="shared" si="1"/>
        <v>III JA</v>
      </c>
      <c r="S18" s="114" t="s">
        <v>70</v>
      </c>
    </row>
    <row r="19" spans="1:19" ht="18" customHeight="1">
      <c r="A19" s="144">
        <v>13</v>
      </c>
      <c r="B19" s="145"/>
      <c r="C19" s="111" t="s">
        <v>184</v>
      </c>
      <c r="D19" s="112" t="s">
        <v>876</v>
      </c>
      <c r="E19" s="113">
        <v>39128</v>
      </c>
      <c r="F19" s="114" t="s">
        <v>37</v>
      </c>
      <c r="G19" s="114" t="s">
        <v>38</v>
      </c>
      <c r="H19" s="114"/>
      <c r="I19" s="147">
        <v>5</v>
      </c>
      <c r="J19" s="148">
        <v>3.59</v>
      </c>
      <c r="K19" s="148">
        <v>3.64</v>
      </c>
      <c r="L19" s="148">
        <v>3.48</v>
      </c>
      <c r="M19" s="149"/>
      <c r="N19" s="148"/>
      <c r="O19" s="148"/>
      <c r="P19" s="148"/>
      <c r="Q19" s="407">
        <f t="shared" si="0"/>
        <v>3.64</v>
      </c>
      <c r="R19" s="67" t="str">
        <f t="shared" si="1"/>
        <v>III JA</v>
      </c>
      <c r="S19" s="114" t="s">
        <v>860</v>
      </c>
    </row>
    <row r="20" spans="1:19" ht="18" customHeight="1">
      <c r="A20" s="144">
        <v>14</v>
      </c>
      <c r="B20" s="145"/>
      <c r="C20" s="111" t="s">
        <v>445</v>
      </c>
      <c r="D20" s="112" t="s">
        <v>446</v>
      </c>
      <c r="E20" s="113">
        <v>38920</v>
      </c>
      <c r="F20" s="114" t="s">
        <v>33</v>
      </c>
      <c r="G20" s="114" t="s">
        <v>34</v>
      </c>
      <c r="H20" s="114"/>
      <c r="I20" s="147">
        <v>4</v>
      </c>
      <c r="J20" s="148">
        <v>3.49</v>
      </c>
      <c r="K20" s="148">
        <v>3.46</v>
      </c>
      <c r="L20" s="148">
        <v>3.58</v>
      </c>
      <c r="M20" s="149"/>
      <c r="N20" s="148"/>
      <c r="O20" s="148"/>
      <c r="P20" s="148"/>
      <c r="Q20" s="407">
        <f t="shared" si="0"/>
        <v>3.58</v>
      </c>
      <c r="R20" s="67">
        <f t="shared" si="1"/>
      </c>
      <c r="S20" s="114" t="s">
        <v>447</v>
      </c>
    </row>
    <row r="21" spans="1:20" ht="18" customHeight="1">
      <c r="A21" s="144">
        <v>15</v>
      </c>
      <c r="B21" s="145"/>
      <c r="C21" s="111" t="s">
        <v>52</v>
      </c>
      <c r="D21" s="112" t="s">
        <v>880</v>
      </c>
      <c r="E21" s="113" t="s">
        <v>575</v>
      </c>
      <c r="F21" s="114" t="s">
        <v>433</v>
      </c>
      <c r="G21" s="114" t="s">
        <v>25</v>
      </c>
      <c r="H21" s="114"/>
      <c r="I21" s="147" t="s">
        <v>584</v>
      </c>
      <c r="J21" s="148">
        <v>3.48</v>
      </c>
      <c r="K21" s="148">
        <v>3.52</v>
      </c>
      <c r="L21" s="148">
        <v>3.57</v>
      </c>
      <c r="M21" s="149"/>
      <c r="N21" s="148"/>
      <c r="O21" s="148"/>
      <c r="P21" s="148"/>
      <c r="Q21" s="407">
        <f t="shared" si="0"/>
        <v>3.57</v>
      </c>
      <c r="R21" s="67">
        <f t="shared" si="1"/>
      </c>
      <c r="S21" s="114" t="s">
        <v>75</v>
      </c>
      <c r="T21" s="90" t="s">
        <v>454</v>
      </c>
    </row>
    <row r="22" spans="1:19" ht="18" customHeight="1">
      <c r="A22" s="144">
        <v>16</v>
      </c>
      <c r="B22" s="145"/>
      <c r="C22" s="111" t="s">
        <v>873</v>
      </c>
      <c r="D22" s="112" t="s">
        <v>872</v>
      </c>
      <c r="E22" s="113">
        <v>39415</v>
      </c>
      <c r="F22" s="114" t="s">
        <v>540</v>
      </c>
      <c r="G22" s="114" t="s">
        <v>58</v>
      </c>
      <c r="H22" s="114"/>
      <c r="I22" s="147" t="s">
        <v>69</v>
      </c>
      <c r="J22" s="148">
        <v>3.35</v>
      </c>
      <c r="K22" s="148">
        <v>3.12</v>
      </c>
      <c r="L22" s="148">
        <v>3.47</v>
      </c>
      <c r="M22" s="149"/>
      <c r="N22" s="148"/>
      <c r="O22" s="148"/>
      <c r="P22" s="148"/>
      <c r="Q22" s="407">
        <f t="shared" si="0"/>
        <v>3.47</v>
      </c>
      <c r="R22" s="67">
        <f t="shared" si="1"/>
      </c>
      <c r="S22" s="114" t="s">
        <v>548</v>
      </c>
    </row>
    <row r="23" spans="1:19" ht="18" customHeight="1">
      <c r="A23" s="144">
        <v>17</v>
      </c>
      <c r="B23" s="145"/>
      <c r="C23" s="111" t="s">
        <v>913</v>
      </c>
      <c r="D23" s="112" t="s">
        <v>940</v>
      </c>
      <c r="E23" s="113" t="s">
        <v>941</v>
      </c>
      <c r="F23" s="114" t="s">
        <v>49</v>
      </c>
      <c r="G23" s="114" t="s">
        <v>937</v>
      </c>
      <c r="H23" s="114" t="s">
        <v>938</v>
      </c>
      <c r="I23" s="147">
        <v>3</v>
      </c>
      <c r="J23" s="148">
        <v>3.23</v>
      </c>
      <c r="K23" s="148" t="s">
        <v>978</v>
      </c>
      <c r="L23" s="148" t="s">
        <v>978</v>
      </c>
      <c r="M23" s="149"/>
      <c r="N23" s="148"/>
      <c r="O23" s="148"/>
      <c r="P23" s="148"/>
      <c r="Q23" s="407">
        <f t="shared" si="0"/>
        <v>3.23</v>
      </c>
      <c r="R23" s="67">
        <f t="shared" si="1"/>
      </c>
      <c r="S23" s="114" t="s">
        <v>939</v>
      </c>
    </row>
    <row r="24" ht="18" customHeight="1"/>
    <row r="25" ht="18" customHeight="1"/>
    <row r="27" spans="5:10" ht="12.75">
      <c r="E27" s="121"/>
      <c r="F27" s="121"/>
      <c r="G27" s="121"/>
      <c r="H27" s="121"/>
      <c r="I27" s="121"/>
      <c r="J27" s="121"/>
    </row>
    <row r="28" spans="5:10" ht="12.75">
      <c r="E28" s="121"/>
      <c r="F28" s="121"/>
      <c r="G28" s="121"/>
      <c r="H28" s="121"/>
      <c r="I28" s="121"/>
      <c r="J28" s="121"/>
    </row>
    <row r="29" spans="5:10" ht="12.75">
      <c r="E29" s="121"/>
      <c r="F29" s="121"/>
      <c r="G29" s="121"/>
      <c r="H29" s="121"/>
      <c r="I29" s="121"/>
      <c r="J29" s="121"/>
    </row>
    <row r="30" spans="5:10" ht="12.75">
      <c r="E30" s="121"/>
      <c r="F30" s="121"/>
      <c r="G30" s="121"/>
      <c r="H30" s="121"/>
      <c r="I30" s="121"/>
      <c r="J30" s="121"/>
    </row>
    <row r="31" spans="5:10" ht="12.75">
      <c r="E31" s="121"/>
      <c r="F31" s="121"/>
      <c r="G31" s="121"/>
      <c r="H31" s="121"/>
      <c r="I31" s="121"/>
      <c r="J31" s="121"/>
    </row>
    <row r="32" spans="5:10" ht="12.75">
      <c r="E32" s="121"/>
      <c r="F32" s="121"/>
      <c r="G32" s="121"/>
      <c r="H32" s="121"/>
      <c r="I32" s="121"/>
      <c r="J32" s="121"/>
    </row>
    <row r="33" spans="5:10" ht="12.75">
      <c r="E33" s="121"/>
      <c r="F33" s="121"/>
      <c r="G33" s="121"/>
      <c r="H33" s="121"/>
      <c r="I33" s="121"/>
      <c r="J33" s="121"/>
    </row>
    <row r="34" spans="5:10" ht="12.75">
      <c r="E34" s="121"/>
      <c r="F34" s="121"/>
      <c r="G34" s="121"/>
      <c r="H34" s="121"/>
      <c r="I34" s="121"/>
      <c r="J34" s="121"/>
    </row>
    <row r="35" spans="5:10" ht="12.75">
      <c r="E35" s="121"/>
      <c r="F35" s="121"/>
      <c r="G35" s="121"/>
      <c r="H35" s="121"/>
      <c r="I35" s="121"/>
      <c r="J35" s="121"/>
    </row>
    <row r="36" spans="5:10" ht="12.75">
      <c r="E36" s="121"/>
      <c r="F36" s="121"/>
      <c r="G36" s="121"/>
      <c r="H36" s="121"/>
      <c r="I36" s="121"/>
      <c r="J36" s="121"/>
    </row>
    <row r="37" spans="5:10" ht="12.75">
      <c r="E37" s="121"/>
      <c r="F37" s="121"/>
      <c r="G37" s="121"/>
      <c r="H37" s="121"/>
      <c r="I37" s="121"/>
      <c r="J37" s="121"/>
    </row>
    <row r="38" spans="5:10" ht="12.75">
      <c r="E38" s="121"/>
      <c r="F38" s="121"/>
      <c r="G38" s="121"/>
      <c r="H38" s="121"/>
      <c r="I38" s="121"/>
      <c r="J38" s="121"/>
    </row>
    <row r="39" spans="5:10" ht="12.75">
      <c r="E39" s="121"/>
      <c r="F39" s="121"/>
      <c r="G39" s="121"/>
      <c r="H39" s="121"/>
      <c r="I39" s="121"/>
      <c r="J39" s="121"/>
    </row>
  </sheetData>
  <sheetProtection/>
  <mergeCells count="1">
    <mergeCell ref="J5:P5"/>
  </mergeCells>
  <printOptions horizontalCentered="1"/>
  <pageMargins left="0.15748031496062992" right="0.15748031496062992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T44"/>
  <sheetViews>
    <sheetView zoomScalePageLayoutView="0" workbookViewId="0" topLeftCell="A4">
      <selection activeCell="X17" sqref="X17"/>
    </sheetView>
  </sheetViews>
  <sheetFormatPr defaultColWidth="9.140625" defaultRowHeight="15"/>
  <cols>
    <col min="1" max="1" width="5.28125" style="207" customWidth="1"/>
    <col min="2" max="2" width="3.28125" style="207" hidden="1" customWidth="1"/>
    <col min="3" max="3" width="11.421875" style="207" customWidth="1"/>
    <col min="4" max="4" width="12.00390625" style="207" customWidth="1"/>
    <col min="5" max="5" width="8.7109375" style="219" customWidth="1"/>
    <col min="6" max="6" width="8.8515625" style="250" customWidth="1"/>
    <col min="7" max="7" width="11.57421875" style="250" customWidth="1"/>
    <col min="8" max="8" width="6.421875" style="211" customWidth="1"/>
    <col min="9" max="9" width="5.8515625" style="211" bestFit="1" customWidth="1"/>
    <col min="10" max="16" width="4.7109375" style="251" customWidth="1"/>
    <col min="17" max="17" width="9.140625" style="213" customWidth="1"/>
    <col min="18" max="18" width="5.7109375" style="214" customWidth="1"/>
    <col min="19" max="19" width="19.00390625" style="215" bestFit="1" customWidth="1"/>
    <col min="20" max="20" width="3.140625" style="216" hidden="1" customWidth="1"/>
    <col min="21" max="16384" width="9.140625" style="207" customWidth="1"/>
  </cols>
  <sheetData>
    <row r="1" spans="1:20" s="156" customFormat="1" ht="15">
      <c r="A1" s="199" t="s">
        <v>0</v>
      </c>
      <c r="D1" s="200"/>
      <c r="E1" s="201"/>
      <c r="F1" s="202"/>
      <c r="G1" s="202"/>
      <c r="H1" s="203"/>
      <c r="I1" s="203"/>
      <c r="J1" s="204"/>
      <c r="K1" s="205"/>
      <c r="L1" s="205"/>
      <c r="Q1" s="73"/>
      <c r="R1" s="73"/>
      <c r="T1" s="187"/>
    </row>
    <row r="2" spans="1:20" s="156" customFormat="1" ht="15">
      <c r="A2" s="73" t="s">
        <v>530</v>
      </c>
      <c r="D2" s="200"/>
      <c r="E2" s="201"/>
      <c r="F2" s="202"/>
      <c r="G2" s="203"/>
      <c r="H2" s="203"/>
      <c r="I2" s="204"/>
      <c r="J2" s="204"/>
      <c r="K2" s="204"/>
      <c r="L2" s="206"/>
      <c r="Q2" s="73"/>
      <c r="R2" s="73"/>
      <c r="T2" s="187"/>
    </row>
    <row r="3" spans="1:20" s="215" customFormat="1" ht="12" customHeight="1">
      <c r="A3" s="207"/>
      <c r="B3" s="207"/>
      <c r="C3" s="207"/>
      <c r="D3" s="208"/>
      <c r="E3" s="209"/>
      <c r="F3" s="210"/>
      <c r="G3" s="210"/>
      <c r="H3" s="211"/>
      <c r="I3" s="211"/>
      <c r="J3" s="212"/>
      <c r="K3" s="212"/>
      <c r="L3" s="212"/>
      <c r="M3" s="212"/>
      <c r="N3" s="212"/>
      <c r="O3" s="212"/>
      <c r="P3" s="212"/>
      <c r="Q3" s="213"/>
      <c r="R3" s="214"/>
      <c r="T3" s="216"/>
    </row>
    <row r="4" spans="3:20" s="217" customFormat="1" ht="15.75" thickBot="1">
      <c r="C4" s="218" t="s">
        <v>312</v>
      </c>
      <c r="E4" s="219"/>
      <c r="F4" s="220"/>
      <c r="G4" s="220"/>
      <c r="H4" s="221"/>
      <c r="I4" s="221"/>
      <c r="J4" s="222"/>
      <c r="K4" s="222"/>
      <c r="L4" s="222"/>
      <c r="M4" s="222"/>
      <c r="N4" s="222"/>
      <c r="O4" s="222"/>
      <c r="P4" s="222"/>
      <c r="Q4" s="223"/>
      <c r="R4" s="224"/>
      <c r="T4" s="216"/>
    </row>
    <row r="5" spans="5:20" s="215" customFormat="1" ht="18" customHeight="1" thickBot="1">
      <c r="E5" s="219"/>
      <c r="J5" s="433" t="s">
        <v>1</v>
      </c>
      <c r="K5" s="434"/>
      <c r="L5" s="434"/>
      <c r="M5" s="434"/>
      <c r="N5" s="434"/>
      <c r="O5" s="434"/>
      <c r="P5" s="435"/>
      <c r="Q5" s="225"/>
      <c r="R5" s="226"/>
      <c r="T5" s="216"/>
    </row>
    <row r="6" spans="1:20" s="240" customFormat="1" ht="21.75" customHeight="1" thickBot="1">
      <c r="A6" s="7" t="s">
        <v>966</v>
      </c>
      <c r="B6" s="8" t="s">
        <v>27</v>
      </c>
      <c r="C6" s="227" t="s">
        <v>2</v>
      </c>
      <c r="D6" s="228" t="s">
        <v>3</v>
      </c>
      <c r="E6" s="229" t="s">
        <v>4</v>
      </c>
      <c r="F6" s="230" t="s">
        <v>5</v>
      </c>
      <c r="G6" s="102" t="s">
        <v>6</v>
      </c>
      <c r="H6" s="103" t="s">
        <v>7</v>
      </c>
      <c r="I6" s="231" t="s">
        <v>8</v>
      </c>
      <c r="J6" s="232">
        <v>1</v>
      </c>
      <c r="K6" s="233">
        <v>2</v>
      </c>
      <c r="L6" s="233">
        <v>3</v>
      </c>
      <c r="M6" s="234" t="s">
        <v>9</v>
      </c>
      <c r="N6" s="235">
        <v>4</v>
      </c>
      <c r="O6" s="233">
        <v>5</v>
      </c>
      <c r="P6" s="236">
        <v>6</v>
      </c>
      <c r="Q6" s="406" t="s">
        <v>10</v>
      </c>
      <c r="R6" s="237" t="s">
        <v>11</v>
      </c>
      <c r="S6" s="238" t="s">
        <v>12</v>
      </c>
      <c r="T6" s="239"/>
    </row>
    <row r="7" spans="1:20" ht="18" customHeight="1">
      <c r="A7" s="241">
        <v>1</v>
      </c>
      <c r="B7" s="242"/>
      <c r="C7" s="243" t="s">
        <v>313</v>
      </c>
      <c r="D7" s="244" t="s">
        <v>314</v>
      </c>
      <c r="E7" s="245">
        <v>38894</v>
      </c>
      <c r="F7" s="246" t="s">
        <v>37</v>
      </c>
      <c r="G7" s="246" t="s">
        <v>38</v>
      </c>
      <c r="H7" s="246"/>
      <c r="I7" s="115">
        <v>18</v>
      </c>
      <c r="J7" s="247" t="s">
        <v>978</v>
      </c>
      <c r="K7" s="247">
        <v>6.01</v>
      </c>
      <c r="L7" s="247">
        <v>6.06</v>
      </c>
      <c r="M7" s="71">
        <v>8</v>
      </c>
      <c r="N7" s="247">
        <v>6.06</v>
      </c>
      <c r="O7" s="247">
        <v>5.86</v>
      </c>
      <c r="P7" s="247">
        <v>6.21</v>
      </c>
      <c r="Q7" s="407">
        <f aca="true" t="shared" si="0" ref="Q7:Q22">MAX(J7:L7,N7:P7)</f>
        <v>6.21</v>
      </c>
      <c r="R7" s="249" t="str">
        <f aca="true" t="shared" si="1" ref="R7:R22">IF(ISBLANK(Q7),"",IF(Q7&lt;4,"",IF(Q7&gt;=6.7,"I A",IF(Q7&gt;=6.2,"II A",IF(Q7&gt;=5.6,"III A",IF(Q7&gt;=5,"I JA",IF(Q7&gt;=4.45,"II JA",IF(Q7&gt;=4,"III JA"))))))))</f>
        <v>II A</v>
      </c>
      <c r="S7" s="246" t="s">
        <v>39</v>
      </c>
      <c r="T7" s="216" t="s">
        <v>315</v>
      </c>
    </row>
    <row r="8" spans="1:20" ht="18" customHeight="1">
      <c r="A8" s="241">
        <v>2</v>
      </c>
      <c r="B8" s="242"/>
      <c r="C8" s="243" t="s">
        <v>464</v>
      </c>
      <c r="D8" s="244" t="s">
        <v>85</v>
      </c>
      <c r="E8" s="245" t="s">
        <v>86</v>
      </c>
      <c r="F8" s="246" t="s">
        <v>24</v>
      </c>
      <c r="G8" s="246" t="s">
        <v>25</v>
      </c>
      <c r="H8" s="246"/>
      <c r="I8" s="115">
        <v>16</v>
      </c>
      <c r="J8" s="247">
        <v>4.85</v>
      </c>
      <c r="K8" s="247">
        <v>4.91</v>
      </c>
      <c r="L8" s="247">
        <v>5.09</v>
      </c>
      <c r="M8" s="71">
        <v>7</v>
      </c>
      <c r="N8" s="247">
        <v>4.98</v>
      </c>
      <c r="O8" s="247">
        <v>5.01</v>
      </c>
      <c r="P8" s="247">
        <v>4.93</v>
      </c>
      <c r="Q8" s="407">
        <f t="shared" si="0"/>
        <v>5.09</v>
      </c>
      <c r="R8" s="249" t="str">
        <f t="shared" si="1"/>
        <v>I JA</v>
      </c>
      <c r="S8" s="246" t="s">
        <v>87</v>
      </c>
      <c r="T8" s="216" t="s">
        <v>316</v>
      </c>
    </row>
    <row r="9" spans="1:20" ht="18" customHeight="1">
      <c r="A9" s="241">
        <v>3</v>
      </c>
      <c r="B9" s="242"/>
      <c r="C9" s="243" t="s">
        <v>84</v>
      </c>
      <c r="D9" s="244" t="s">
        <v>85</v>
      </c>
      <c r="E9" s="245" t="s">
        <v>86</v>
      </c>
      <c r="F9" s="246" t="s">
        <v>56</v>
      </c>
      <c r="G9" s="246" t="s">
        <v>25</v>
      </c>
      <c r="H9" s="246"/>
      <c r="I9" s="115">
        <v>14</v>
      </c>
      <c r="J9" s="247">
        <v>4.95</v>
      </c>
      <c r="K9" s="247">
        <v>5.03</v>
      </c>
      <c r="L9" s="247">
        <v>4.99</v>
      </c>
      <c r="M9" s="71">
        <v>6</v>
      </c>
      <c r="N9" s="247">
        <v>5.02</v>
      </c>
      <c r="O9" s="247" t="s">
        <v>978</v>
      </c>
      <c r="P9" s="247" t="s">
        <v>978</v>
      </c>
      <c r="Q9" s="407">
        <f t="shared" si="0"/>
        <v>5.03</v>
      </c>
      <c r="R9" s="249" t="str">
        <f t="shared" si="1"/>
        <v>I JA</v>
      </c>
      <c r="S9" s="246" t="s">
        <v>912</v>
      </c>
      <c r="T9" s="216" t="s">
        <v>319</v>
      </c>
    </row>
    <row r="10" spans="1:20" ht="18" customHeight="1">
      <c r="A10" s="241">
        <v>4</v>
      </c>
      <c r="B10" s="242"/>
      <c r="C10" s="243" t="s">
        <v>893</v>
      </c>
      <c r="D10" s="244" t="s">
        <v>892</v>
      </c>
      <c r="E10" s="245" t="s">
        <v>180</v>
      </c>
      <c r="F10" s="246" t="s">
        <v>66</v>
      </c>
      <c r="G10" s="246" t="s">
        <v>67</v>
      </c>
      <c r="H10" s="246"/>
      <c r="I10" s="115">
        <v>13</v>
      </c>
      <c r="J10" s="247">
        <v>4.75</v>
      </c>
      <c r="K10" s="247">
        <v>4.99</v>
      </c>
      <c r="L10" s="247">
        <v>5</v>
      </c>
      <c r="M10" s="71">
        <v>5</v>
      </c>
      <c r="N10" s="247">
        <v>4.98</v>
      </c>
      <c r="O10" s="247">
        <v>4.98</v>
      </c>
      <c r="P10" s="247">
        <v>4.72</v>
      </c>
      <c r="Q10" s="407">
        <f t="shared" si="0"/>
        <v>5</v>
      </c>
      <c r="R10" s="249" t="str">
        <f t="shared" si="1"/>
        <v>I JA</v>
      </c>
      <c r="S10" s="246" t="s">
        <v>834</v>
      </c>
      <c r="T10" s="216" t="s">
        <v>323</v>
      </c>
    </row>
    <row r="11" spans="1:19" ht="18" customHeight="1">
      <c r="A11" s="241">
        <v>5</v>
      </c>
      <c r="B11" s="242"/>
      <c r="C11" s="243" t="s">
        <v>335</v>
      </c>
      <c r="D11" s="244" t="s">
        <v>891</v>
      </c>
      <c r="E11" s="245">
        <v>38887</v>
      </c>
      <c r="F11" s="246" t="s">
        <v>198</v>
      </c>
      <c r="G11" s="246" t="s">
        <v>58</v>
      </c>
      <c r="H11" s="246"/>
      <c r="I11" s="115">
        <v>12</v>
      </c>
      <c r="J11" s="247">
        <v>4.77</v>
      </c>
      <c r="K11" s="247">
        <v>4.69</v>
      </c>
      <c r="L11" s="247">
        <v>3.96</v>
      </c>
      <c r="M11" s="71">
        <v>3</v>
      </c>
      <c r="N11" s="247">
        <v>4.54</v>
      </c>
      <c r="O11" s="247">
        <v>4.85</v>
      </c>
      <c r="P11" s="247">
        <v>4.92</v>
      </c>
      <c r="Q11" s="407">
        <f t="shared" si="0"/>
        <v>4.92</v>
      </c>
      <c r="R11" s="249" t="str">
        <f t="shared" si="1"/>
        <v>II JA</v>
      </c>
      <c r="S11" s="246" t="s">
        <v>543</v>
      </c>
    </row>
    <row r="12" spans="1:20" ht="18" customHeight="1">
      <c r="A12" s="241">
        <v>6</v>
      </c>
      <c r="B12" s="242"/>
      <c r="C12" s="243" t="s">
        <v>889</v>
      </c>
      <c r="D12" s="244" t="s">
        <v>888</v>
      </c>
      <c r="E12" s="245">
        <v>39434</v>
      </c>
      <c r="F12" s="246" t="s">
        <v>33</v>
      </c>
      <c r="G12" s="246" t="s">
        <v>34</v>
      </c>
      <c r="H12" s="246"/>
      <c r="I12" s="115">
        <v>11</v>
      </c>
      <c r="J12" s="247">
        <v>4.88</v>
      </c>
      <c r="K12" s="247">
        <v>4.7</v>
      </c>
      <c r="L12" s="247">
        <v>4.67</v>
      </c>
      <c r="M12" s="71">
        <v>4</v>
      </c>
      <c r="N12" s="247">
        <v>3.78</v>
      </c>
      <c r="O12" s="247">
        <v>4.42</v>
      </c>
      <c r="P12" s="247">
        <v>4.66</v>
      </c>
      <c r="Q12" s="407">
        <f t="shared" si="0"/>
        <v>4.88</v>
      </c>
      <c r="R12" s="249" t="str">
        <f t="shared" si="1"/>
        <v>II JA</v>
      </c>
      <c r="S12" s="246" t="s">
        <v>35</v>
      </c>
      <c r="T12" s="216" t="s">
        <v>324</v>
      </c>
    </row>
    <row r="13" spans="1:20" ht="18" customHeight="1">
      <c r="A13" s="241">
        <v>7</v>
      </c>
      <c r="B13" s="242"/>
      <c r="C13" s="243" t="s">
        <v>17</v>
      </c>
      <c r="D13" s="244" t="s">
        <v>898</v>
      </c>
      <c r="E13" s="245" t="s">
        <v>897</v>
      </c>
      <c r="F13" s="246" t="s">
        <v>571</v>
      </c>
      <c r="G13" s="246" t="s">
        <v>120</v>
      </c>
      <c r="H13" s="246"/>
      <c r="I13" s="115">
        <v>10</v>
      </c>
      <c r="J13" s="247">
        <v>4.43</v>
      </c>
      <c r="K13" s="247">
        <v>4.4</v>
      </c>
      <c r="L13" s="247">
        <v>4.68</v>
      </c>
      <c r="M13" s="71">
        <v>2</v>
      </c>
      <c r="N13" s="247">
        <v>4.48</v>
      </c>
      <c r="O13" s="247">
        <v>4.33</v>
      </c>
      <c r="P13" s="247">
        <v>4.2</v>
      </c>
      <c r="Q13" s="407">
        <f t="shared" si="0"/>
        <v>4.68</v>
      </c>
      <c r="R13" s="249" t="str">
        <f t="shared" si="1"/>
        <v>II JA</v>
      </c>
      <c r="S13" s="246" t="s">
        <v>472</v>
      </c>
      <c r="T13" s="216" t="s">
        <v>327</v>
      </c>
    </row>
    <row r="14" spans="1:19" ht="18" customHeight="1">
      <c r="A14" s="241">
        <v>8</v>
      </c>
      <c r="B14" s="242"/>
      <c r="C14" s="243" t="s">
        <v>906</v>
      </c>
      <c r="D14" s="244" t="s">
        <v>905</v>
      </c>
      <c r="E14" s="245" t="s">
        <v>904</v>
      </c>
      <c r="F14" s="246" t="s">
        <v>24</v>
      </c>
      <c r="G14" s="246" t="s">
        <v>25</v>
      </c>
      <c r="H14" s="246"/>
      <c r="I14" s="115">
        <v>9</v>
      </c>
      <c r="J14" s="247">
        <v>4.56</v>
      </c>
      <c r="K14" s="247">
        <v>4.45</v>
      </c>
      <c r="L14" s="247">
        <v>4.36</v>
      </c>
      <c r="M14" s="71">
        <v>1</v>
      </c>
      <c r="N14" s="247">
        <v>3.45</v>
      </c>
      <c r="O14" s="247" t="s">
        <v>978</v>
      </c>
      <c r="P14" s="248">
        <v>4.63</v>
      </c>
      <c r="Q14" s="407">
        <f t="shared" si="0"/>
        <v>4.63</v>
      </c>
      <c r="R14" s="249" t="str">
        <f t="shared" si="1"/>
        <v>II JA</v>
      </c>
      <c r="S14" s="246" t="s">
        <v>748</v>
      </c>
    </row>
    <row r="15" spans="1:20" ht="18" customHeight="1">
      <c r="A15" s="241">
        <v>9</v>
      </c>
      <c r="B15" s="242"/>
      <c r="C15" s="243" t="s">
        <v>77</v>
      </c>
      <c r="D15" s="244" t="s">
        <v>908</v>
      </c>
      <c r="E15" s="245" t="s">
        <v>907</v>
      </c>
      <c r="F15" s="246" t="s">
        <v>24</v>
      </c>
      <c r="G15" s="246" t="s">
        <v>25</v>
      </c>
      <c r="H15" s="246"/>
      <c r="I15" s="115">
        <v>8</v>
      </c>
      <c r="J15" s="247">
        <v>4.28</v>
      </c>
      <c r="K15" s="247">
        <v>4.16</v>
      </c>
      <c r="L15" s="247">
        <v>3.36</v>
      </c>
      <c r="M15" s="71"/>
      <c r="N15" s="247"/>
      <c r="O15" s="247"/>
      <c r="P15" s="247"/>
      <c r="Q15" s="407">
        <f t="shared" si="0"/>
        <v>4.28</v>
      </c>
      <c r="R15" s="249" t="str">
        <f t="shared" si="1"/>
        <v>III JA</v>
      </c>
      <c r="S15" s="246" t="s">
        <v>47</v>
      </c>
      <c r="T15" s="216" t="s">
        <v>332</v>
      </c>
    </row>
    <row r="16" spans="1:19" ht="18" customHeight="1">
      <c r="A16" s="241">
        <v>10</v>
      </c>
      <c r="B16" s="242"/>
      <c r="C16" s="243" t="s">
        <v>911</v>
      </c>
      <c r="D16" s="244" t="s">
        <v>910</v>
      </c>
      <c r="E16" s="245" t="s">
        <v>909</v>
      </c>
      <c r="F16" s="246" t="s">
        <v>56</v>
      </c>
      <c r="G16" s="246" t="s">
        <v>25</v>
      </c>
      <c r="H16" s="246"/>
      <c r="I16" s="115">
        <v>7</v>
      </c>
      <c r="J16" s="247">
        <v>3.18</v>
      </c>
      <c r="K16" s="247">
        <v>3.15</v>
      </c>
      <c r="L16" s="247">
        <v>4.12</v>
      </c>
      <c r="M16" s="71"/>
      <c r="N16" s="247"/>
      <c r="O16" s="247"/>
      <c r="P16" s="247"/>
      <c r="Q16" s="407">
        <f t="shared" si="0"/>
        <v>4.12</v>
      </c>
      <c r="R16" s="249" t="str">
        <f t="shared" si="1"/>
        <v>III JA</v>
      </c>
      <c r="S16" s="246" t="s">
        <v>666</v>
      </c>
    </row>
    <row r="17" spans="1:19" ht="18" customHeight="1">
      <c r="A17" s="241">
        <v>11</v>
      </c>
      <c r="B17" s="242"/>
      <c r="C17" s="243" t="s">
        <v>259</v>
      </c>
      <c r="D17" s="244" t="s">
        <v>901</v>
      </c>
      <c r="E17" s="245">
        <v>39223</v>
      </c>
      <c r="F17" s="246" t="s">
        <v>810</v>
      </c>
      <c r="G17" s="246" t="s">
        <v>809</v>
      </c>
      <c r="H17" s="246"/>
      <c r="I17" s="115">
        <v>6</v>
      </c>
      <c r="J17" s="247">
        <v>3.77</v>
      </c>
      <c r="K17" s="247">
        <v>3.88</v>
      </c>
      <c r="L17" s="247" t="s">
        <v>978</v>
      </c>
      <c r="M17" s="71"/>
      <c r="N17" s="247"/>
      <c r="O17" s="247"/>
      <c r="P17" s="247"/>
      <c r="Q17" s="407">
        <f t="shared" si="0"/>
        <v>3.88</v>
      </c>
      <c r="R17" s="249">
        <f t="shared" si="1"/>
      </c>
      <c r="S17" s="246" t="s">
        <v>808</v>
      </c>
    </row>
    <row r="18" spans="1:20" ht="18" customHeight="1">
      <c r="A18" s="241">
        <v>12</v>
      </c>
      <c r="B18" s="242"/>
      <c r="C18" s="243" t="s">
        <v>17</v>
      </c>
      <c r="D18" s="244" t="s">
        <v>900</v>
      </c>
      <c r="E18" s="245" t="s">
        <v>899</v>
      </c>
      <c r="F18" s="246" t="s">
        <v>810</v>
      </c>
      <c r="G18" s="246" t="s">
        <v>809</v>
      </c>
      <c r="H18" s="246"/>
      <c r="I18" s="115">
        <v>5</v>
      </c>
      <c r="J18" s="247">
        <v>3.88</v>
      </c>
      <c r="K18" s="247">
        <v>3.62</v>
      </c>
      <c r="L18" s="247">
        <v>3.71</v>
      </c>
      <c r="M18" s="71"/>
      <c r="N18" s="247"/>
      <c r="O18" s="247"/>
      <c r="P18" s="247"/>
      <c r="Q18" s="407">
        <f t="shared" si="0"/>
        <v>3.88</v>
      </c>
      <c r="R18" s="249">
        <f t="shared" si="1"/>
      </c>
      <c r="S18" s="246" t="s">
        <v>808</v>
      </c>
      <c r="T18" s="216" t="s">
        <v>336</v>
      </c>
    </row>
    <row r="19" spans="1:19" ht="18" customHeight="1">
      <c r="A19" s="241">
        <v>13</v>
      </c>
      <c r="B19" s="242"/>
      <c r="C19" s="243" t="s">
        <v>896</v>
      </c>
      <c r="D19" s="244" t="s">
        <v>895</v>
      </c>
      <c r="E19" s="245">
        <v>39093</v>
      </c>
      <c r="F19" s="246" t="s">
        <v>37</v>
      </c>
      <c r="G19" s="246" t="s">
        <v>38</v>
      </c>
      <c r="H19" s="246"/>
      <c r="I19" s="115" t="s">
        <v>69</v>
      </c>
      <c r="J19" s="247">
        <v>3.55</v>
      </c>
      <c r="K19" s="247">
        <v>3.67</v>
      </c>
      <c r="L19" s="247">
        <v>3.75</v>
      </c>
      <c r="M19" s="71"/>
      <c r="N19" s="247"/>
      <c r="O19" s="247"/>
      <c r="P19" s="247"/>
      <c r="Q19" s="407">
        <f t="shared" si="0"/>
        <v>3.75</v>
      </c>
      <c r="R19" s="249">
        <f t="shared" si="1"/>
      </c>
      <c r="S19" s="246" t="s">
        <v>39</v>
      </c>
    </row>
    <row r="20" spans="1:20" ht="18" customHeight="1">
      <c r="A20" s="241">
        <v>14</v>
      </c>
      <c r="B20" s="242"/>
      <c r="C20" s="243" t="s">
        <v>263</v>
      </c>
      <c r="D20" s="244" t="s">
        <v>364</v>
      </c>
      <c r="E20" s="245">
        <v>39421</v>
      </c>
      <c r="F20" s="246" t="s">
        <v>37</v>
      </c>
      <c r="G20" s="246" t="s">
        <v>38</v>
      </c>
      <c r="H20" s="246"/>
      <c r="I20" s="115" t="s">
        <v>69</v>
      </c>
      <c r="J20" s="247">
        <v>3.5</v>
      </c>
      <c r="K20" s="247">
        <v>3.16</v>
      </c>
      <c r="L20" s="247">
        <v>3.72</v>
      </c>
      <c r="M20" s="71"/>
      <c r="N20" s="247"/>
      <c r="O20" s="247"/>
      <c r="P20" s="247"/>
      <c r="Q20" s="407">
        <f t="shared" si="0"/>
        <v>3.72</v>
      </c>
      <c r="R20" s="249">
        <f t="shared" si="1"/>
      </c>
      <c r="S20" s="246" t="s">
        <v>39</v>
      </c>
      <c r="T20" s="216" t="s">
        <v>338</v>
      </c>
    </row>
    <row r="21" spans="1:19" ht="18" customHeight="1">
      <c r="A21" s="241">
        <v>15</v>
      </c>
      <c r="B21" s="242"/>
      <c r="C21" s="243" t="s">
        <v>828</v>
      </c>
      <c r="D21" s="244" t="s">
        <v>827</v>
      </c>
      <c r="E21" s="245" t="s">
        <v>826</v>
      </c>
      <c r="F21" s="246" t="s">
        <v>433</v>
      </c>
      <c r="G21" s="246" t="s">
        <v>25</v>
      </c>
      <c r="H21" s="246"/>
      <c r="I21" s="115" t="s">
        <v>69</v>
      </c>
      <c r="J21" s="247">
        <v>3.51</v>
      </c>
      <c r="K21" s="247">
        <v>3.34</v>
      </c>
      <c r="L21" s="247">
        <v>3.45</v>
      </c>
      <c r="M21" s="71"/>
      <c r="N21" s="247"/>
      <c r="O21" s="247"/>
      <c r="P21" s="247"/>
      <c r="Q21" s="407">
        <f t="shared" si="0"/>
        <v>3.51</v>
      </c>
      <c r="R21" s="249">
        <f t="shared" si="1"/>
      </c>
      <c r="S21" s="246" t="s">
        <v>75</v>
      </c>
    </row>
    <row r="22" spans="1:19" ht="18" customHeight="1">
      <c r="A22" s="241">
        <v>16</v>
      </c>
      <c r="B22" s="242"/>
      <c r="C22" s="243" t="s">
        <v>871</v>
      </c>
      <c r="D22" s="244" t="s">
        <v>903</v>
      </c>
      <c r="E22" s="245" t="s">
        <v>902</v>
      </c>
      <c r="F22" s="246" t="s">
        <v>24</v>
      </c>
      <c r="G22" s="246" t="s">
        <v>25</v>
      </c>
      <c r="H22" s="246"/>
      <c r="I22" s="115" t="s">
        <v>69</v>
      </c>
      <c r="J22" s="247">
        <v>3.26</v>
      </c>
      <c r="K22" s="247">
        <v>3.45</v>
      </c>
      <c r="L22" s="247">
        <v>3.26</v>
      </c>
      <c r="M22" s="71"/>
      <c r="N22" s="247"/>
      <c r="O22" s="247"/>
      <c r="P22" s="247"/>
      <c r="Q22" s="407">
        <f t="shared" si="0"/>
        <v>3.45</v>
      </c>
      <c r="R22" s="249">
        <f t="shared" si="1"/>
      </c>
      <c r="S22" s="246" t="s">
        <v>748</v>
      </c>
    </row>
    <row r="23" spans="1:19" ht="18" customHeight="1">
      <c r="A23" s="241"/>
      <c r="B23" s="242"/>
      <c r="C23" s="243" t="s">
        <v>310</v>
      </c>
      <c r="D23" s="244" t="s">
        <v>890</v>
      </c>
      <c r="E23" s="245">
        <v>39093</v>
      </c>
      <c r="F23" s="246" t="s">
        <v>540</v>
      </c>
      <c r="G23" s="246" t="s">
        <v>58</v>
      </c>
      <c r="H23" s="246"/>
      <c r="I23" s="115" t="s">
        <v>69</v>
      </c>
      <c r="J23" s="247"/>
      <c r="K23" s="247"/>
      <c r="L23" s="247"/>
      <c r="M23" s="71"/>
      <c r="N23" s="247"/>
      <c r="O23" s="247"/>
      <c r="P23" s="247"/>
      <c r="Q23" s="407" t="s">
        <v>965</v>
      </c>
      <c r="R23" s="249"/>
      <c r="S23" s="246" t="s">
        <v>548</v>
      </c>
    </row>
    <row r="24" spans="1:19" ht="18" customHeight="1">
      <c r="A24" s="241"/>
      <c r="B24" s="242"/>
      <c r="C24" s="243" t="s">
        <v>325</v>
      </c>
      <c r="D24" s="244" t="s">
        <v>326</v>
      </c>
      <c r="E24" s="245" t="s">
        <v>42</v>
      </c>
      <c r="F24" s="246" t="s">
        <v>66</v>
      </c>
      <c r="G24" s="246" t="s">
        <v>67</v>
      </c>
      <c r="H24" s="246"/>
      <c r="I24" s="115"/>
      <c r="J24" s="247"/>
      <c r="K24" s="247"/>
      <c r="L24" s="247"/>
      <c r="M24" s="71"/>
      <c r="N24" s="247"/>
      <c r="O24" s="247"/>
      <c r="P24" s="247"/>
      <c r="Q24" s="407" t="s">
        <v>965</v>
      </c>
      <c r="R24" s="249"/>
      <c r="S24" s="246" t="s">
        <v>593</v>
      </c>
    </row>
    <row r="27" spans="5:10" ht="12.75">
      <c r="E27" s="207"/>
      <c r="F27" s="207"/>
      <c r="G27" s="207"/>
      <c r="H27" s="207"/>
      <c r="I27" s="207"/>
      <c r="J27" s="207"/>
    </row>
    <row r="28" spans="5:10" ht="12.75">
      <c r="E28" s="207"/>
      <c r="F28" s="207"/>
      <c r="G28" s="207"/>
      <c r="H28" s="207"/>
      <c r="I28" s="207"/>
      <c r="J28" s="207"/>
    </row>
    <row r="29" spans="5:10" ht="12.75">
      <c r="E29" s="207"/>
      <c r="F29" s="207"/>
      <c r="G29" s="207"/>
      <c r="H29" s="207"/>
      <c r="I29" s="207"/>
      <c r="J29" s="207"/>
    </row>
    <row r="30" spans="5:10" ht="12.75">
      <c r="E30" s="207"/>
      <c r="F30" s="207"/>
      <c r="G30" s="207"/>
      <c r="H30" s="207"/>
      <c r="I30" s="207"/>
      <c r="J30" s="207"/>
    </row>
    <row r="31" spans="5:10" ht="12.75">
      <c r="E31" s="207"/>
      <c r="F31" s="207"/>
      <c r="G31" s="207"/>
      <c r="H31" s="207"/>
      <c r="I31" s="207"/>
      <c r="J31" s="207"/>
    </row>
    <row r="32" spans="5:10" ht="12.75">
      <c r="E32" s="207"/>
      <c r="F32" s="207"/>
      <c r="G32" s="207"/>
      <c r="H32" s="207"/>
      <c r="I32" s="207"/>
      <c r="J32" s="207"/>
    </row>
    <row r="33" spans="5:10" ht="12.75">
      <c r="E33" s="207"/>
      <c r="F33" s="207"/>
      <c r="G33" s="207"/>
      <c r="H33" s="207"/>
      <c r="I33" s="207"/>
      <c r="J33" s="207"/>
    </row>
    <row r="34" spans="5:10" ht="12.75">
      <c r="E34" s="207"/>
      <c r="F34" s="207"/>
      <c r="G34" s="207"/>
      <c r="H34" s="207"/>
      <c r="I34" s="207"/>
      <c r="J34" s="207"/>
    </row>
    <row r="35" spans="5:10" ht="12.75">
      <c r="E35" s="207"/>
      <c r="F35" s="207"/>
      <c r="G35" s="207"/>
      <c r="H35" s="207"/>
      <c r="I35" s="207"/>
      <c r="J35" s="207"/>
    </row>
    <row r="36" spans="5:10" ht="12.75">
      <c r="E36" s="207"/>
      <c r="F36" s="207"/>
      <c r="G36" s="207"/>
      <c r="H36" s="207"/>
      <c r="I36" s="207"/>
      <c r="J36" s="207"/>
    </row>
    <row r="37" spans="5:10" ht="12.75">
      <c r="E37" s="207"/>
      <c r="F37" s="207"/>
      <c r="G37" s="207"/>
      <c r="H37" s="207"/>
      <c r="I37" s="207"/>
      <c r="J37" s="207"/>
    </row>
    <row r="38" spans="5:10" ht="12.75">
      <c r="E38" s="207"/>
      <c r="F38" s="207"/>
      <c r="G38" s="207"/>
      <c r="H38" s="207"/>
      <c r="I38" s="207"/>
      <c r="J38" s="207"/>
    </row>
    <row r="39" spans="5:10" ht="12.75">
      <c r="E39" s="207"/>
      <c r="F39" s="207"/>
      <c r="G39" s="207"/>
      <c r="H39" s="207"/>
      <c r="I39" s="207"/>
      <c r="J39" s="207"/>
    </row>
    <row r="40" spans="5:10" ht="12.75">
      <c r="E40" s="207"/>
      <c r="F40" s="207"/>
      <c r="G40" s="207"/>
      <c r="H40" s="207"/>
      <c r="I40" s="207"/>
      <c r="J40" s="207"/>
    </row>
    <row r="41" spans="5:10" ht="12.75">
      <c r="E41" s="207"/>
      <c r="F41" s="207"/>
      <c r="G41" s="207"/>
      <c r="H41" s="207"/>
      <c r="I41" s="207"/>
      <c r="J41" s="207"/>
    </row>
    <row r="42" spans="5:10" ht="12.75">
      <c r="E42" s="207"/>
      <c r="F42" s="207"/>
      <c r="G42" s="207"/>
      <c r="H42" s="207"/>
      <c r="I42" s="207"/>
      <c r="J42" s="207"/>
    </row>
    <row r="43" spans="5:10" ht="12.75">
      <c r="E43" s="207"/>
      <c r="F43" s="207"/>
      <c r="G43" s="207"/>
      <c r="H43" s="207"/>
      <c r="I43" s="207"/>
      <c r="J43" s="207"/>
    </row>
    <row r="44" spans="5:10" ht="12.75">
      <c r="E44" s="207"/>
      <c r="F44" s="207"/>
      <c r="G44" s="207"/>
      <c r="H44" s="207"/>
      <c r="I44" s="207"/>
      <c r="J44" s="207"/>
    </row>
  </sheetData>
  <sheetProtection/>
  <mergeCells count="1">
    <mergeCell ref="J5:P5"/>
  </mergeCells>
  <printOptions horizontalCentered="1"/>
  <pageMargins left="0.15748031496062992" right="0.15748031496062992" top="0.2362204724409449" bottom="0.15748031496062992" header="0.31496062992125984" footer="0.15748031496062992"/>
  <pageSetup horizontalDpi="600" verticalDpi="600" orientation="landscape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zoomScalePageLayoutView="0" workbookViewId="0" topLeftCell="A1">
      <selection activeCell="H8" sqref="H8"/>
    </sheetView>
  </sheetViews>
  <sheetFormatPr defaultColWidth="11.421875" defaultRowHeight="15"/>
  <cols>
    <col min="1" max="1" width="4.7109375" style="363" customWidth="1"/>
    <col min="2" max="2" width="5.28125" style="363" hidden="1" customWidth="1"/>
    <col min="3" max="3" width="12.57421875" style="363" customWidth="1"/>
    <col min="4" max="4" width="14.421875" style="363" customWidth="1"/>
    <col min="5" max="5" width="9.00390625" style="373" customWidth="1"/>
    <col min="6" max="6" width="9.421875" style="405" customWidth="1"/>
    <col min="7" max="7" width="10.28125" style="405" customWidth="1"/>
    <col min="8" max="8" width="11.8515625" style="367" customWidth="1"/>
    <col min="9" max="9" width="5.8515625" style="367" bestFit="1" customWidth="1"/>
    <col min="10" max="12" width="4.7109375" style="404" customWidth="1"/>
    <col min="13" max="13" width="4.140625" style="404" hidden="1" customWidth="1"/>
    <col min="14" max="16" width="4.7109375" style="404" customWidth="1"/>
    <col min="17" max="17" width="8.140625" style="369" customWidth="1"/>
    <col min="18" max="18" width="6.421875" style="370" bestFit="1" customWidth="1"/>
    <col min="19" max="19" width="18.8515625" style="371" customWidth="1"/>
    <col min="20" max="20" width="3.7109375" style="371" hidden="1" customWidth="1"/>
    <col min="21" max="16384" width="11.421875" style="363" customWidth="1"/>
  </cols>
  <sheetData>
    <row r="1" spans="1:20" s="354" customFormat="1" ht="15">
      <c r="A1" s="353" t="s">
        <v>0</v>
      </c>
      <c r="D1" s="355"/>
      <c r="E1" s="356"/>
      <c r="F1" s="357"/>
      <c r="G1" s="357"/>
      <c r="H1" s="358"/>
      <c r="I1" s="358"/>
      <c r="J1" s="359"/>
      <c r="K1" s="360"/>
      <c r="L1" s="360"/>
      <c r="T1" s="361"/>
    </row>
    <row r="2" spans="1:20" s="354" customFormat="1" ht="15">
      <c r="A2" s="354" t="s">
        <v>530</v>
      </c>
      <c r="D2" s="355"/>
      <c r="E2" s="356"/>
      <c r="F2" s="357"/>
      <c r="G2" s="358"/>
      <c r="H2" s="358"/>
      <c r="I2" s="359"/>
      <c r="J2" s="359"/>
      <c r="K2" s="359"/>
      <c r="L2" s="362"/>
      <c r="T2" s="361"/>
    </row>
    <row r="3" spans="1:18" s="371" customFormat="1" ht="12" customHeight="1">
      <c r="A3" s="363"/>
      <c r="B3" s="363"/>
      <c r="C3" s="363"/>
      <c r="D3" s="364"/>
      <c r="E3" s="365"/>
      <c r="F3" s="366"/>
      <c r="G3" s="366"/>
      <c r="H3" s="367"/>
      <c r="I3" s="367"/>
      <c r="J3" s="368"/>
      <c r="K3" s="368"/>
      <c r="L3" s="368"/>
      <c r="M3" s="368"/>
      <c r="N3" s="368"/>
      <c r="O3" s="368"/>
      <c r="P3" s="368"/>
      <c r="Q3" s="369"/>
      <c r="R3" s="370"/>
    </row>
    <row r="4" spans="3:20" s="372" customFormat="1" ht="15.75" thickBot="1">
      <c r="C4" s="354" t="s">
        <v>140</v>
      </c>
      <c r="E4" s="373"/>
      <c r="F4" s="374"/>
      <c r="G4" s="374"/>
      <c r="H4" s="375"/>
      <c r="I4" s="375"/>
      <c r="J4" s="376"/>
      <c r="K4" s="376"/>
      <c r="L4" s="376"/>
      <c r="M4" s="376"/>
      <c r="N4" s="376"/>
      <c r="O4" s="376"/>
      <c r="P4" s="376"/>
      <c r="Q4" s="377"/>
      <c r="R4" s="359"/>
      <c r="S4" s="372" t="s">
        <v>141</v>
      </c>
      <c r="T4" s="371"/>
    </row>
    <row r="5" spans="5:18" s="371" customFormat="1" ht="18" customHeight="1" thickBot="1">
      <c r="E5" s="373"/>
      <c r="J5" s="436" t="s">
        <v>1</v>
      </c>
      <c r="K5" s="437"/>
      <c r="L5" s="437"/>
      <c r="M5" s="437"/>
      <c r="N5" s="437"/>
      <c r="O5" s="437"/>
      <c r="P5" s="438"/>
      <c r="Q5" s="378"/>
      <c r="R5" s="379"/>
    </row>
    <row r="6" spans="1:19" s="361" customFormat="1" ht="18" customHeight="1" thickBot="1">
      <c r="A6" s="380" t="s">
        <v>976</v>
      </c>
      <c r="B6" s="381"/>
      <c r="C6" s="382" t="s">
        <v>2</v>
      </c>
      <c r="D6" s="383" t="s">
        <v>3</v>
      </c>
      <c r="E6" s="384" t="s">
        <v>4</v>
      </c>
      <c r="F6" s="385" t="s">
        <v>5</v>
      </c>
      <c r="G6" s="385" t="s">
        <v>6</v>
      </c>
      <c r="H6" s="385" t="s">
        <v>7</v>
      </c>
      <c r="I6" s="385" t="s">
        <v>8</v>
      </c>
      <c r="J6" s="386">
        <v>1</v>
      </c>
      <c r="K6" s="387">
        <v>2</v>
      </c>
      <c r="L6" s="387">
        <v>3</v>
      </c>
      <c r="M6" s="387" t="s">
        <v>9</v>
      </c>
      <c r="N6" s="388">
        <v>4</v>
      </c>
      <c r="O6" s="387">
        <v>5</v>
      </c>
      <c r="P6" s="389">
        <v>6</v>
      </c>
      <c r="Q6" s="390" t="s">
        <v>10</v>
      </c>
      <c r="R6" s="391" t="s">
        <v>11</v>
      </c>
      <c r="S6" s="392" t="s">
        <v>12</v>
      </c>
    </row>
    <row r="7" spans="1:20" ht="18" customHeight="1">
      <c r="A7" s="393">
        <v>1</v>
      </c>
      <c r="B7" s="394"/>
      <c r="C7" s="395" t="s">
        <v>193</v>
      </c>
      <c r="D7" s="396" t="s">
        <v>848</v>
      </c>
      <c r="E7" s="397" t="s">
        <v>473</v>
      </c>
      <c r="F7" s="398" t="s">
        <v>56</v>
      </c>
      <c r="G7" s="398" t="s">
        <v>25</v>
      </c>
      <c r="H7" s="398"/>
      <c r="I7" s="399">
        <v>18</v>
      </c>
      <c r="J7" s="400">
        <v>9.85</v>
      </c>
      <c r="K7" s="400">
        <v>10.15</v>
      </c>
      <c r="L7" s="400">
        <v>10.46</v>
      </c>
      <c r="M7" s="401"/>
      <c r="N7" s="400" t="s">
        <v>977</v>
      </c>
      <c r="O7" s="400">
        <v>10.47</v>
      </c>
      <c r="P7" s="400">
        <v>10.55</v>
      </c>
      <c r="Q7" s="402">
        <f aca="true" t="shared" si="0" ref="Q7:Q21">MAX(J7:L7,N7:P7)</f>
        <v>10.55</v>
      </c>
      <c r="R7" s="403" t="str">
        <f aca="true" t="shared" si="1" ref="R7:R21">IF(ISBLANK(Q7),"",IF(Q7&lt;6.5,"",IF(Q7&gt;=13.2,"I A",IF(Q7&gt;=11,"II A",IF(Q7&gt;=9.5,"III A",IF(Q7&gt;=8,"I JA",IF(Q7&gt;=7.2,"II JA",IF(Q7&gt;=6.5,"III JA"))))))))</f>
        <v>III A</v>
      </c>
      <c r="S7" s="398" t="s">
        <v>748</v>
      </c>
      <c r="T7" s="371" t="s">
        <v>147</v>
      </c>
    </row>
    <row r="8" spans="1:20" ht="18" customHeight="1">
      <c r="A8" s="393">
        <v>2</v>
      </c>
      <c r="B8" s="394"/>
      <c r="C8" s="395" t="s">
        <v>833</v>
      </c>
      <c r="D8" s="396" t="s">
        <v>832</v>
      </c>
      <c r="E8" s="397">
        <v>38960</v>
      </c>
      <c r="F8" s="398" t="s">
        <v>57</v>
      </c>
      <c r="G8" s="398" t="s">
        <v>58</v>
      </c>
      <c r="H8" s="398"/>
      <c r="I8" s="399">
        <v>16</v>
      </c>
      <c r="J8" s="400">
        <v>10.44</v>
      </c>
      <c r="K8" s="400">
        <v>10.4</v>
      </c>
      <c r="L8" s="400">
        <v>10.05</v>
      </c>
      <c r="M8" s="401"/>
      <c r="N8" s="400">
        <v>10.35</v>
      </c>
      <c r="O8" s="400">
        <v>9.93</v>
      </c>
      <c r="P8" s="400">
        <v>9.6</v>
      </c>
      <c r="Q8" s="402">
        <f t="shared" si="0"/>
        <v>10.44</v>
      </c>
      <c r="R8" s="403" t="str">
        <f t="shared" si="1"/>
        <v>III A</v>
      </c>
      <c r="S8" s="398" t="s">
        <v>152</v>
      </c>
      <c r="T8" s="371" t="s">
        <v>148</v>
      </c>
    </row>
    <row r="9" spans="1:20" ht="18" customHeight="1">
      <c r="A9" s="393">
        <v>3</v>
      </c>
      <c r="B9" s="394"/>
      <c r="C9" s="395" t="s">
        <v>163</v>
      </c>
      <c r="D9" s="396" t="s">
        <v>164</v>
      </c>
      <c r="E9" s="397">
        <v>39041</v>
      </c>
      <c r="F9" s="398" t="s">
        <v>33</v>
      </c>
      <c r="G9" s="398" t="s">
        <v>34</v>
      </c>
      <c r="H9" s="398"/>
      <c r="I9" s="399">
        <v>14</v>
      </c>
      <c r="J9" s="400">
        <v>10.25</v>
      </c>
      <c r="K9" s="400">
        <v>9.43</v>
      </c>
      <c r="L9" s="400" t="s">
        <v>977</v>
      </c>
      <c r="M9" s="401"/>
      <c r="N9" s="400">
        <v>9.63</v>
      </c>
      <c r="O9" s="400">
        <v>9.94</v>
      </c>
      <c r="P9" s="400" t="s">
        <v>977</v>
      </c>
      <c r="Q9" s="402">
        <f t="shared" si="0"/>
        <v>10.25</v>
      </c>
      <c r="R9" s="403" t="str">
        <f t="shared" si="1"/>
        <v>III A</v>
      </c>
      <c r="S9" s="398" t="s">
        <v>165</v>
      </c>
      <c r="T9" s="371" t="s">
        <v>150</v>
      </c>
    </row>
    <row r="10" spans="1:20" ht="18" customHeight="1">
      <c r="A10" s="393">
        <v>4</v>
      </c>
      <c r="B10" s="394"/>
      <c r="C10" s="395" t="s">
        <v>144</v>
      </c>
      <c r="D10" s="396" t="s">
        <v>849</v>
      </c>
      <c r="E10" s="397" t="s">
        <v>759</v>
      </c>
      <c r="F10" s="398" t="s">
        <v>56</v>
      </c>
      <c r="G10" s="398" t="s">
        <v>25</v>
      </c>
      <c r="H10" s="398"/>
      <c r="I10" s="399">
        <v>13</v>
      </c>
      <c r="J10" s="400">
        <v>9.9</v>
      </c>
      <c r="K10" s="400" t="s">
        <v>977</v>
      </c>
      <c r="L10" s="400">
        <v>9.44</v>
      </c>
      <c r="M10" s="401"/>
      <c r="N10" s="400" t="s">
        <v>977</v>
      </c>
      <c r="O10" s="400" t="s">
        <v>977</v>
      </c>
      <c r="P10" s="400">
        <v>9.94</v>
      </c>
      <c r="Q10" s="402">
        <f t="shared" si="0"/>
        <v>9.94</v>
      </c>
      <c r="R10" s="403" t="str">
        <f t="shared" si="1"/>
        <v>III A</v>
      </c>
      <c r="S10" s="398" t="s">
        <v>143</v>
      </c>
      <c r="T10" s="371" t="s">
        <v>153</v>
      </c>
    </row>
    <row r="11" spans="1:19" ht="18" customHeight="1">
      <c r="A11" s="393">
        <v>5</v>
      </c>
      <c r="B11" s="394"/>
      <c r="C11" s="395" t="s">
        <v>170</v>
      </c>
      <c r="D11" s="396" t="s">
        <v>171</v>
      </c>
      <c r="E11" s="397">
        <v>38847</v>
      </c>
      <c r="F11" s="398" t="s">
        <v>37</v>
      </c>
      <c r="G11" s="398" t="s">
        <v>38</v>
      </c>
      <c r="H11" s="398"/>
      <c r="I11" s="399">
        <v>12</v>
      </c>
      <c r="J11" s="400">
        <v>9.56</v>
      </c>
      <c r="K11" s="400">
        <v>9.83</v>
      </c>
      <c r="L11" s="400">
        <v>9.22</v>
      </c>
      <c r="M11" s="401"/>
      <c r="N11" s="400">
        <v>9.53</v>
      </c>
      <c r="O11" s="400">
        <v>9.92</v>
      </c>
      <c r="P11" s="400">
        <v>9.68</v>
      </c>
      <c r="Q11" s="402">
        <f t="shared" si="0"/>
        <v>9.92</v>
      </c>
      <c r="R11" s="403" t="str">
        <f t="shared" si="1"/>
        <v>III A</v>
      </c>
      <c r="S11" s="398" t="s">
        <v>70</v>
      </c>
    </row>
    <row r="12" spans="1:19" ht="18" customHeight="1">
      <c r="A12" s="393">
        <v>6</v>
      </c>
      <c r="B12" s="394"/>
      <c r="C12" s="395" t="s">
        <v>955</v>
      </c>
      <c r="D12" s="396" t="s">
        <v>956</v>
      </c>
      <c r="E12" s="397">
        <v>39216</v>
      </c>
      <c r="F12" s="398" t="s">
        <v>18</v>
      </c>
      <c r="G12" s="398" t="s">
        <v>943</v>
      </c>
      <c r="H12" s="398"/>
      <c r="I12" s="399">
        <v>11</v>
      </c>
      <c r="J12" s="400">
        <v>9.85</v>
      </c>
      <c r="K12" s="400">
        <v>9.07</v>
      </c>
      <c r="L12" s="400">
        <v>9.37</v>
      </c>
      <c r="M12" s="401"/>
      <c r="N12" s="400">
        <v>9.63</v>
      </c>
      <c r="O12" s="400">
        <v>9.38</v>
      </c>
      <c r="P12" s="400">
        <v>9.48</v>
      </c>
      <c r="Q12" s="402">
        <f t="shared" si="0"/>
        <v>9.85</v>
      </c>
      <c r="R12" s="403" t="str">
        <f t="shared" si="1"/>
        <v>III A</v>
      </c>
      <c r="S12" s="398" t="s">
        <v>957</v>
      </c>
    </row>
    <row r="13" spans="1:20" ht="18" customHeight="1">
      <c r="A13" s="393">
        <v>7</v>
      </c>
      <c r="B13" s="394"/>
      <c r="C13" s="395" t="s">
        <v>151</v>
      </c>
      <c r="D13" s="396" t="s">
        <v>836</v>
      </c>
      <c r="E13" s="397" t="s">
        <v>835</v>
      </c>
      <c r="F13" s="398" t="s">
        <v>66</v>
      </c>
      <c r="G13" s="398" t="s">
        <v>67</v>
      </c>
      <c r="H13" s="398"/>
      <c r="I13" s="399">
        <v>10</v>
      </c>
      <c r="J13" s="400">
        <v>8.55</v>
      </c>
      <c r="K13" s="400">
        <v>8.84</v>
      </c>
      <c r="L13" s="400">
        <v>9.45</v>
      </c>
      <c r="M13" s="401"/>
      <c r="N13" s="400">
        <v>9.36</v>
      </c>
      <c r="O13" s="400">
        <v>9.26</v>
      </c>
      <c r="P13" s="400">
        <v>9.7</v>
      </c>
      <c r="Q13" s="402">
        <f t="shared" si="0"/>
        <v>9.7</v>
      </c>
      <c r="R13" s="403" t="str">
        <f t="shared" si="1"/>
        <v>III A</v>
      </c>
      <c r="S13" s="398" t="s">
        <v>834</v>
      </c>
      <c r="T13" s="371" t="s">
        <v>158</v>
      </c>
    </row>
    <row r="14" spans="1:20" ht="18" customHeight="1">
      <c r="A14" s="393">
        <v>8</v>
      </c>
      <c r="B14" s="394"/>
      <c r="C14" s="395" t="s">
        <v>154</v>
      </c>
      <c r="D14" s="396" t="s">
        <v>155</v>
      </c>
      <c r="E14" s="397" t="s">
        <v>156</v>
      </c>
      <c r="F14" s="398" t="s">
        <v>570</v>
      </c>
      <c r="G14" s="398" t="s">
        <v>15</v>
      </c>
      <c r="H14" s="398"/>
      <c r="I14" s="399">
        <v>9</v>
      </c>
      <c r="J14" s="400">
        <v>8.92</v>
      </c>
      <c r="K14" s="400" t="s">
        <v>977</v>
      </c>
      <c r="L14" s="400">
        <v>9.62</v>
      </c>
      <c r="M14" s="401"/>
      <c r="N14" s="400">
        <v>9.22</v>
      </c>
      <c r="O14" s="400" t="s">
        <v>977</v>
      </c>
      <c r="P14" s="400">
        <v>9.66</v>
      </c>
      <c r="Q14" s="402">
        <f t="shared" si="0"/>
        <v>9.66</v>
      </c>
      <c r="R14" s="403" t="str">
        <f t="shared" si="1"/>
        <v>III A</v>
      </c>
      <c r="S14" s="398" t="s">
        <v>157</v>
      </c>
      <c r="T14" s="371" t="s">
        <v>159</v>
      </c>
    </row>
    <row r="15" spans="1:19" ht="18" customHeight="1">
      <c r="A15" s="393">
        <v>9</v>
      </c>
      <c r="B15" s="394"/>
      <c r="C15" s="395" t="s">
        <v>815</v>
      </c>
      <c r="D15" s="396" t="s">
        <v>814</v>
      </c>
      <c r="E15" s="397" t="s">
        <v>813</v>
      </c>
      <c r="F15" s="398" t="s">
        <v>56</v>
      </c>
      <c r="G15" s="398" t="s">
        <v>25</v>
      </c>
      <c r="H15" s="398"/>
      <c r="I15" s="399">
        <v>8</v>
      </c>
      <c r="J15" s="400">
        <v>9.1</v>
      </c>
      <c r="K15" s="400">
        <v>8.3</v>
      </c>
      <c r="L15" s="400">
        <v>8.75</v>
      </c>
      <c r="M15" s="401"/>
      <c r="N15" s="400"/>
      <c r="O15" s="400"/>
      <c r="P15" s="400"/>
      <c r="Q15" s="402">
        <f t="shared" si="0"/>
        <v>9.1</v>
      </c>
      <c r="R15" s="403" t="str">
        <f t="shared" si="1"/>
        <v>I JA</v>
      </c>
      <c r="S15" s="398" t="s">
        <v>666</v>
      </c>
    </row>
    <row r="16" spans="1:20" ht="18" customHeight="1">
      <c r="A16" s="393">
        <v>10</v>
      </c>
      <c r="B16" s="394"/>
      <c r="C16" s="395" t="s">
        <v>838</v>
      </c>
      <c r="D16" s="396" t="s">
        <v>837</v>
      </c>
      <c r="E16" s="397">
        <v>38808</v>
      </c>
      <c r="F16" s="398" t="s">
        <v>784</v>
      </c>
      <c r="G16" s="398" t="s">
        <v>20</v>
      </c>
      <c r="H16" s="398" t="s">
        <v>138</v>
      </c>
      <c r="I16" s="399">
        <v>7</v>
      </c>
      <c r="J16" s="400">
        <v>8.74</v>
      </c>
      <c r="K16" s="400">
        <v>7.83</v>
      </c>
      <c r="L16" s="400">
        <v>9.03</v>
      </c>
      <c r="M16" s="401"/>
      <c r="N16" s="400"/>
      <c r="O16" s="400"/>
      <c r="P16" s="400"/>
      <c r="Q16" s="402">
        <f t="shared" si="0"/>
        <v>9.03</v>
      </c>
      <c r="R16" s="403" t="str">
        <f t="shared" si="1"/>
        <v>I JA</v>
      </c>
      <c r="S16" s="398" t="s">
        <v>139</v>
      </c>
      <c r="T16" s="371" t="s">
        <v>166</v>
      </c>
    </row>
    <row r="17" spans="1:20" ht="18" customHeight="1">
      <c r="A17" s="393">
        <v>11</v>
      </c>
      <c r="B17" s="394"/>
      <c r="C17" s="395" t="s">
        <v>840</v>
      </c>
      <c r="D17" s="396" t="s">
        <v>839</v>
      </c>
      <c r="E17" s="397">
        <v>38874</v>
      </c>
      <c r="F17" s="398" t="s">
        <v>784</v>
      </c>
      <c r="G17" s="398" t="s">
        <v>20</v>
      </c>
      <c r="H17" s="398" t="s">
        <v>138</v>
      </c>
      <c r="I17" s="399">
        <v>6</v>
      </c>
      <c r="J17" s="400">
        <v>8.38</v>
      </c>
      <c r="K17" s="400">
        <v>8.61</v>
      </c>
      <c r="L17" s="400">
        <v>8.4</v>
      </c>
      <c r="M17" s="401"/>
      <c r="N17" s="400"/>
      <c r="O17" s="400"/>
      <c r="P17" s="400"/>
      <c r="Q17" s="402">
        <f t="shared" si="0"/>
        <v>8.61</v>
      </c>
      <c r="R17" s="403" t="str">
        <f t="shared" si="1"/>
        <v>I JA</v>
      </c>
      <c r="S17" s="398" t="s">
        <v>139</v>
      </c>
      <c r="T17" s="371" t="s">
        <v>168</v>
      </c>
    </row>
    <row r="18" spans="1:20" ht="18" customHeight="1">
      <c r="A18" s="393">
        <v>12</v>
      </c>
      <c r="B18" s="394"/>
      <c r="C18" s="395" t="s">
        <v>840</v>
      </c>
      <c r="D18" s="396" t="s">
        <v>847</v>
      </c>
      <c r="E18" s="397" t="s">
        <v>846</v>
      </c>
      <c r="F18" s="398" t="s">
        <v>24</v>
      </c>
      <c r="G18" s="398" t="s">
        <v>25</v>
      </c>
      <c r="H18" s="398"/>
      <c r="I18" s="399">
        <v>5</v>
      </c>
      <c r="J18" s="400">
        <v>8.14</v>
      </c>
      <c r="K18" s="400">
        <v>7.55</v>
      </c>
      <c r="L18" s="400">
        <v>8.18</v>
      </c>
      <c r="M18" s="401"/>
      <c r="N18" s="400"/>
      <c r="O18" s="400"/>
      <c r="P18" s="400"/>
      <c r="Q18" s="402">
        <f t="shared" si="0"/>
        <v>8.18</v>
      </c>
      <c r="R18" s="403" t="str">
        <f t="shared" si="1"/>
        <v>I JA</v>
      </c>
      <c r="S18" s="398" t="s">
        <v>75</v>
      </c>
      <c r="T18" s="371" t="s">
        <v>169</v>
      </c>
    </row>
    <row r="19" spans="1:20" ht="18" customHeight="1">
      <c r="A19" s="393">
        <v>13</v>
      </c>
      <c r="B19" s="394"/>
      <c r="C19" s="395" t="s">
        <v>154</v>
      </c>
      <c r="D19" s="396" t="s">
        <v>160</v>
      </c>
      <c r="E19" s="397" t="s">
        <v>161</v>
      </c>
      <c r="F19" s="398" t="s">
        <v>609</v>
      </c>
      <c r="G19" s="398" t="s">
        <v>108</v>
      </c>
      <c r="H19" s="398" t="s">
        <v>109</v>
      </c>
      <c r="I19" s="399">
        <v>4</v>
      </c>
      <c r="J19" s="400">
        <v>8.03</v>
      </c>
      <c r="K19" s="400">
        <v>7.96</v>
      </c>
      <c r="L19" s="400">
        <v>8.1</v>
      </c>
      <c r="M19" s="401"/>
      <c r="N19" s="400"/>
      <c r="O19" s="400"/>
      <c r="P19" s="400"/>
      <c r="Q19" s="402">
        <f t="shared" si="0"/>
        <v>8.1</v>
      </c>
      <c r="R19" s="403" t="str">
        <f t="shared" si="1"/>
        <v>I JA</v>
      </c>
      <c r="S19" s="398" t="s">
        <v>162</v>
      </c>
      <c r="T19" s="371" t="s">
        <v>172</v>
      </c>
    </row>
    <row r="20" spans="1:20" ht="18" customHeight="1">
      <c r="A20" s="393">
        <v>14</v>
      </c>
      <c r="B20" s="394"/>
      <c r="C20" s="395" t="s">
        <v>845</v>
      </c>
      <c r="D20" s="396" t="s">
        <v>844</v>
      </c>
      <c r="E20" s="397" t="s">
        <v>843</v>
      </c>
      <c r="F20" s="398" t="s">
        <v>24</v>
      </c>
      <c r="G20" s="398" t="s">
        <v>25</v>
      </c>
      <c r="H20" s="398"/>
      <c r="I20" s="399">
        <v>3</v>
      </c>
      <c r="J20" s="400">
        <v>7.47</v>
      </c>
      <c r="K20" s="400">
        <v>6.82</v>
      </c>
      <c r="L20" s="400" t="s">
        <v>977</v>
      </c>
      <c r="M20" s="401"/>
      <c r="N20" s="400"/>
      <c r="O20" s="400"/>
      <c r="P20" s="400"/>
      <c r="Q20" s="402">
        <f t="shared" si="0"/>
        <v>7.47</v>
      </c>
      <c r="R20" s="403" t="str">
        <f t="shared" si="1"/>
        <v>II JA</v>
      </c>
      <c r="S20" s="398" t="s">
        <v>75</v>
      </c>
      <c r="T20" s="371" t="s">
        <v>173</v>
      </c>
    </row>
    <row r="21" spans="1:19" ht="18" customHeight="1">
      <c r="A21" s="393">
        <v>15</v>
      </c>
      <c r="B21" s="394"/>
      <c r="C21" s="395" t="s">
        <v>842</v>
      </c>
      <c r="D21" s="396" t="s">
        <v>841</v>
      </c>
      <c r="E21" s="397">
        <v>39226</v>
      </c>
      <c r="F21" s="398" t="s">
        <v>784</v>
      </c>
      <c r="G21" s="398" t="s">
        <v>20</v>
      </c>
      <c r="H21" s="398" t="s">
        <v>138</v>
      </c>
      <c r="I21" s="399">
        <v>2</v>
      </c>
      <c r="J21" s="400">
        <v>7.26</v>
      </c>
      <c r="K21" s="400">
        <v>6.7</v>
      </c>
      <c r="L21" s="400">
        <v>7.28</v>
      </c>
      <c r="M21" s="401"/>
      <c r="N21" s="400"/>
      <c r="O21" s="400"/>
      <c r="P21" s="400"/>
      <c r="Q21" s="402">
        <f t="shared" si="0"/>
        <v>7.28</v>
      </c>
      <c r="R21" s="403" t="str">
        <f t="shared" si="1"/>
        <v>II JA</v>
      </c>
      <c r="S21" s="398" t="s">
        <v>139</v>
      </c>
    </row>
    <row r="22" spans="5:10" ht="12.75">
      <c r="E22" s="363"/>
      <c r="F22" s="363"/>
      <c r="G22" s="363"/>
      <c r="H22" s="363"/>
      <c r="I22" s="363"/>
      <c r="J22" s="363"/>
    </row>
    <row r="23" spans="5:10" ht="12.75">
      <c r="E23" s="363"/>
      <c r="F23" s="363"/>
      <c r="G23" s="363"/>
      <c r="H23" s="363"/>
      <c r="I23" s="363"/>
      <c r="J23" s="363"/>
    </row>
    <row r="24" spans="5:10" ht="12.75">
      <c r="E24" s="363"/>
      <c r="F24" s="363"/>
      <c r="G24" s="363"/>
      <c r="H24" s="363"/>
      <c r="I24" s="363"/>
      <c r="J24" s="363"/>
    </row>
    <row r="25" spans="5:10" ht="12.75">
      <c r="E25" s="363"/>
      <c r="F25" s="363"/>
      <c r="G25" s="363"/>
      <c r="H25" s="363"/>
      <c r="I25" s="363"/>
      <c r="J25" s="363"/>
    </row>
    <row r="26" spans="5:10" ht="12.75">
      <c r="E26" s="363"/>
      <c r="F26" s="363"/>
      <c r="G26" s="363"/>
      <c r="H26" s="363"/>
      <c r="I26" s="363"/>
      <c r="J26" s="363"/>
    </row>
    <row r="27" spans="5:10" ht="12.75">
      <c r="E27" s="363"/>
      <c r="F27" s="363"/>
      <c r="G27" s="363"/>
      <c r="H27" s="363"/>
      <c r="I27" s="363"/>
      <c r="J27" s="363"/>
    </row>
    <row r="28" spans="5:10" ht="12.75">
      <c r="E28" s="363"/>
      <c r="F28" s="363"/>
      <c r="G28" s="363"/>
      <c r="H28" s="363"/>
      <c r="I28" s="363"/>
      <c r="J28" s="363"/>
    </row>
    <row r="29" spans="5:10" ht="12.75">
      <c r="E29" s="363"/>
      <c r="F29" s="363"/>
      <c r="G29" s="363"/>
      <c r="H29" s="363"/>
      <c r="I29" s="363"/>
      <c r="J29" s="363"/>
    </row>
    <row r="30" spans="5:10" ht="12.75">
      <c r="E30" s="363"/>
      <c r="F30" s="363"/>
      <c r="G30" s="363"/>
      <c r="H30" s="363"/>
      <c r="I30" s="363"/>
      <c r="J30" s="363"/>
    </row>
    <row r="31" spans="5:10" ht="12.75">
      <c r="E31" s="363"/>
      <c r="F31" s="363"/>
      <c r="G31" s="363"/>
      <c r="H31" s="363"/>
      <c r="I31" s="363"/>
      <c r="J31" s="363"/>
    </row>
    <row r="32" spans="5:10" ht="12.75">
      <c r="E32" s="363"/>
      <c r="F32" s="363"/>
      <c r="G32" s="363"/>
      <c r="H32" s="363"/>
      <c r="I32" s="363"/>
      <c r="J32" s="363"/>
    </row>
    <row r="33" spans="5:10" ht="12.75">
      <c r="E33" s="363"/>
      <c r="F33" s="363"/>
      <c r="G33" s="363"/>
      <c r="H33" s="363"/>
      <c r="I33" s="363"/>
      <c r="J33" s="363"/>
    </row>
    <row r="34" spans="5:10" ht="12.75">
      <c r="E34" s="363"/>
      <c r="F34" s="363"/>
      <c r="G34" s="363"/>
      <c r="H34" s="363"/>
      <c r="I34" s="363"/>
      <c r="J34" s="363"/>
    </row>
    <row r="35" ht="12.75">
      <c r="J35" s="363"/>
    </row>
  </sheetData>
  <sheetProtection/>
  <mergeCells count="1">
    <mergeCell ref="J5:P5"/>
  </mergeCells>
  <printOptions horizontalCentered="1"/>
  <pageMargins left="0.16" right="0.15748031496062992" top="0.3937007874015748" bottom="0.15748031496062992" header="0.3937007874015748" footer="0.3937007874015748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T41"/>
  <sheetViews>
    <sheetView zoomScalePageLayoutView="0" workbookViewId="0" topLeftCell="A1">
      <selection activeCell="X16" sqref="X16"/>
    </sheetView>
  </sheetViews>
  <sheetFormatPr defaultColWidth="11.421875" defaultRowHeight="15"/>
  <cols>
    <col min="1" max="1" width="5.421875" style="363" customWidth="1"/>
    <col min="2" max="2" width="3.57421875" style="363" hidden="1" customWidth="1"/>
    <col min="3" max="3" width="10.8515625" style="363" customWidth="1"/>
    <col min="4" max="4" width="14.28125" style="363" customWidth="1"/>
    <col min="5" max="5" width="9.00390625" style="373" bestFit="1" customWidth="1"/>
    <col min="6" max="6" width="11.421875" style="405" customWidth="1"/>
    <col min="7" max="7" width="10.421875" style="405" customWidth="1"/>
    <col min="8" max="8" width="8.7109375" style="367" customWidth="1"/>
    <col min="9" max="9" width="5.8515625" style="367" bestFit="1" customWidth="1"/>
    <col min="10" max="16" width="4.7109375" style="404" customWidth="1"/>
    <col min="17" max="17" width="8.140625" style="369" customWidth="1"/>
    <col min="18" max="18" width="5.28125" style="370" bestFit="1" customWidth="1"/>
    <col min="19" max="19" width="21.7109375" style="371" bestFit="1" customWidth="1"/>
    <col min="20" max="20" width="3.7109375" style="371" hidden="1" customWidth="1"/>
    <col min="21" max="16384" width="11.421875" style="363" customWidth="1"/>
  </cols>
  <sheetData>
    <row r="1" spans="1:20" s="354" customFormat="1" ht="15">
      <c r="A1" s="353" t="s">
        <v>0</v>
      </c>
      <c r="D1" s="355"/>
      <c r="E1" s="356"/>
      <c r="F1" s="357"/>
      <c r="G1" s="357"/>
      <c r="H1" s="358"/>
      <c r="I1" s="358"/>
      <c r="J1" s="359"/>
      <c r="K1" s="360"/>
      <c r="L1" s="360"/>
      <c r="T1" s="361"/>
    </row>
    <row r="2" spans="1:20" s="354" customFormat="1" ht="15">
      <c r="A2" s="354" t="s">
        <v>530</v>
      </c>
      <c r="D2" s="355"/>
      <c r="E2" s="356"/>
      <c r="F2" s="357"/>
      <c r="G2" s="358"/>
      <c r="H2" s="358"/>
      <c r="I2" s="359"/>
      <c r="J2" s="359"/>
      <c r="K2" s="359"/>
      <c r="L2" s="362"/>
      <c r="T2" s="361"/>
    </row>
    <row r="3" spans="1:18" s="371" customFormat="1" ht="12" customHeight="1">
      <c r="A3" s="363"/>
      <c r="B3" s="363"/>
      <c r="C3" s="363"/>
      <c r="D3" s="364"/>
      <c r="E3" s="365"/>
      <c r="F3" s="366"/>
      <c r="G3" s="366"/>
      <c r="H3" s="367"/>
      <c r="I3" s="367"/>
      <c r="J3" s="368"/>
      <c r="K3" s="368"/>
      <c r="L3" s="368"/>
      <c r="M3" s="368"/>
      <c r="N3" s="368"/>
      <c r="O3" s="368"/>
      <c r="P3" s="368"/>
      <c r="Q3" s="369"/>
      <c r="R3" s="370"/>
    </row>
    <row r="4" spans="3:20" s="372" customFormat="1" ht="15.75" customHeight="1" thickBot="1">
      <c r="C4" s="354" t="s">
        <v>979</v>
      </c>
      <c r="E4" s="373"/>
      <c r="F4" s="374"/>
      <c r="G4" s="374"/>
      <c r="H4" s="375"/>
      <c r="I4" s="375"/>
      <c r="J4" s="376"/>
      <c r="K4" s="376"/>
      <c r="L4" s="376"/>
      <c r="M4" s="376"/>
      <c r="N4" s="376"/>
      <c r="O4" s="376"/>
      <c r="P4" s="376"/>
      <c r="Q4" s="377"/>
      <c r="R4" s="359"/>
      <c r="T4" s="371"/>
    </row>
    <row r="5" spans="6:18" ht="18" customHeight="1" thickBot="1">
      <c r="F5" s="408"/>
      <c r="G5" s="408"/>
      <c r="H5" s="408"/>
      <c r="I5" s="408"/>
      <c r="J5" s="436" t="s">
        <v>1</v>
      </c>
      <c r="K5" s="437"/>
      <c r="L5" s="437"/>
      <c r="M5" s="437"/>
      <c r="N5" s="437"/>
      <c r="O5" s="437"/>
      <c r="P5" s="438"/>
      <c r="Q5" s="409"/>
      <c r="R5" s="410"/>
    </row>
    <row r="6" spans="1:19" s="291" customFormat="1" ht="21" customHeight="1" thickBot="1">
      <c r="A6" s="380" t="s">
        <v>980</v>
      </c>
      <c r="B6" s="381"/>
      <c r="C6" s="283" t="s">
        <v>2</v>
      </c>
      <c r="D6" s="284" t="s">
        <v>3</v>
      </c>
      <c r="E6" s="411" t="s">
        <v>4</v>
      </c>
      <c r="F6" s="285" t="s">
        <v>5</v>
      </c>
      <c r="G6" s="385" t="s">
        <v>6</v>
      </c>
      <c r="H6" s="412" t="s">
        <v>7</v>
      </c>
      <c r="I6" s="385" t="s">
        <v>8</v>
      </c>
      <c r="J6" s="286">
        <v>1</v>
      </c>
      <c r="K6" s="287">
        <v>2</v>
      </c>
      <c r="L6" s="287">
        <v>3</v>
      </c>
      <c r="M6" s="387" t="s">
        <v>9</v>
      </c>
      <c r="N6" s="288">
        <v>4</v>
      </c>
      <c r="O6" s="287">
        <v>5</v>
      </c>
      <c r="P6" s="289">
        <v>6</v>
      </c>
      <c r="Q6" s="413" t="s">
        <v>10</v>
      </c>
      <c r="R6" s="414" t="s">
        <v>11</v>
      </c>
      <c r="S6" s="290" t="s">
        <v>12</v>
      </c>
    </row>
    <row r="7" spans="1:20" s="294" customFormat="1" ht="18" customHeight="1">
      <c r="A7" s="415">
        <v>1</v>
      </c>
      <c r="B7" s="416"/>
      <c r="C7" s="395" t="s">
        <v>256</v>
      </c>
      <c r="D7" s="396" t="s">
        <v>400</v>
      </c>
      <c r="E7" s="397">
        <v>39109</v>
      </c>
      <c r="F7" s="398" t="s">
        <v>145</v>
      </c>
      <c r="G7" s="398"/>
      <c r="H7" s="398"/>
      <c r="I7" s="399">
        <v>18</v>
      </c>
      <c r="J7" s="292">
        <v>15.15</v>
      </c>
      <c r="K7" s="292">
        <v>13.04</v>
      </c>
      <c r="L7" s="292">
        <v>13.68</v>
      </c>
      <c r="M7" s="293">
        <v>8</v>
      </c>
      <c r="N7" s="400">
        <v>14.6</v>
      </c>
      <c r="O7" s="292">
        <v>14.9</v>
      </c>
      <c r="P7" s="292">
        <v>14.25</v>
      </c>
      <c r="Q7" s="417">
        <f aca="true" t="shared" si="0" ref="Q7:Q27">MAX(J7:L7,N7:P7)</f>
        <v>15.15</v>
      </c>
      <c r="R7" s="403" t="str">
        <f aca="true" t="shared" si="1" ref="R7:R27">IF(ISBLANK(Q7),"",IF(Q7&lt;9,"",IF(Q7&gt;=17,"I A",IF(Q7&gt;=14.9,"II A",IF(Q7&gt;=13.2,"III A",IF(Q7&gt;=11.4,"I JA",IF(Q7&gt;=10,"II JA",IF(Q7&gt;=9,"III JA"))))))))</f>
        <v>II A</v>
      </c>
      <c r="S7" s="398" t="s">
        <v>146</v>
      </c>
      <c r="T7" s="418" t="s">
        <v>271</v>
      </c>
    </row>
    <row r="8" spans="1:20" s="294" customFormat="1" ht="18" customHeight="1">
      <c r="A8" s="415">
        <v>2</v>
      </c>
      <c r="B8" s="416"/>
      <c r="C8" s="395" t="s">
        <v>333</v>
      </c>
      <c r="D8" s="396" t="s">
        <v>923</v>
      </c>
      <c r="E8" s="397" t="s">
        <v>924</v>
      </c>
      <c r="F8" s="398" t="s">
        <v>511</v>
      </c>
      <c r="G8" s="398" t="s">
        <v>917</v>
      </c>
      <c r="H8" s="398"/>
      <c r="I8" s="399">
        <v>16</v>
      </c>
      <c r="J8" s="292" t="s">
        <v>981</v>
      </c>
      <c r="K8" s="292" t="s">
        <v>981</v>
      </c>
      <c r="L8" s="292">
        <v>13.76</v>
      </c>
      <c r="M8" s="293">
        <v>7</v>
      </c>
      <c r="N8" s="400">
        <v>14.34</v>
      </c>
      <c r="O8" s="292" t="s">
        <v>981</v>
      </c>
      <c r="P8" s="292" t="s">
        <v>981</v>
      </c>
      <c r="Q8" s="417">
        <f t="shared" si="0"/>
        <v>14.34</v>
      </c>
      <c r="R8" s="403" t="str">
        <f t="shared" si="1"/>
        <v>III A</v>
      </c>
      <c r="S8" s="398" t="s">
        <v>922</v>
      </c>
      <c r="T8" s="418" t="s">
        <v>410</v>
      </c>
    </row>
    <row r="9" spans="1:20" s="294" customFormat="1" ht="18" customHeight="1">
      <c r="A9" s="415">
        <v>3</v>
      </c>
      <c r="B9" s="416"/>
      <c r="C9" s="395" t="s">
        <v>304</v>
      </c>
      <c r="D9" s="396" t="s">
        <v>364</v>
      </c>
      <c r="E9" s="397" t="s">
        <v>404</v>
      </c>
      <c r="F9" s="398" t="s">
        <v>583</v>
      </c>
      <c r="G9" s="398" t="s">
        <v>280</v>
      </c>
      <c r="H9" s="398"/>
      <c r="I9" s="399">
        <v>14</v>
      </c>
      <c r="J9" s="292">
        <v>13.03</v>
      </c>
      <c r="K9" s="292">
        <v>13.6</v>
      </c>
      <c r="L9" s="292">
        <v>13.02</v>
      </c>
      <c r="M9" s="293">
        <v>5</v>
      </c>
      <c r="N9" s="400">
        <v>13.9</v>
      </c>
      <c r="O9" s="292">
        <v>13.35</v>
      </c>
      <c r="P9" s="292">
        <v>13.76</v>
      </c>
      <c r="Q9" s="417">
        <f t="shared" si="0"/>
        <v>13.9</v>
      </c>
      <c r="R9" s="403" t="str">
        <f t="shared" si="1"/>
        <v>III A</v>
      </c>
      <c r="S9" s="398" t="s">
        <v>281</v>
      </c>
      <c r="T9" s="418" t="s">
        <v>392</v>
      </c>
    </row>
    <row r="10" spans="1:20" s="294" customFormat="1" ht="18" customHeight="1">
      <c r="A10" s="415">
        <v>4</v>
      </c>
      <c r="B10" s="416"/>
      <c r="C10" s="395" t="s">
        <v>397</v>
      </c>
      <c r="D10" s="396" t="s">
        <v>398</v>
      </c>
      <c r="E10" s="397" t="s">
        <v>388</v>
      </c>
      <c r="F10" s="398" t="s">
        <v>581</v>
      </c>
      <c r="G10" s="398" t="s">
        <v>580</v>
      </c>
      <c r="H10" s="398"/>
      <c r="I10" s="399">
        <v>13</v>
      </c>
      <c r="J10" s="292">
        <v>13.05</v>
      </c>
      <c r="K10" s="292">
        <v>12.74</v>
      </c>
      <c r="L10" s="292">
        <v>10.4</v>
      </c>
      <c r="M10" s="293">
        <v>3</v>
      </c>
      <c r="N10" s="400">
        <v>13.55</v>
      </c>
      <c r="O10" s="292" t="s">
        <v>981</v>
      </c>
      <c r="P10" s="292">
        <v>13.77</v>
      </c>
      <c r="Q10" s="417">
        <f t="shared" si="0"/>
        <v>13.77</v>
      </c>
      <c r="R10" s="403" t="str">
        <f t="shared" si="1"/>
        <v>III A</v>
      </c>
      <c r="S10" s="398" t="s">
        <v>579</v>
      </c>
      <c r="T10" s="418" t="s">
        <v>405</v>
      </c>
    </row>
    <row r="11" spans="1:20" s="294" customFormat="1" ht="18" customHeight="1">
      <c r="A11" s="415">
        <v>5</v>
      </c>
      <c r="B11" s="416"/>
      <c r="C11" s="395" t="s">
        <v>867</v>
      </c>
      <c r="D11" s="396" t="s">
        <v>866</v>
      </c>
      <c r="E11" s="397">
        <v>38855</v>
      </c>
      <c r="F11" s="398" t="s">
        <v>865</v>
      </c>
      <c r="G11" s="398" t="s">
        <v>864</v>
      </c>
      <c r="H11" s="398"/>
      <c r="I11" s="399">
        <v>12</v>
      </c>
      <c r="J11" s="292">
        <v>13.44</v>
      </c>
      <c r="K11" s="292">
        <v>13.2</v>
      </c>
      <c r="L11" s="292">
        <v>12.9</v>
      </c>
      <c r="M11" s="293">
        <v>4</v>
      </c>
      <c r="N11" s="400">
        <v>13.28</v>
      </c>
      <c r="O11" s="292">
        <v>13.7</v>
      </c>
      <c r="P11" s="292">
        <v>13.42</v>
      </c>
      <c r="Q11" s="417">
        <f t="shared" si="0"/>
        <v>13.7</v>
      </c>
      <c r="R11" s="403" t="str">
        <f t="shared" si="1"/>
        <v>III A</v>
      </c>
      <c r="S11" s="398" t="s">
        <v>863</v>
      </c>
      <c r="T11" s="418"/>
    </row>
    <row r="12" spans="1:20" s="294" customFormat="1" ht="18" customHeight="1">
      <c r="A12" s="415">
        <v>6</v>
      </c>
      <c r="B12" s="416"/>
      <c r="C12" s="395" t="s">
        <v>415</v>
      </c>
      <c r="D12" s="396" t="s">
        <v>337</v>
      </c>
      <c r="E12" s="397" t="s">
        <v>287</v>
      </c>
      <c r="F12" s="398" t="s">
        <v>854</v>
      </c>
      <c r="G12" s="398" t="s">
        <v>394</v>
      </c>
      <c r="H12" s="398"/>
      <c r="I12" s="399">
        <v>11</v>
      </c>
      <c r="J12" s="292">
        <v>13.6</v>
      </c>
      <c r="K12" s="292" t="s">
        <v>981</v>
      </c>
      <c r="L12" s="292">
        <v>13.35</v>
      </c>
      <c r="M12" s="293">
        <v>6</v>
      </c>
      <c r="N12" s="400">
        <v>12.77</v>
      </c>
      <c r="O12" s="292" t="s">
        <v>981</v>
      </c>
      <c r="P12" s="292">
        <v>13.16</v>
      </c>
      <c r="Q12" s="417">
        <f t="shared" si="0"/>
        <v>13.6</v>
      </c>
      <c r="R12" s="403" t="str">
        <f t="shared" si="1"/>
        <v>III A</v>
      </c>
      <c r="S12" s="398" t="s">
        <v>395</v>
      </c>
      <c r="T12" s="418" t="s">
        <v>406</v>
      </c>
    </row>
    <row r="13" spans="1:20" s="294" customFormat="1" ht="18" customHeight="1">
      <c r="A13" s="415">
        <v>7</v>
      </c>
      <c r="B13" s="416"/>
      <c r="C13" s="395" t="s">
        <v>17</v>
      </c>
      <c r="D13" s="396" t="s">
        <v>409</v>
      </c>
      <c r="E13" s="397">
        <v>38801</v>
      </c>
      <c r="F13" s="398" t="s">
        <v>540</v>
      </c>
      <c r="G13" s="398" t="s">
        <v>869</v>
      </c>
      <c r="H13" s="398"/>
      <c r="I13" s="399" t="s">
        <v>69</v>
      </c>
      <c r="J13" s="292">
        <v>12.62</v>
      </c>
      <c r="K13" s="292">
        <v>12.93</v>
      </c>
      <c r="L13" s="292" t="s">
        <v>981</v>
      </c>
      <c r="M13" s="293">
        <v>2</v>
      </c>
      <c r="N13" s="400" t="s">
        <v>981</v>
      </c>
      <c r="O13" s="292">
        <v>13.05</v>
      </c>
      <c r="P13" s="292">
        <v>13.4</v>
      </c>
      <c r="Q13" s="417">
        <f t="shared" si="0"/>
        <v>13.4</v>
      </c>
      <c r="R13" s="403" t="str">
        <f t="shared" si="1"/>
        <v>III A</v>
      </c>
      <c r="S13" s="398" t="s">
        <v>149</v>
      </c>
      <c r="T13" s="418" t="s">
        <v>390</v>
      </c>
    </row>
    <row r="14" spans="1:20" s="294" customFormat="1" ht="18" customHeight="1">
      <c r="A14" s="415">
        <v>8</v>
      </c>
      <c r="B14" s="416"/>
      <c r="C14" s="395" t="s">
        <v>856</v>
      </c>
      <c r="D14" s="396" t="s">
        <v>855</v>
      </c>
      <c r="E14" s="397">
        <v>38820</v>
      </c>
      <c r="F14" s="398" t="s">
        <v>57</v>
      </c>
      <c r="G14" s="398" t="s">
        <v>58</v>
      </c>
      <c r="H14" s="398"/>
      <c r="I14" s="399">
        <v>10</v>
      </c>
      <c r="J14" s="292">
        <v>10.9</v>
      </c>
      <c r="K14" s="292">
        <v>12.53</v>
      </c>
      <c r="L14" s="292">
        <v>11.02</v>
      </c>
      <c r="M14" s="293">
        <v>1</v>
      </c>
      <c r="N14" s="400">
        <v>12.64</v>
      </c>
      <c r="O14" s="292">
        <v>12.8</v>
      </c>
      <c r="P14" s="292">
        <v>12</v>
      </c>
      <c r="Q14" s="417">
        <f t="shared" si="0"/>
        <v>12.8</v>
      </c>
      <c r="R14" s="403" t="str">
        <f t="shared" si="1"/>
        <v>I JA</v>
      </c>
      <c r="S14" s="398" t="s">
        <v>152</v>
      </c>
      <c r="T14" s="418"/>
    </row>
    <row r="15" spans="1:20" s="294" customFormat="1" ht="18" customHeight="1">
      <c r="A15" s="415">
        <v>9</v>
      </c>
      <c r="B15" s="416"/>
      <c r="C15" s="395" t="s">
        <v>412</v>
      </c>
      <c r="D15" s="396" t="s">
        <v>413</v>
      </c>
      <c r="E15" s="397" t="s">
        <v>414</v>
      </c>
      <c r="F15" s="398" t="s">
        <v>583</v>
      </c>
      <c r="G15" s="398" t="s">
        <v>280</v>
      </c>
      <c r="H15" s="398"/>
      <c r="I15" s="399">
        <v>9</v>
      </c>
      <c r="J15" s="292">
        <v>11.88</v>
      </c>
      <c r="K15" s="292">
        <v>11.57</v>
      </c>
      <c r="L15" s="292">
        <v>12.43</v>
      </c>
      <c r="M15" s="293"/>
      <c r="N15" s="400"/>
      <c r="O15" s="292"/>
      <c r="P15" s="292"/>
      <c r="Q15" s="417">
        <f t="shared" si="0"/>
        <v>12.43</v>
      </c>
      <c r="R15" s="403" t="str">
        <f t="shared" si="1"/>
        <v>I JA</v>
      </c>
      <c r="S15" s="398" t="s">
        <v>281</v>
      </c>
      <c r="T15" s="418"/>
    </row>
    <row r="16" spans="1:20" s="294" customFormat="1" ht="18" customHeight="1">
      <c r="A16" s="415">
        <v>10</v>
      </c>
      <c r="B16" s="416"/>
      <c r="C16" s="395" t="s">
        <v>491</v>
      </c>
      <c r="D16" s="396" t="s">
        <v>859</v>
      </c>
      <c r="E16" s="397" t="s">
        <v>420</v>
      </c>
      <c r="F16" s="398" t="s">
        <v>66</v>
      </c>
      <c r="G16" s="398" t="s">
        <v>67</v>
      </c>
      <c r="H16" s="398"/>
      <c r="I16" s="399">
        <v>8</v>
      </c>
      <c r="J16" s="292">
        <v>10.92</v>
      </c>
      <c r="K16" s="292">
        <v>11.45</v>
      </c>
      <c r="L16" s="292">
        <v>11.11</v>
      </c>
      <c r="M16" s="293"/>
      <c r="N16" s="400"/>
      <c r="O16" s="292"/>
      <c r="P16" s="292"/>
      <c r="Q16" s="417">
        <f t="shared" si="0"/>
        <v>11.45</v>
      </c>
      <c r="R16" s="403" t="str">
        <f t="shared" si="1"/>
        <v>I JA</v>
      </c>
      <c r="S16" s="398" t="s">
        <v>834</v>
      </c>
      <c r="T16" s="418"/>
    </row>
    <row r="17" spans="1:20" s="294" customFormat="1" ht="18" customHeight="1">
      <c r="A17" s="415">
        <v>11</v>
      </c>
      <c r="B17" s="416"/>
      <c r="C17" s="395" t="s">
        <v>853</v>
      </c>
      <c r="D17" s="396" t="s">
        <v>852</v>
      </c>
      <c r="E17" s="397">
        <v>38859</v>
      </c>
      <c r="F17" s="398" t="s">
        <v>198</v>
      </c>
      <c r="G17" s="398" t="s">
        <v>58</v>
      </c>
      <c r="H17" s="398"/>
      <c r="I17" s="399">
        <v>7</v>
      </c>
      <c r="J17" s="292">
        <v>11.3</v>
      </c>
      <c r="K17" s="292">
        <v>10.67</v>
      </c>
      <c r="L17" s="292">
        <v>10.8</v>
      </c>
      <c r="M17" s="293"/>
      <c r="N17" s="400"/>
      <c r="O17" s="292"/>
      <c r="P17" s="292"/>
      <c r="Q17" s="417">
        <f t="shared" si="0"/>
        <v>11.3</v>
      </c>
      <c r="R17" s="403" t="str">
        <f t="shared" si="1"/>
        <v>II JA</v>
      </c>
      <c r="S17" s="398" t="s">
        <v>152</v>
      </c>
      <c r="T17" s="418" t="s">
        <v>399</v>
      </c>
    </row>
    <row r="18" spans="1:20" s="294" customFormat="1" ht="18" customHeight="1">
      <c r="A18" s="415">
        <v>12</v>
      </c>
      <c r="B18" s="416"/>
      <c r="C18" s="395" t="s">
        <v>927</v>
      </c>
      <c r="D18" s="396" t="s">
        <v>928</v>
      </c>
      <c r="E18" s="397" t="s">
        <v>929</v>
      </c>
      <c r="F18" s="398" t="s">
        <v>511</v>
      </c>
      <c r="G18" s="398" t="s">
        <v>917</v>
      </c>
      <c r="H18" s="398"/>
      <c r="I18" s="399">
        <v>6</v>
      </c>
      <c r="J18" s="292">
        <v>11.02</v>
      </c>
      <c r="K18" s="292">
        <v>11.16</v>
      </c>
      <c r="L18" s="292">
        <v>10.66</v>
      </c>
      <c r="M18" s="293"/>
      <c r="N18" s="400"/>
      <c r="O18" s="292"/>
      <c r="P18" s="292"/>
      <c r="Q18" s="417">
        <f t="shared" si="0"/>
        <v>11.16</v>
      </c>
      <c r="R18" s="403" t="str">
        <f t="shared" si="1"/>
        <v>II JA</v>
      </c>
      <c r="S18" s="398" t="s">
        <v>922</v>
      </c>
      <c r="T18" s="418"/>
    </row>
    <row r="19" spans="1:20" s="294" customFormat="1" ht="18" customHeight="1">
      <c r="A19" s="415">
        <v>13</v>
      </c>
      <c r="B19" s="416"/>
      <c r="C19" s="395" t="s">
        <v>982</v>
      </c>
      <c r="D19" s="396" t="s">
        <v>983</v>
      </c>
      <c r="E19" s="397" t="s">
        <v>925</v>
      </c>
      <c r="F19" s="398" t="s">
        <v>511</v>
      </c>
      <c r="G19" s="398" t="s">
        <v>917</v>
      </c>
      <c r="H19" s="398"/>
      <c r="I19" s="399">
        <v>5</v>
      </c>
      <c r="J19" s="292">
        <v>9.56</v>
      </c>
      <c r="K19" s="292">
        <v>10.3</v>
      </c>
      <c r="L19" s="292">
        <v>9.88</v>
      </c>
      <c r="M19" s="293"/>
      <c r="N19" s="400"/>
      <c r="O19" s="292"/>
      <c r="P19" s="292"/>
      <c r="Q19" s="417">
        <f t="shared" si="0"/>
        <v>10.3</v>
      </c>
      <c r="R19" s="403" t="str">
        <f t="shared" si="1"/>
        <v>II JA</v>
      </c>
      <c r="S19" s="398" t="s">
        <v>926</v>
      </c>
      <c r="T19" s="418"/>
    </row>
    <row r="20" spans="1:20" s="294" customFormat="1" ht="18" customHeight="1">
      <c r="A20" s="415">
        <v>14</v>
      </c>
      <c r="B20" s="416"/>
      <c r="C20" s="395" t="s">
        <v>411</v>
      </c>
      <c r="D20" s="396" t="s">
        <v>868</v>
      </c>
      <c r="E20" s="397" t="s">
        <v>272</v>
      </c>
      <c r="F20" s="398" t="s">
        <v>758</v>
      </c>
      <c r="G20" s="398" t="s">
        <v>89</v>
      </c>
      <c r="H20" s="398"/>
      <c r="I20" s="399">
        <v>4</v>
      </c>
      <c r="J20" s="292">
        <v>10.24</v>
      </c>
      <c r="K20" s="292">
        <v>9.88</v>
      </c>
      <c r="L20" s="292">
        <v>10.18</v>
      </c>
      <c r="M20" s="293"/>
      <c r="N20" s="400"/>
      <c r="O20" s="292"/>
      <c r="P20" s="292"/>
      <c r="Q20" s="417">
        <f t="shared" si="0"/>
        <v>10.24</v>
      </c>
      <c r="R20" s="403" t="str">
        <f t="shared" si="1"/>
        <v>II JA</v>
      </c>
      <c r="S20" s="398" t="s">
        <v>823</v>
      </c>
      <c r="T20" s="418" t="s">
        <v>393</v>
      </c>
    </row>
    <row r="21" spans="1:20" s="294" customFormat="1" ht="18" customHeight="1">
      <c r="A21" s="415">
        <v>15</v>
      </c>
      <c r="B21" s="416"/>
      <c r="C21" s="395" t="s">
        <v>851</v>
      </c>
      <c r="D21" s="396" t="s">
        <v>850</v>
      </c>
      <c r="E21" s="397">
        <v>38756</v>
      </c>
      <c r="F21" s="398" t="s">
        <v>237</v>
      </c>
      <c r="G21" s="398" t="s">
        <v>34</v>
      </c>
      <c r="H21" s="398"/>
      <c r="I21" s="399" t="s">
        <v>69</v>
      </c>
      <c r="J21" s="292">
        <v>10.23</v>
      </c>
      <c r="K21" s="292">
        <v>10</v>
      </c>
      <c r="L21" s="292">
        <v>10</v>
      </c>
      <c r="M21" s="293"/>
      <c r="N21" s="400"/>
      <c r="O21" s="292"/>
      <c r="P21" s="292"/>
      <c r="Q21" s="417">
        <f t="shared" si="0"/>
        <v>10.23</v>
      </c>
      <c r="R21" s="403" t="str">
        <f t="shared" si="1"/>
        <v>II JA</v>
      </c>
      <c r="S21" s="398" t="s">
        <v>532</v>
      </c>
      <c r="T21" s="418" t="s">
        <v>391</v>
      </c>
    </row>
    <row r="22" spans="1:20" s="294" customFormat="1" ht="18" customHeight="1">
      <c r="A22" s="415">
        <v>16</v>
      </c>
      <c r="B22" s="416"/>
      <c r="C22" s="395" t="s">
        <v>598</v>
      </c>
      <c r="D22" s="396" t="s">
        <v>920</v>
      </c>
      <c r="E22" s="397" t="s">
        <v>921</v>
      </c>
      <c r="F22" s="398" t="s">
        <v>511</v>
      </c>
      <c r="G22" s="398" t="s">
        <v>917</v>
      </c>
      <c r="H22" s="398"/>
      <c r="I22" s="399">
        <v>3</v>
      </c>
      <c r="J22" s="292">
        <v>10.18</v>
      </c>
      <c r="K22" s="292" t="s">
        <v>981</v>
      </c>
      <c r="L22" s="292">
        <v>9.88</v>
      </c>
      <c r="M22" s="293"/>
      <c r="N22" s="400"/>
      <c r="O22" s="292"/>
      <c r="P22" s="292"/>
      <c r="Q22" s="417">
        <f t="shared" si="0"/>
        <v>10.18</v>
      </c>
      <c r="R22" s="403" t="str">
        <f t="shared" si="1"/>
        <v>II JA</v>
      </c>
      <c r="S22" s="398" t="s">
        <v>922</v>
      </c>
      <c r="T22" s="418"/>
    </row>
    <row r="23" spans="1:20" s="294" customFormat="1" ht="18" customHeight="1">
      <c r="A23" s="415">
        <v>17</v>
      </c>
      <c r="B23" s="416"/>
      <c r="C23" s="395" t="s">
        <v>488</v>
      </c>
      <c r="D23" s="396" t="s">
        <v>858</v>
      </c>
      <c r="E23" s="397" t="s">
        <v>857</v>
      </c>
      <c r="F23" s="398" t="s">
        <v>66</v>
      </c>
      <c r="G23" s="398" t="s">
        <v>67</v>
      </c>
      <c r="H23" s="398"/>
      <c r="I23" s="399" t="s">
        <v>69</v>
      </c>
      <c r="J23" s="292">
        <v>9.47</v>
      </c>
      <c r="K23" s="292">
        <v>9.73</v>
      </c>
      <c r="L23" s="292">
        <v>9.56</v>
      </c>
      <c r="M23" s="293"/>
      <c r="N23" s="400"/>
      <c r="O23" s="292"/>
      <c r="P23" s="292"/>
      <c r="Q23" s="417">
        <f t="shared" si="0"/>
        <v>9.73</v>
      </c>
      <c r="R23" s="403" t="str">
        <f t="shared" si="1"/>
        <v>III JA</v>
      </c>
      <c r="S23" s="398" t="s">
        <v>834</v>
      </c>
      <c r="T23" s="418" t="s">
        <v>396</v>
      </c>
    </row>
    <row r="24" spans="1:20" s="294" customFormat="1" ht="18" customHeight="1">
      <c r="A24" s="415">
        <v>17</v>
      </c>
      <c r="B24" s="416"/>
      <c r="C24" s="395" t="s">
        <v>299</v>
      </c>
      <c r="D24" s="396" t="s">
        <v>862</v>
      </c>
      <c r="E24" s="397">
        <v>38939</v>
      </c>
      <c r="F24" s="398" t="s">
        <v>37</v>
      </c>
      <c r="G24" s="398" t="s">
        <v>38</v>
      </c>
      <c r="H24" s="398"/>
      <c r="I24" s="399">
        <v>2</v>
      </c>
      <c r="J24" s="292">
        <v>9.44</v>
      </c>
      <c r="K24" s="292">
        <v>9.37</v>
      </c>
      <c r="L24" s="292">
        <v>9.56</v>
      </c>
      <c r="M24" s="293"/>
      <c r="N24" s="400"/>
      <c r="O24" s="292"/>
      <c r="P24" s="292"/>
      <c r="Q24" s="417">
        <f t="shared" si="0"/>
        <v>9.56</v>
      </c>
      <c r="R24" s="403" t="str">
        <f t="shared" si="1"/>
        <v>III JA</v>
      </c>
      <c r="S24" s="398" t="s">
        <v>860</v>
      </c>
      <c r="T24" s="418" t="s">
        <v>403</v>
      </c>
    </row>
    <row r="25" spans="1:20" s="294" customFormat="1" ht="18" customHeight="1">
      <c r="A25" s="415">
        <v>19</v>
      </c>
      <c r="B25" s="416"/>
      <c r="C25" s="395" t="s">
        <v>952</v>
      </c>
      <c r="D25" s="396" t="s">
        <v>953</v>
      </c>
      <c r="E25" s="397" t="s">
        <v>954</v>
      </c>
      <c r="F25" s="398" t="s">
        <v>18</v>
      </c>
      <c r="G25" s="398" t="s">
        <v>943</v>
      </c>
      <c r="H25" s="398"/>
      <c r="I25" s="399">
        <v>1</v>
      </c>
      <c r="J25" s="292">
        <v>8.43</v>
      </c>
      <c r="K25" s="292">
        <v>9.02</v>
      </c>
      <c r="L25" s="292">
        <v>7.9</v>
      </c>
      <c r="M25" s="293"/>
      <c r="N25" s="400"/>
      <c r="O25" s="292"/>
      <c r="P25" s="292"/>
      <c r="Q25" s="417">
        <f t="shared" si="0"/>
        <v>9.02</v>
      </c>
      <c r="R25" s="403" t="str">
        <f t="shared" si="1"/>
        <v>III JA</v>
      </c>
      <c r="S25" s="398" t="s">
        <v>949</v>
      </c>
      <c r="T25" s="418"/>
    </row>
    <row r="26" spans="1:20" s="294" customFormat="1" ht="18" customHeight="1">
      <c r="A26" s="415">
        <v>20</v>
      </c>
      <c r="B26" s="416"/>
      <c r="C26" s="395" t="s">
        <v>23</v>
      </c>
      <c r="D26" s="396" t="s">
        <v>861</v>
      </c>
      <c r="E26" s="397">
        <v>39132</v>
      </c>
      <c r="F26" s="398" t="s">
        <v>37</v>
      </c>
      <c r="G26" s="398" t="s">
        <v>38</v>
      </c>
      <c r="H26" s="398"/>
      <c r="I26" s="399"/>
      <c r="J26" s="292">
        <v>8</v>
      </c>
      <c r="K26" s="292">
        <v>8.33</v>
      </c>
      <c r="L26" s="292">
        <v>8.47</v>
      </c>
      <c r="M26" s="293"/>
      <c r="N26" s="400"/>
      <c r="O26" s="292"/>
      <c r="P26" s="292"/>
      <c r="Q26" s="417">
        <f t="shared" si="0"/>
        <v>8.47</v>
      </c>
      <c r="R26" s="403">
        <f t="shared" si="1"/>
      </c>
      <c r="S26" s="398" t="s">
        <v>860</v>
      </c>
      <c r="T26" s="418" t="s">
        <v>407</v>
      </c>
    </row>
    <row r="27" spans="1:20" s="294" customFormat="1" ht="18" customHeight="1">
      <c r="A27" s="415">
        <v>21</v>
      </c>
      <c r="B27" s="416"/>
      <c r="C27" s="395" t="s">
        <v>871</v>
      </c>
      <c r="D27" s="396" t="s">
        <v>870</v>
      </c>
      <c r="E27" s="397">
        <v>39078</v>
      </c>
      <c r="F27" s="398" t="s">
        <v>583</v>
      </c>
      <c r="G27" s="398" t="s">
        <v>280</v>
      </c>
      <c r="H27" s="398"/>
      <c r="I27" s="399"/>
      <c r="J27" s="292" t="s">
        <v>981</v>
      </c>
      <c r="K27" s="292">
        <v>8.2</v>
      </c>
      <c r="L27" s="292">
        <v>8.23</v>
      </c>
      <c r="M27" s="293"/>
      <c r="N27" s="400"/>
      <c r="O27" s="292"/>
      <c r="P27" s="292"/>
      <c r="Q27" s="417">
        <f t="shared" si="0"/>
        <v>8.23</v>
      </c>
      <c r="R27" s="403">
        <f t="shared" si="1"/>
      </c>
      <c r="S27" s="398" t="s">
        <v>281</v>
      </c>
      <c r="T27" s="418" t="s">
        <v>408</v>
      </c>
    </row>
    <row r="28" spans="5:10" ht="12.75">
      <c r="E28" s="363"/>
      <c r="F28" s="363"/>
      <c r="G28" s="363"/>
      <c r="H28" s="363"/>
      <c r="I28" s="363"/>
      <c r="J28" s="363"/>
    </row>
    <row r="29" spans="5:10" ht="12.75">
      <c r="E29" s="363"/>
      <c r="F29" s="363"/>
      <c r="G29" s="363"/>
      <c r="H29" s="363"/>
      <c r="I29" s="363"/>
      <c r="J29" s="363"/>
    </row>
    <row r="30" spans="5:10" ht="12.75">
      <c r="E30" s="363"/>
      <c r="F30" s="363"/>
      <c r="G30" s="363"/>
      <c r="H30" s="363"/>
      <c r="I30" s="363"/>
      <c r="J30" s="363"/>
    </row>
    <row r="31" spans="5:10" ht="12.75">
      <c r="E31" s="363"/>
      <c r="F31" s="363"/>
      <c r="G31" s="363"/>
      <c r="H31" s="363"/>
      <c r="I31" s="363"/>
      <c r="J31" s="363"/>
    </row>
    <row r="32" spans="5:10" ht="12.75">
      <c r="E32" s="363"/>
      <c r="F32" s="363"/>
      <c r="G32" s="363"/>
      <c r="H32" s="363"/>
      <c r="I32" s="363"/>
      <c r="J32" s="363"/>
    </row>
    <row r="33" spans="5:10" ht="12.75">
      <c r="E33" s="363"/>
      <c r="F33" s="363"/>
      <c r="G33" s="363"/>
      <c r="H33" s="363"/>
      <c r="I33" s="363"/>
      <c r="J33" s="363"/>
    </row>
    <row r="34" spans="5:10" ht="12.75">
      <c r="E34" s="363"/>
      <c r="F34" s="363"/>
      <c r="G34" s="363"/>
      <c r="H34" s="363"/>
      <c r="I34" s="363"/>
      <c r="J34" s="363"/>
    </row>
    <row r="35" spans="5:10" ht="12.75">
      <c r="E35" s="363"/>
      <c r="F35" s="363"/>
      <c r="G35" s="363"/>
      <c r="H35" s="363"/>
      <c r="I35" s="363"/>
      <c r="J35" s="363"/>
    </row>
    <row r="36" spans="5:10" ht="12.75">
      <c r="E36" s="363"/>
      <c r="F36" s="363"/>
      <c r="G36" s="363"/>
      <c r="H36" s="363"/>
      <c r="I36" s="363"/>
      <c r="J36" s="363"/>
    </row>
    <row r="37" spans="5:10" ht="12.75">
      <c r="E37" s="363"/>
      <c r="F37" s="363"/>
      <c r="G37" s="363"/>
      <c r="H37" s="363"/>
      <c r="I37" s="363"/>
      <c r="J37" s="363"/>
    </row>
    <row r="38" spans="5:10" ht="12.75">
      <c r="E38" s="363"/>
      <c r="F38" s="363"/>
      <c r="G38" s="363"/>
      <c r="H38" s="363"/>
      <c r="I38" s="363"/>
      <c r="J38" s="363"/>
    </row>
    <row r="39" spans="5:10" ht="12.75">
      <c r="E39" s="363"/>
      <c r="F39" s="363"/>
      <c r="G39" s="363"/>
      <c r="H39" s="363"/>
      <c r="I39" s="363"/>
      <c r="J39" s="363"/>
    </row>
    <row r="40" spans="5:10" ht="12.75">
      <c r="E40" s="363"/>
      <c r="F40" s="363"/>
      <c r="G40" s="363"/>
      <c r="H40" s="363"/>
      <c r="I40" s="363"/>
      <c r="J40" s="363"/>
    </row>
    <row r="41" spans="5:10" ht="12.75">
      <c r="E41" s="363"/>
      <c r="F41" s="363"/>
      <c r="G41" s="363"/>
      <c r="H41" s="363"/>
      <c r="I41" s="363"/>
      <c r="J41" s="363"/>
    </row>
  </sheetData>
  <sheetProtection/>
  <mergeCells count="1">
    <mergeCell ref="J5:P5"/>
  </mergeCells>
  <printOptions horizontalCentered="1"/>
  <pageMargins left="0.16" right="0.17" top="0.41" bottom="0.3937007874015748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421875" style="335" customWidth="1"/>
    <col min="2" max="2" width="3.7109375" style="334" customWidth="1"/>
    <col min="3" max="3" width="55.28125" style="335" customWidth="1"/>
    <col min="4" max="4" width="7.7109375" style="420" customWidth="1"/>
    <col min="5" max="5" width="4.8515625" style="335" customWidth="1"/>
    <col min="6" max="6" width="8.7109375" style="336" customWidth="1"/>
    <col min="7" max="16384" width="8.8515625" style="335" customWidth="1"/>
  </cols>
  <sheetData>
    <row r="1" ht="15">
      <c r="A1" s="72" t="s">
        <v>0</v>
      </c>
    </row>
    <row r="2" ht="15">
      <c r="A2" s="73" t="s">
        <v>530</v>
      </c>
    </row>
    <row r="3" spans="2:6" ht="15">
      <c r="B3" s="337"/>
      <c r="C3" s="338" t="s">
        <v>500</v>
      </c>
      <c r="D3" s="421"/>
      <c r="E3" s="339"/>
      <c r="F3" s="340"/>
    </row>
    <row r="4" spans="2:6" ht="6.75" customHeight="1">
      <c r="B4" s="337"/>
      <c r="C4" s="341"/>
      <c r="D4" s="422"/>
      <c r="E4" s="339"/>
      <c r="F4" s="340"/>
    </row>
    <row r="5" spans="2:6" ht="15">
      <c r="B5" s="337"/>
      <c r="C5" s="341" t="s">
        <v>501</v>
      </c>
      <c r="D5" s="422"/>
      <c r="E5" s="339"/>
      <c r="F5" s="340"/>
    </row>
    <row r="6" spans="2:6" ht="6" customHeight="1">
      <c r="B6" s="337"/>
      <c r="C6" s="339"/>
      <c r="D6" s="422"/>
      <c r="E6" s="339"/>
      <c r="F6" s="340"/>
    </row>
    <row r="7" spans="2:6" ht="15">
      <c r="B7" s="342" t="s">
        <v>502</v>
      </c>
      <c r="C7" s="343" t="s">
        <v>57</v>
      </c>
      <c r="D7" s="423">
        <v>235</v>
      </c>
      <c r="E7" s="339" t="s">
        <v>503</v>
      </c>
      <c r="F7" s="340"/>
    </row>
    <row r="8" spans="2:5" ht="15">
      <c r="B8" s="342" t="s">
        <v>504</v>
      </c>
      <c r="C8" s="343" t="s">
        <v>56</v>
      </c>
      <c r="D8" s="423">
        <v>209</v>
      </c>
      <c r="E8" s="339" t="s">
        <v>503</v>
      </c>
    </row>
    <row r="9" spans="2:6" ht="15">
      <c r="B9" s="342" t="s">
        <v>505</v>
      </c>
      <c r="C9" s="343" t="s">
        <v>402</v>
      </c>
      <c r="D9" s="423">
        <v>199</v>
      </c>
      <c r="E9" s="339" t="s">
        <v>503</v>
      </c>
      <c r="F9" s="340"/>
    </row>
    <row r="10" spans="2:6" ht="15">
      <c r="B10" s="342" t="s">
        <v>506</v>
      </c>
      <c r="C10" s="343" t="s">
        <v>37</v>
      </c>
      <c r="D10" s="423">
        <v>172</v>
      </c>
      <c r="E10" s="339" t="s">
        <v>503</v>
      </c>
      <c r="F10" s="340"/>
    </row>
    <row r="11" spans="2:6" ht="15">
      <c r="B11" s="342" t="s">
        <v>507</v>
      </c>
      <c r="C11" s="339" t="s">
        <v>24</v>
      </c>
      <c r="D11" s="423">
        <v>110</v>
      </c>
      <c r="E11" s="339" t="s">
        <v>503</v>
      </c>
      <c r="F11" s="344"/>
    </row>
    <row r="12" spans="2:6" ht="15">
      <c r="B12" s="342" t="s">
        <v>508</v>
      </c>
      <c r="C12" s="339" t="s">
        <v>198</v>
      </c>
      <c r="D12" s="423">
        <v>74.5</v>
      </c>
      <c r="E12" s="339" t="s">
        <v>503</v>
      </c>
      <c r="F12" s="344"/>
    </row>
    <row r="13" spans="2:6" ht="15">
      <c r="B13" s="342" t="s">
        <v>509</v>
      </c>
      <c r="C13" s="339" t="s">
        <v>511</v>
      </c>
      <c r="D13" s="423">
        <v>49</v>
      </c>
      <c r="E13" s="339" t="s">
        <v>503</v>
      </c>
      <c r="F13" s="344"/>
    </row>
    <row r="14" spans="2:6" ht="15">
      <c r="B14" s="342" t="s">
        <v>510</v>
      </c>
      <c r="C14" s="339" t="s">
        <v>74</v>
      </c>
      <c r="D14" s="423">
        <v>23</v>
      </c>
      <c r="E14" s="339" t="s">
        <v>503</v>
      </c>
      <c r="F14" s="344"/>
    </row>
    <row r="15" spans="4:6" ht="15">
      <c r="D15" s="423"/>
      <c r="E15" s="345"/>
      <c r="F15" s="346"/>
    </row>
    <row r="16" spans="3:6" ht="15">
      <c r="C16" s="341" t="s">
        <v>512</v>
      </c>
      <c r="D16" s="423"/>
      <c r="E16" s="345"/>
      <c r="F16" s="346"/>
    </row>
    <row r="17" spans="2:6" ht="6.75" customHeight="1">
      <c r="B17" s="337"/>
      <c r="C17" s="341"/>
      <c r="D17" s="423"/>
      <c r="E17" s="345"/>
      <c r="F17" s="344"/>
    </row>
    <row r="18" spans="2:6" ht="15">
      <c r="B18" s="342" t="s">
        <v>502</v>
      </c>
      <c r="C18" s="339" t="s">
        <v>66</v>
      </c>
      <c r="D18" s="423">
        <v>83</v>
      </c>
      <c r="E18" s="339" t="s">
        <v>503</v>
      </c>
      <c r="F18" s="344"/>
    </row>
    <row r="19" spans="2:6" ht="15">
      <c r="B19" s="342" t="s">
        <v>504</v>
      </c>
      <c r="C19" s="339" t="s">
        <v>18</v>
      </c>
      <c r="D19" s="420">
        <v>78</v>
      </c>
      <c r="E19" s="339" t="s">
        <v>503</v>
      </c>
      <c r="F19" s="344"/>
    </row>
    <row r="20" spans="2:6" ht="15">
      <c r="B20" s="342" t="s">
        <v>505</v>
      </c>
      <c r="C20" s="339" t="s">
        <v>61</v>
      </c>
      <c r="D20" s="423">
        <v>74</v>
      </c>
      <c r="E20" s="339" t="s">
        <v>503</v>
      </c>
      <c r="F20" s="344"/>
    </row>
    <row r="21" spans="2:6" ht="15">
      <c r="B21" s="342" t="s">
        <v>506</v>
      </c>
      <c r="C21" s="339" t="s">
        <v>96</v>
      </c>
      <c r="D21" s="423">
        <v>62</v>
      </c>
      <c r="E21" s="339" t="s">
        <v>503</v>
      </c>
      <c r="F21" s="344"/>
    </row>
    <row r="22" spans="2:6" ht="15">
      <c r="B22" s="342" t="s">
        <v>507</v>
      </c>
      <c r="C22" s="339" t="s">
        <v>19</v>
      </c>
      <c r="D22" s="423">
        <v>59</v>
      </c>
      <c r="E22" s="339" t="s">
        <v>503</v>
      </c>
      <c r="F22" s="344"/>
    </row>
    <row r="23" spans="2:6" ht="15">
      <c r="B23" s="342" t="s">
        <v>507</v>
      </c>
      <c r="C23" s="339" t="s">
        <v>107</v>
      </c>
      <c r="D23" s="423">
        <v>50</v>
      </c>
      <c r="E23" s="339" t="s">
        <v>503</v>
      </c>
      <c r="F23" s="344"/>
    </row>
    <row r="24" spans="2:6" ht="15">
      <c r="B24" s="342" t="s">
        <v>509</v>
      </c>
      <c r="C24" s="339" t="s">
        <v>88</v>
      </c>
      <c r="D24" s="423">
        <v>48</v>
      </c>
      <c r="E24" s="339" t="s">
        <v>503</v>
      </c>
      <c r="F24" s="344"/>
    </row>
    <row r="25" spans="2:6" ht="15">
      <c r="B25" s="342" t="s">
        <v>510</v>
      </c>
      <c r="C25" s="339" t="s">
        <v>83</v>
      </c>
      <c r="D25" s="423">
        <v>44</v>
      </c>
      <c r="E25" s="339" t="s">
        <v>503</v>
      </c>
      <c r="F25" s="344"/>
    </row>
    <row r="26" spans="2:6" ht="15">
      <c r="B26" s="342" t="s">
        <v>513</v>
      </c>
      <c r="C26" s="339" t="s">
        <v>14</v>
      </c>
      <c r="D26" s="423">
        <v>33</v>
      </c>
      <c r="E26" s="339" t="s">
        <v>503</v>
      </c>
      <c r="F26" s="344"/>
    </row>
    <row r="27" spans="2:6" ht="15">
      <c r="B27" s="342" t="s">
        <v>514</v>
      </c>
      <c r="C27" s="339" t="s">
        <v>116</v>
      </c>
      <c r="D27" s="423">
        <v>28</v>
      </c>
      <c r="E27" s="339" t="s">
        <v>503</v>
      </c>
      <c r="F27" s="344"/>
    </row>
    <row r="28" spans="2:6" ht="15">
      <c r="B28" s="342" t="s">
        <v>514</v>
      </c>
      <c r="C28" s="339" t="s">
        <v>167</v>
      </c>
      <c r="D28" s="423">
        <v>27</v>
      </c>
      <c r="E28" s="339" t="s">
        <v>503</v>
      </c>
      <c r="F28" s="344"/>
    </row>
    <row r="29" spans="2:6" ht="15">
      <c r="B29" s="342" t="s">
        <v>515</v>
      </c>
      <c r="C29" s="339" t="s">
        <v>309</v>
      </c>
      <c r="D29" s="423">
        <v>27</v>
      </c>
      <c r="E29" s="339" t="s">
        <v>503</v>
      </c>
      <c r="F29" s="344"/>
    </row>
    <row r="30" spans="2:6" ht="15">
      <c r="B30" s="342" t="s">
        <v>516</v>
      </c>
      <c r="C30" s="339" t="s">
        <v>987</v>
      </c>
      <c r="D30" s="423">
        <v>27</v>
      </c>
      <c r="E30" s="339" t="s">
        <v>503</v>
      </c>
      <c r="F30" s="344"/>
    </row>
    <row r="31" spans="2:6" ht="15">
      <c r="B31" s="342" t="s">
        <v>517</v>
      </c>
      <c r="C31" s="339" t="s">
        <v>810</v>
      </c>
      <c r="D31" s="423">
        <v>26</v>
      </c>
      <c r="E31" s="339" t="s">
        <v>503</v>
      </c>
      <c r="F31" s="344"/>
    </row>
    <row r="32" spans="2:6" ht="15">
      <c r="B32" s="342" t="s">
        <v>517</v>
      </c>
      <c r="C32" s="339" t="s">
        <v>988</v>
      </c>
      <c r="D32" s="423">
        <v>24</v>
      </c>
      <c r="E32" s="339" t="s">
        <v>503</v>
      </c>
      <c r="F32" s="344"/>
    </row>
    <row r="33" spans="2:6" ht="15">
      <c r="B33" s="342" t="s">
        <v>518</v>
      </c>
      <c r="C33" s="339" t="s">
        <v>583</v>
      </c>
      <c r="D33" s="423">
        <v>23</v>
      </c>
      <c r="E33" s="339" t="s">
        <v>503</v>
      </c>
      <c r="F33" s="344"/>
    </row>
    <row r="34" spans="2:6" ht="15">
      <c r="B34" s="342" t="s">
        <v>519</v>
      </c>
      <c r="C34" s="339" t="s">
        <v>119</v>
      </c>
      <c r="D34" s="423">
        <v>22</v>
      </c>
      <c r="E34" s="339" t="s">
        <v>503</v>
      </c>
      <c r="F34" s="344"/>
    </row>
    <row r="35" spans="2:6" ht="15">
      <c r="B35" s="342" t="s">
        <v>520</v>
      </c>
      <c r="C35" s="339" t="s">
        <v>145</v>
      </c>
      <c r="D35" s="420">
        <v>18</v>
      </c>
      <c r="E35" s="339" t="s">
        <v>503</v>
      </c>
      <c r="F35" s="344"/>
    </row>
    <row r="36" spans="2:6" ht="15">
      <c r="B36" s="342" t="s">
        <v>521</v>
      </c>
      <c r="C36" s="339" t="s">
        <v>49</v>
      </c>
      <c r="D36" s="423">
        <v>16</v>
      </c>
      <c r="E36" s="339" t="s">
        <v>503</v>
      </c>
      <c r="F36" s="344"/>
    </row>
    <row r="37" spans="2:6" ht="15">
      <c r="B37" s="342" t="s">
        <v>522</v>
      </c>
      <c r="C37" s="339" t="s">
        <v>78</v>
      </c>
      <c r="D37" s="423">
        <v>15</v>
      </c>
      <c r="E37" s="339" t="s">
        <v>503</v>
      </c>
      <c r="F37" s="344"/>
    </row>
    <row r="38" spans="2:6" ht="15">
      <c r="B38" s="342" t="s">
        <v>523</v>
      </c>
      <c r="C38" s="339" t="s">
        <v>865</v>
      </c>
      <c r="D38" s="423">
        <v>12</v>
      </c>
      <c r="E38" s="339" t="s">
        <v>503</v>
      </c>
      <c r="F38" s="344"/>
    </row>
  </sheetData>
  <sheetProtection/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48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5.28125" style="83" customWidth="1"/>
    <col min="2" max="2" width="5.7109375" style="83" hidden="1" customWidth="1"/>
    <col min="3" max="3" width="12.421875" style="83" customWidth="1"/>
    <col min="4" max="4" width="16.7109375" style="83" customWidth="1"/>
    <col min="5" max="5" width="10.00390625" style="119" customWidth="1"/>
    <col min="6" max="6" width="12.28125" style="97" customWidth="1"/>
    <col min="7" max="7" width="11.57421875" style="97" customWidth="1"/>
    <col min="8" max="8" width="10.8515625" style="97" customWidth="1"/>
    <col min="9" max="9" width="5.8515625" style="97" bestFit="1" customWidth="1"/>
    <col min="10" max="10" width="8.8515625" style="162" customWidth="1"/>
    <col min="11" max="11" width="5.57421875" style="162" hidden="1" customWidth="1"/>
    <col min="12" max="12" width="9.140625" style="88" customWidth="1"/>
    <col min="13" max="13" width="5.7109375" style="162" hidden="1" customWidth="1"/>
    <col min="14" max="14" width="6.140625" style="88" customWidth="1"/>
    <col min="15" max="15" width="26.00390625" style="90" customWidth="1"/>
    <col min="16" max="16" width="4.8515625" style="90" hidden="1" customWidth="1"/>
    <col min="17" max="17" width="2.7109375" style="90" customWidth="1"/>
    <col min="18" max="19" width="2.7109375" style="158" hidden="1" customWidth="1"/>
    <col min="20" max="20" width="2.7109375" style="83" customWidth="1"/>
    <col min="21" max="16384" width="9.140625" style="83" customWidth="1"/>
  </cols>
  <sheetData>
    <row r="1" spans="1:19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8"/>
      <c r="L1" s="79"/>
      <c r="M1" s="78"/>
      <c r="N1" s="79"/>
      <c r="P1" s="80"/>
      <c r="Q1" s="80"/>
      <c r="R1" s="156"/>
      <c r="S1" s="156"/>
    </row>
    <row r="2" spans="1:19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78"/>
      <c r="M2" s="78"/>
      <c r="N2" s="81"/>
      <c r="P2" s="80"/>
      <c r="Q2" s="80"/>
      <c r="R2" s="156"/>
      <c r="S2" s="156"/>
    </row>
    <row r="3" spans="1:19" s="90" customFormat="1" ht="6.75" customHeight="1">
      <c r="A3" s="83"/>
      <c r="B3" s="83"/>
      <c r="C3" s="83"/>
      <c r="D3" s="84"/>
      <c r="E3" s="85"/>
      <c r="F3" s="86"/>
      <c r="G3" s="86"/>
      <c r="H3" s="86"/>
      <c r="I3" s="86"/>
      <c r="J3" s="88"/>
      <c r="K3" s="88"/>
      <c r="L3" s="88"/>
      <c r="M3" s="88"/>
      <c r="N3" s="88"/>
      <c r="O3" s="157"/>
      <c r="R3" s="158"/>
      <c r="S3" s="158"/>
    </row>
    <row r="4" spans="3:19" s="95" customFormat="1" ht="15">
      <c r="C4" s="73" t="s">
        <v>189</v>
      </c>
      <c r="D4" s="73"/>
      <c r="E4" s="85"/>
      <c r="F4" s="159"/>
      <c r="G4" s="159"/>
      <c r="H4" s="97"/>
      <c r="I4" s="97"/>
      <c r="J4" s="78"/>
      <c r="K4" s="78"/>
      <c r="L4" s="78"/>
      <c r="M4" s="78"/>
      <c r="N4" s="81"/>
      <c r="O4" s="90"/>
      <c r="P4" s="90"/>
      <c r="Q4" s="90"/>
      <c r="R4" s="160"/>
      <c r="S4" s="160"/>
    </row>
    <row r="5" spans="3:19" ht="18" customHeight="1" thickBot="1">
      <c r="C5" s="161"/>
      <c r="D5" s="84" t="s">
        <v>91</v>
      </c>
      <c r="E5" s="85"/>
      <c r="F5" s="159"/>
      <c r="G5" s="159"/>
      <c r="R5" s="160"/>
      <c r="S5" s="160"/>
    </row>
    <row r="6" spans="1:19" s="80" customFormat="1" ht="14.25" customHeight="1" thickBot="1">
      <c r="A6" s="163" t="s">
        <v>966</v>
      </c>
      <c r="B6" s="164" t="s">
        <v>27</v>
      </c>
      <c r="C6" s="99" t="s">
        <v>2</v>
      </c>
      <c r="D6" s="100" t="s">
        <v>3</v>
      </c>
      <c r="E6" s="101" t="s">
        <v>4</v>
      </c>
      <c r="F6" s="102" t="s">
        <v>5</v>
      </c>
      <c r="G6" s="102" t="s">
        <v>6</v>
      </c>
      <c r="H6" s="102" t="s">
        <v>190</v>
      </c>
      <c r="I6" s="102" t="s">
        <v>8</v>
      </c>
      <c r="J6" s="101" t="s">
        <v>28</v>
      </c>
      <c r="K6" s="101" t="s">
        <v>29</v>
      </c>
      <c r="L6" s="101" t="s">
        <v>30</v>
      </c>
      <c r="M6" s="101" t="s">
        <v>29</v>
      </c>
      <c r="N6" s="107" t="s">
        <v>11</v>
      </c>
      <c r="O6" s="108" t="s">
        <v>12</v>
      </c>
      <c r="R6" s="165" t="s">
        <v>191</v>
      </c>
      <c r="S6" s="165" t="s">
        <v>192</v>
      </c>
    </row>
    <row r="7" spans="1:19" ht="18" customHeight="1">
      <c r="A7" s="166">
        <v>1</v>
      </c>
      <c r="B7" s="167"/>
      <c r="C7" s="111" t="s">
        <v>31</v>
      </c>
      <c r="D7" s="112" t="s">
        <v>32</v>
      </c>
      <c r="E7" s="113">
        <v>38891</v>
      </c>
      <c r="F7" s="114" t="s">
        <v>33</v>
      </c>
      <c r="G7" s="114" t="s">
        <v>34</v>
      </c>
      <c r="H7" s="114"/>
      <c r="I7" s="147">
        <v>18</v>
      </c>
      <c r="J7" s="171">
        <v>8.28</v>
      </c>
      <c r="K7" s="168"/>
      <c r="L7" s="150">
        <v>8.21</v>
      </c>
      <c r="M7" s="168"/>
      <c r="N7" s="169" t="str">
        <f aca="true" t="shared" si="0" ref="N7:N12">IF(ISBLANK(J7),"",IF(J7&lt;=7.7,"KSM",IF(J7&lt;=8,"I A",IF(J7&lt;=8.44,"II A",IF(J7&lt;=9.04,"III A",IF(J7&lt;=9.64,"I JA",IF(J7&lt;=10.04,"II JA",IF(J7&lt;=10.34,"III JA"))))))))</f>
        <v>II A</v>
      </c>
      <c r="O7" s="114" t="s">
        <v>35</v>
      </c>
      <c r="Q7" s="170"/>
      <c r="R7" s="158">
        <v>6</v>
      </c>
      <c r="S7" s="158">
        <f>A7</f>
        <v>1</v>
      </c>
    </row>
    <row r="8" spans="1:19" ht="18" customHeight="1">
      <c r="A8" s="166">
        <v>2</v>
      </c>
      <c r="B8" s="167"/>
      <c r="C8" s="111" t="s">
        <v>31</v>
      </c>
      <c r="D8" s="112" t="s">
        <v>559</v>
      </c>
      <c r="E8" s="113">
        <v>39089</v>
      </c>
      <c r="F8" s="114" t="s">
        <v>37</v>
      </c>
      <c r="G8" s="114" t="s">
        <v>38</v>
      </c>
      <c r="H8" s="114"/>
      <c r="I8" s="147">
        <v>16</v>
      </c>
      <c r="J8" s="171">
        <v>8.34</v>
      </c>
      <c r="K8" s="168"/>
      <c r="L8" s="150">
        <v>8.31</v>
      </c>
      <c r="M8" s="168"/>
      <c r="N8" s="169" t="str">
        <f t="shared" si="0"/>
        <v>II A</v>
      </c>
      <c r="O8" s="114" t="s">
        <v>555</v>
      </c>
      <c r="P8" s="90" t="s">
        <v>158</v>
      </c>
      <c r="Q8" s="170"/>
      <c r="R8" s="158">
        <v>3</v>
      </c>
      <c r="S8" s="158">
        <f>A8</f>
        <v>2</v>
      </c>
    </row>
    <row r="9" spans="1:19" ht="18" customHeight="1">
      <c r="A9" s="166">
        <v>3</v>
      </c>
      <c r="B9" s="167"/>
      <c r="C9" s="111" t="s">
        <v>231</v>
      </c>
      <c r="D9" s="112" t="s">
        <v>232</v>
      </c>
      <c r="E9" s="113" t="s">
        <v>233</v>
      </c>
      <c r="F9" s="114" t="s">
        <v>33</v>
      </c>
      <c r="G9" s="114" t="s">
        <v>34</v>
      </c>
      <c r="H9" s="114"/>
      <c r="I9" s="147">
        <v>14</v>
      </c>
      <c r="J9" s="171">
        <v>8.37</v>
      </c>
      <c r="K9" s="168"/>
      <c r="L9" s="150">
        <v>8.44</v>
      </c>
      <c r="M9" s="168"/>
      <c r="N9" s="169" t="str">
        <f t="shared" si="0"/>
        <v>II A</v>
      </c>
      <c r="O9" s="114" t="s">
        <v>234</v>
      </c>
      <c r="P9" s="90" t="s">
        <v>195</v>
      </c>
      <c r="Q9" s="170"/>
      <c r="R9" s="158">
        <v>1</v>
      </c>
      <c r="S9" s="158">
        <f>A9</f>
        <v>3</v>
      </c>
    </row>
    <row r="10" spans="1:17" ht="18" customHeight="1">
      <c r="A10" s="166">
        <v>4</v>
      </c>
      <c r="B10" s="167"/>
      <c r="C10" s="111" t="s">
        <v>184</v>
      </c>
      <c r="D10" s="112" t="s">
        <v>539</v>
      </c>
      <c r="E10" s="113">
        <v>39434</v>
      </c>
      <c r="F10" s="114" t="s">
        <v>33</v>
      </c>
      <c r="G10" s="114" t="s">
        <v>34</v>
      </c>
      <c r="H10" s="114"/>
      <c r="I10" s="147">
        <v>13</v>
      </c>
      <c r="J10" s="171">
        <v>8.51</v>
      </c>
      <c r="K10" s="168"/>
      <c r="L10" s="150">
        <v>8.49</v>
      </c>
      <c r="M10" s="168"/>
      <c r="N10" s="169" t="str">
        <f t="shared" si="0"/>
        <v>III A</v>
      </c>
      <c r="O10" s="114" t="s">
        <v>538</v>
      </c>
      <c r="Q10" s="170"/>
    </row>
    <row r="11" spans="1:19" ht="18" customHeight="1">
      <c r="A11" s="166">
        <v>5</v>
      </c>
      <c r="B11" s="167"/>
      <c r="C11" s="111" t="s">
        <v>40</v>
      </c>
      <c r="D11" s="112" t="s">
        <v>196</v>
      </c>
      <c r="E11" s="113" t="s">
        <v>197</v>
      </c>
      <c r="F11" s="114" t="s">
        <v>57</v>
      </c>
      <c r="G11" s="114" t="s">
        <v>58</v>
      </c>
      <c r="H11" s="114"/>
      <c r="I11" s="147">
        <v>12</v>
      </c>
      <c r="J11" s="171">
        <v>8.56</v>
      </c>
      <c r="K11" s="168"/>
      <c r="L11" s="150">
        <v>8.62</v>
      </c>
      <c r="M11" s="168"/>
      <c r="N11" s="169" t="str">
        <f t="shared" si="0"/>
        <v>III A</v>
      </c>
      <c r="O11" s="114" t="s">
        <v>293</v>
      </c>
      <c r="Q11" s="170"/>
      <c r="R11" s="158">
        <v>1</v>
      </c>
      <c r="S11" s="158">
        <f>A11</f>
        <v>5</v>
      </c>
    </row>
    <row r="12" spans="1:19" ht="18" customHeight="1" thickBot="1">
      <c r="A12" s="166">
        <v>6</v>
      </c>
      <c r="B12" s="167"/>
      <c r="C12" s="111" t="s">
        <v>31</v>
      </c>
      <c r="D12" s="112" t="s">
        <v>59</v>
      </c>
      <c r="E12" s="113">
        <v>38720</v>
      </c>
      <c r="F12" s="114" t="s">
        <v>61</v>
      </c>
      <c r="G12" s="114" t="s">
        <v>565</v>
      </c>
      <c r="H12" s="114"/>
      <c r="I12" s="147">
        <v>11</v>
      </c>
      <c r="J12" s="171">
        <v>8.64</v>
      </c>
      <c r="K12" s="168"/>
      <c r="L12" s="150">
        <v>8.81</v>
      </c>
      <c r="M12" s="168"/>
      <c r="N12" s="169" t="str">
        <f t="shared" si="0"/>
        <v>III A</v>
      </c>
      <c r="O12" s="114" t="s">
        <v>62</v>
      </c>
      <c r="P12" s="90" t="s">
        <v>207</v>
      </c>
      <c r="Q12" s="170"/>
      <c r="R12" s="158">
        <v>2</v>
      </c>
      <c r="S12" s="158">
        <f>A12</f>
        <v>6</v>
      </c>
    </row>
    <row r="13" spans="1:19" s="80" customFormat="1" ht="14.25" customHeight="1" thickBot="1">
      <c r="A13" s="163" t="s">
        <v>966</v>
      </c>
      <c r="B13" s="164" t="s">
        <v>27</v>
      </c>
      <c r="C13" s="99" t="s">
        <v>2</v>
      </c>
      <c r="D13" s="100" t="s">
        <v>3</v>
      </c>
      <c r="E13" s="101" t="s">
        <v>4</v>
      </c>
      <c r="F13" s="102" t="s">
        <v>5</v>
      </c>
      <c r="G13" s="102" t="s">
        <v>6</v>
      </c>
      <c r="H13" s="102" t="s">
        <v>190</v>
      </c>
      <c r="I13" s="102" t="s">
        <v>8</v>
      </c>
      <c r="J13" s="101" t="s">
        <v>28</v>
      </c>
      <c r="K13" s="101" t="s">
        <v>29</v>
      </c>
      <c r="L13" s="101" t="s">
        <v>30</v>
      </c>
      <c r="M13" s="101" t="s">
        <v>29</v>
      </c>
      <c r="N13" s="107" t="s">
        <v>11</v>
      </c>
      <c r="O13" s="108" t="s">
        <v>12</v>
      </c>
      <c r="R13" s="165" t="s">
        <v>191</v>
      </c>
      <c r="S13" s="165" t="s">
        <v>192</v>
      </c>
    </row>
    <row r="14" spans="1:19" ht="18" customHeight="1">
      <c r="A14" s="166">
        <v>7</v>
      </c>
      <c r="B14" s="167"/>
      <c r="C14" s="111" t="s">
        <v>288</v>
      </c>
      <c r="D14" s="112" t="s">
        <v>289</v>
      </c>
      <c r="E14" s="113" t="s">
        <v>290</v>
      </c>
      <c r="F14" s="114" t="s">
        <v>24</v>
      </c>
      <c r="G14" s="114" t="s">
        <v>25</v>
      </c>
      <c r="H14" s="114"/>
      <c r="I14" s="147">
        <v>10</v>
      </c>
      <c r="J14" s="171">
        <v>8.64</v>
      </c>
      <c r="K14" s="168"/>
      <c r="L14" s="150"/>
      <c r="M14" s="168"/>
      <c r="N14" s="169" t="str">
        <f aca="true" t="shared" si="1" ref="N14:N38">IF(ISBLANK(J14),"",IF(J14&lt;=7.7,"KSM",IF(J14&lt;=8,"I A",IF(J14&lt;=8.44,"II A",IF(J14&lt;=9.04,"III A",IF(J14&lt;=9.64,"I JA",IF(J14&lt;=10.04,"II JA",IF(J14&lt;=10.34,"III JA"))))))))</f>
        <v>III A</v>
      </c>
      <c r="O14" s="114" t="s">
        <v>75</v>
      </c>
      <c r="P14" s="90" t="s">
        <v>213</v>
      </c>
      <c r="Q14" s="170"/>
      <c r="R14" s="158">
        <v>3</v>
      </c>
      <c r="S14" s="158">
        <f>A14</f>
        <v>7</v>
      </c>
    </row>
    <row r="15" spans="1:19" ht="18" customHeight="1">
      <c r="A15" s="166">
        <v>8</v>
      </c>
      <c r="B15" s="167"/>
      <c r="C15" s="111" t="s">
        <v>220</v>
      </c>
      <c r="D15" s="112" t="s">
        <v>221</v>
      </c>
      <c r="E15" s="113">
        <v>38822</v>
      </c>
      <c r="F15" s="114" t="s">
        <v>37</v>
      </c>
      <c r="G15" s="114" t="s">
        <v>38</v>
      </c>
      <c r="H15" s="114"/>
      <c r="I15" s="147">
        <v>8.5</v>
      </c>
      <c r="J15" s="171">
        <v>8.73</v>
      </c>
      <c r="K15" s="168"/>
      <c r="L15" s="150"/>
      <c r="M15" s="168"/>
      <c r="N15" s="169" t="str">
        <f t="shared" si="1"/>
        <v>III A</v>
      </c>
      <c r="O15" s="114" t="s">
        <v>222</v>
      </c>
      <c r="P15" s="90" t="s">
        <v>205</v>
      </c>
      <c r="Q15" s="170"/>
      <c r="R15" s="158">
        <v>2</v>
      </c>
      <c r="S15" s="158">
        <f>A15</f>
        <v>8</v>
      </c>
    </row>
    <row r="16" spans="1:19" ht="18" customHeight="1">
      <c r="A16" s="166">
        <v>8</v>
      </c>
      <c r="B16" s="167"/>
      <c r="C16" s="111" t="s">
        <v>203</v>
      </c>
      <c r="D16" s="112" t="s">
        <v>241</v>
      </c>
      <c r="E16" s="113">
        <v>38952</v>
      </c>
      <c r="F16" s="114" t="s">
        <v>37</v>
      </c>
      <c r="G16" s="114" t="s">
        <v>38</v>
      </c>
      <c r="H16" s="114"/>
      <c r="I16" s="147">
        <v>8.5</v>
      </c>
      <c r="J16" s="171">
        <v>8.73</v>
      </c>
      <c r="K16" s="168"/>
      <c r="L16" s="150"/>
      <c r="M16" s="168"/>
      <c r="N16" s="169" t="str">
        <f t="shared" si="1"/>
        <v>III A</v>
      </c>
      <c r="O16" s="114" t="s">
        <v>222</v>
      </c>
      <c r="P16" s="90" t="s">
        <v>230</v>
      </c>
      <c r="Q16" s="170"/>
      <c r="R16" s="158">
        <v>5</v>
      </c>
      <c r="S16" s="158">
        <f>A16</f>
        <v>8</v>
      </c>
    </row>
    <row r="17" spans="1:19" ht="18" customHeight="1">
      <c r="A17" s="166">
        <v>10</v>
      </c>
      <c r="B17" s="167"/>
      <c r="C17" s="111" t="s">
        <v>542</v>
      </c>
      <c r="D17" s="112" t="s">
        <v>551</v>
      </c>
      <c r="E17" s="113">
        <v>39247</v>
      </c>
      <c r="F17" s="114" t="s">
        <v>57</v>
      </c>
      <c r="G17" s="114" t="s">
        <v>58</v>
      </c>
      <c r="H17" s="114"/>
      <c r="I17" s="147">
        <v>7</v>
      </c>
      <c r="J17" s="171">
        <v>8.76</v>
      </c>
      <c r="K17" s="168"/>
      <c r="L17" s="150"/>
      <c r="M17" s="168"/>
      <c r="N17" s="169" t="str">
        <f t="shared" si="1"/>
        <v>III A</v>
      </c>
      <c r="O17" s="114" t="s">
        <v>152</v>
      </c>
      <c r="P17" s="90" t="s">
        <v>216</v>
      </c>
      <c r="Q17" s="170"/>
      <c r="R17" s="158">
        <v>3</v>
      </c>
      <c r="S17" s="158">
        <f>A17</f>
        <v>10</v>
      </c>
    </row>
    <row r="18" spans="1:19" ht="18" customHeight="1">
      <c r="A18" s="166">
        <v>10</v>
      </c>
      <c r="B18" s="167"/>
      <c r="C18" s="111" t="s">
        <v>453</v>
      </c>
      <c r="D18" s="112" t="s">
        <v>556</v>
      </c>
      <c r="E18" s="113">
        <v>38794</v>
      </c>
      <c r="F18" s="114" t="s">
        <v>37</v>
      </c>
      <c r="G18" s="114" t="s">
        <v>38</v>
      </c>
      <c r="H18" s="114"/>
      <c r="I18" s="16" t="s">
        <v>69</v>
      </c>
      <c r="J18" s="171">
        <v>8.76</v>
      </c>
      <c r="K18" s="168"/>
      <c r="L18" s="150"/>
      <c r="M18" s="168"/>
      <c r="N18" s="169" t="str">
        <f t="shared" si="1"/>
        <v>III A</v>
      </c>
      <c r="O18" s="114" t="s">
        <v>555</v>
      </c>
      <c r="P18" s="90" t="s">
        <v>235</v>
      </c>
      <c r="Q18" s="170"/>
      <c r="R18" s="158">
        <v>6</v>
      </c>
      <c r="S18" s="158">
        <f>A18</f>
        <v>10</v>
      </c>
    </row>
    <row r="19" spans="1:17" ht="18" customHeight="1">
      <c r="A19" s="166">
        <v>12</v>
      </c>
      <c r="B19" s="167"/>
      <c r="C19" s="111" t="s">
        <v>203</v>
      </c>
      <c r="D19" s="112" t="s">
        <v>661</v>
      </c>
      <c r="E19" s="113">
        <v>39430</v>
      </c>
      <c r="F19" s="114" t="s">
        <v>61</v>
      </c>
      <c r="G19" s="114" t="s">
        <v>565</v>
      </c>
      <c r="H19" s="114"/>
      <c r="I19" s="147">
        <v>6</v>
      </c>
      <c r="J19" s="171">
        <v>8.86</v>
      </c>
      <c r="K19" s="168"/>
      <c r="L19" s="150"/>
      <c r="M19" s="168"/>
      <c r="N19" s="169" t="str">
        <f t="shared" si="1"/>
        <v>III A</v>
      </c>
      <c r="O19" s="114" t="s">
        <v>62</v>
      </c>
      <c r="Q19" s="170"/>
    </row>
    <row r="20" spans="1:17" ht="18" customHeight="1">
      <c r="A20" s="166">
        <v>13</v>
      </c>
      <c r="B20" s="167"/>
      <c r="C20" s="111" t="s">
        <v>950</v>
      </c>
      <c r="D20" s="112" t="s">
        <v>951</v>
      </c>
      <c r="E20" s="113">
        <v>38936</v>
      </c>
      <c r="F20" s="114" t="s">
        <v>18</v>
      </c>
      <c r="G20" s="114" t="s">
        <v>943</v>
      </c>
      <c r="H20" s="114"/>
      <c r="I20" s="147">
        <v>5</v>
      </c>
      <c r="J20" s="171">
        <v>8.9</v>
      </c>
      <c r="K20" s="168"/>
      <c r="L20" s="150"/>
      <c r="M20" s="168"/>
      <c r="N20" s="169" t="str">
        <f t="shared" si="1"/>
        <v>III A</v>
      </c>
      <c r="O20" s="114" t="s">
        <v>949</v>
      </c>
      <c r="Q20" s="170"/>
    </row>
    <row r="21" spans="1:17" ht="18" customHeight="1">
      <c r="A21" s="166">
        <v>14</v>
      </c>
      <c r="B21" s="167"/>
      <c r="C21" s="111" t="s">
        <v>185</v>
      </c>
      <c r="D21" s="112" t="s">
        <v>186</v>
      </c>
      <c r="E21" s="113" t="s">
        <v>187</v>
      </c>
      <c r="F21" s="114" t="s">
        <v>24</v>
      </c>
      <c r="G21" s="114" t="s">
        <v>25</v>
      </c>
      <c r="H21" s="114"/>
      <c r="I21" s="147">
        <v>4</v>
      </c>
      <c r="J21" s="171">
        <v>8.93</v>
      </c>
      <c r="K21" s="168"/>
      <c r="L21" s="150"/>
      <c r="M21" s="168"/>
      <c r="N21" s="169" t="str">
        <f t="shared" si="1"/>
        <v>III A</v>
      </c>
      <c r="O21" s="114" t="s">
        <v>75</v>
      </c>
      <c r="Q21" s="170"/>
    </row>
    <row r="22" spans="1:17" ht="18" customHeight="1">
      <c r="A22" s="166">
        <v>15</v>
      </c>
      <c r="B22" s="167"/>
      <c r="C22" s="111" t="s">
        <v>913</v>
      </c>
      <c r="D22" s="112" t="s">
        <v>914</v>
      </c>
      <c r="E22" s="113">
        <v>38926</v>
      </c>
      <c r="F22" s="15" t="s">
        <v>609</v>
      </c>
      <c r="G22" s="15" t="s">
        <v>108</v>
      </c>
      <c r="H22" s="114" t="s">
        <v>109</v>
      </c>
      <c r="I22" s="147">
        <v>3</v>
      </c>
      <c r="J22" s="171">
        <v>8.95</v>
      </c>
      <c r="K22" s="168"/>
      <c r="L22" s="150"/>
      <c r="M22" s="168"/>
      <c r="N22" s="169" t="str">
        <f t="shared" si="1"/>
        <v>III A</v>
      </c>
      <c r="O22" s="114" t="s">
        <v>110</v>
      </c>
      <c r="Q22" s="170"/>
    </row>
    <row r="23" spans="1:19" ht="18" customHeight="1">
      <c r="A23" s="166">
        <v>16</v>
      </c>
      <c r="B23" s="167"/>
      <c r="C23" s="111" t="s">
        <v>442</v>
      </c>
      <c r="D23" s="112" t="s">
        <v>586</v>
      </c>
      <c r="E23" s="113" t="s">
        <v>585</v>
      </c>
      <c r="F23" s="114" t="s">
        <v>24</v>
      </c>
      <c r="G23" s="114" t="s">
        <v>25</v>
      </c>
      <c r="H23" s="114"/>
      <c r="I23" s="147">
        <v>2</v>
      </c>
      <c r="J23" s="171">
        <v>8.98</v>
      </c>
      <c r="K23" s="168"/>
      <c r="L23" s="150"/>
      <c r="M23" s="168"/>
      <c r="N23" s="169" t="str">
        <f t="shared" si="1"/>
        <v>III A</v>
      </c>
      <c r="O23" s="114" t="s">
        <v>87</v>
      </c>
      <c r="Q23" s="170"/>
      <c r="R23" s="158">
        <v>4</v>
      </c>
      <c r="S23" s="158">
        <f aca="true" t="shared" si="2" ref="S23:S34">A23</f>
        <v>16</v>
      </c>
    </row>
    <row r="24" spans="1:19" ht="18" customHeight="1">
      <c r="A24" s="166">
        <v>17</v>
      </c>
      <c r="B24" s="167"/>
      <c r="C24" s="111" t="s">
        <v>437</v>
      </c>
      <c r="D24" s="112" t="s">
        <v>573</v>
      </c>
      <c r="E24" s="113" t="s">
        <v>572</v>
      </c>
      <c r="F24" s="114" t="s">
        <v>571</v>
      </c>
      <c r="G24" s="114" t="s">
        <v>120</v>
      </c>
      <c r="H24" s="114"/>
      <c r="I24" s="147">
        <v>1</v>
      </c>
      <c r="J24" s="171">
        <v>9</v>
      </c>
      <c r="K24" s="168"/>
      <c r="L24" s="150"/>
      <c r="M24" s="168"/>
      <c r="N24" s="169" t="str">
        <f t="shared" si="1"/>
        <v>III A</v>
      </c>
      <c r="O24" s="114" t="s">
        <v>472</v>
      </c>
      <c r="P24" s="90" t="s">
        <v>210</v>
      </c>
      <c r="Q24" s="170"/>
      <c r="R24" s="158">
        <v>2</v>
      </c>
      <c r="S24" s="158">
        <f t="shared" si="2"/>
        <v>17</v>
      </c>
    </row>
    <row r="25" spans="1:19" ht="18" customHeight="1">
      <c r="A25" s="166">
        <v>17</v>
      </c>
      <c r="B25" s="167"/>
      <c r="C25" s="111" t="s">
        <v>534</v>
      </c>
      <c r="D25" s="112" t="s">
        <v>533</v>
      </c>
      <c r="E25" s="113">
        <v>39144</v>
      </c>
      <c r="F25" s="114" t="s">
        <v>237</v>
      </c>
      <c r="G25" s="114" t="s">
        <v>34</v>
      </c>
      <c r="H25" s="114"/>
      <c r="I25" s="147" t="s">
        <v>69</v>
      </c>
      <c r="J25" s="171">
        <v>9.09</v>
      </c>
      <c r="K25" s="168"/>
      <c r="L25" s="150"/>
      <c r="M25" s="168"/>
      <c r="N25" s="169" t="str">
        <f t="shared" si="1"/>
        <v>I JA</v>
      </c>
      <c r="O25" s="114" t="s">
        <v>532</v>
      </c>
      <c r="P25" s="90" t="s">
        <v>202</v>
      </c>
      <c r="Q25" s="170"/>
      <c r="R25" s="158">
        <v>1</v>
      </c>
      <c r="S25" s="158">
        <f t="shared" si="2"/>
        <v>17</v>
      </c>
    </row>
    <row r="26" spans="1:19" ht="18" customHeight="1">
      <c r="A26" s="166">
        <v>19</v>
      </c>
      <c r="B26" s="167"/>
      <c r="C26" s="111" t="s">
        <v>40</v>
      </c>
      <c r="D26" s="112" t="s">
        <v>41</v>
      </c>
      <c r="E26" s="113" t="s">
        <v>42</v>
      </c>
      <c r="F26" s="114" t="s">
        <v>578</v>
      </c>
      <c r="G26" s="114" t="s">
        <v>43</v>
      </c>
      <c r="H26" s="114"/>
      <c r="I26" s="147"/>
      <c r="J26" s="171">
        <v>9.1</v>
      </c>
      <c r="K26" s="168"/>
      <c r="L26" s="150"/>
      <c r="M26" s="168"/>
      <c r="N26" s="169" t="str">
        <f t="shared" si="1"/>
        <v>I JA</v>
      </c>
      <c r="O26" s="114" t="s">
        <v>44</v>
      </c>
      <c r="P26" s="90" t="s">
        <v>240</v>
      </c>
      <c r="Q26" s="170"/>
      <c r="R26" s="158">
        <v>6</v>
      </c>
      <c r="S26" s="158">
        <f t="shared" si="2"/>
        <v>19</v>
      </c>
    </row>
    <row r="27" spans="1:19" ht="18" customHeight="1">
      <c r="A27" s="166">
        <v>20</v>
      </c>
      <c r="B27" s="167"/>
      <c r="C27" s="111" t="s">
        <v>45</v>
      </c>
      <c r="D27" s="112" t="s">
        <v>342</v>
      </c>
      <c r="E27" s="113" t="s">
        <v>340</v>
      </c>
      <c r="F27" s="114" t="s">
        <v>583</v>
      </c>
      <c r="G27" s="114" t="s">
        <v>280</v>
      </c>
      <c r="H27" s="114"/>
      <c r="I27" s="147"/>
      <c r="J27" s="171">
        <v>9.12</v>
      </c>
      <c r="K27" s="168"/>
      <c r="L27" s="150"/>
      <c r="M27" s="168"/>
      <c r="N27" s="169" t="str">
        <f t="shared" si="1"/>
        <v>I JA</v>
      </c>
      <c r="O27" s="114" t="s">
        <v>281</v>
      </c>
      <c r="P27" s="90" t="s">
        <v>219</v>
      </c>
      <c r="Q27" s="170"/>
      <c r="R27" s="158">
        <v>4</v>
      </c>
      <c r="S27" s="158">
        <f t="shared" si="2"/>
        <v>20</v>
      </c>
    </row>
    <row r="28" spans="1:19" ht="18" customHeight="1">
      <c r="A28" s="166">
        <v>21</v>
      </c>
      <c r="B28" s="167"/>
      <c r="C28" s="111" t="s">
        <v>31</v>
      </c>
      <c r="D28" s="112" t="s">
        <v>553</v>
      </c>
      <c r="E28" s="113" t="s">
        <v>552</v>
      </c>
      <c r="F28" s="114" t="s">
        <v>66</v>
      </c>
      <c r="G28" s="114" t="s">
        <v>67</v>
      </c>
      <c r="H28" s="114"/>
      <c r="I28" s="147"/>
      <c r="J28" s="171">
        <v>9.13</v>
      </c>
      <c r="K28" s="168"/>
      <c r="L28" s="150"/>
      <c r="M28" s="168"/>
      <c r="N28" s="169" t="str">
        <f t="shared" si="1"/>
        <v>I JA</v>
      </c>
      <c r="O28" s="114" t="s">
        <v>212</v>
      </c>
      <c r="P28" s="90" t="s">
        <v>223</v>
      </c>
      <c r="Q28" s="170"/>
      <c r="R28" s="158">
        <v>4</v>
      </c>
      <c r="S28" s="158">
        <f t="shared" si="2"/>
        <v>21</v>
      </c>
    </row>
    <row r="29" spans="1:19" ht="18" customHeight="1">
      <c r="A29" s="166">
        <v>21</v>
      </c>
      <c r="B29" s="167"/>
      <c r="C29" s="111" t="s">
        <v>63</v>
      </c>
      <c r="D29" s="112" t="s">
        <v>455</v>
      </c>
      <c r="E29" s="113" t="s">
        <v>329</v>
      </c>
      <c r="F29" s="114" t="s">
        <v>570</v>
      </c>
      <c r="G29" s="114" t="s">
        <v>15</v>
      </c>
      <c r="H29" s="114"/>
      <c r="I29" s="147"/>
      <c r="J29" s="171">
        <v>9.13</v>
      </c>
      <c r="K29" s="168"/>
      <c r="L29" s="150"/>
      <c r="M29" s="168"/>
      <c r="N29" s="169" t="str">
        <f t="shared" si="1"/>
        <v>I JA</v>
      </c>
      <c r="O29" s="114" t="s">
        <v>16</v>
      </c>
      <c r="P29" s="90" t="s">
        <v>236</v>
      </c>
      <c r="Q29" s="170"/>
      <c r="R29" s="158">
        <v>6</v>
      </c>
      <c r="S29" s="158">
        <f t="shared" si="2"/>
        <v>21</v>
      </c>
    </row>
    <row r="30" spans="1:19" ht="18" customHeight="1">
      <c r="A30" s="166">
        <v>23</v>
      </c>
      <c r="B30" s="167"/>
      <c r="C30" s="111" t="s">
        <v>550</v>
      </c>
      <c r="D30" s="112" t="s">
        <v>549</v>
      </c>
      <c r="E30" s="113">
        <v>39371</v>
      </c>
      <c r="F30" s="114" t="s">
        <v>198</v>
      </c>
      <c r="G30" s="114" t="s">
        <v>58</v>
      </c>
      <c r="H30" s="114"/>
      <c r="I30" s="147"/>
      <c r="J30" s="171">
        <v>9.14</v>
      </c>
      <c r="K30" s="168"/>
      <c r="L30" s="150"/>
      <c r="M30" s="168"/>
      <c r="N30" s="169" t="str">
        <f t="shared" si="1"/>
        <v>I JA</v>
      </c>
      <c r="O30" s="114" t="s">
        <v>548</v>
      </c>
      <c r="Q30" s="170"/>
      <c r="R30" s="158">
        <v>2</v>
      </c>
      <c r="S30" s="158">
        <f t="shared" si="2"/>
        <v>23</v>
      </c>
    </row>
    <row r="31" spans="1:19" ht="18" customHeight="1">
      <c r="A31" s="166">
        <v>24</v>
      </c>
      <c r="B31" s="167"/>
      <c r="C31" s="111" t="s">
        <v>537</v>
      </c>
      <c r="D31" s="112" t="s">
        <v>536</v>
      </c>
      <c r="E31" s="113" t="s">
        <v>535</v>
      </c>
      <c r="F31" s="114" t="s">
        <v>237</v>
      </c>
      <c r="G31" s="114" t="s">
        <v>34</v>
      </c>
      <c r="H31" s="114"/>
      <c r="I31" s="147" t="s">
        <v>69</v>
      </c>
      <c r="J31" s="171">
        <v>9.2</v>
      </c>
      <c r="K31" s="168"/>
      <c r="L31" s="150"/>
      <c r="M31" s="168"/>
      <c r="N31" s="169" t="str">
        <f t="shared" si="1"/>
        <v>I JA</v>
      </c>
      <c r="O31" s="114" t="s">
        <v>447</v>
      </c>
      <c r="P31" s="90" t="s">
        <v>229</v>
      </c>
      <c r="Q31" s="170"/>
      <c r="R31" s="158">
        <v>5</v>
      </c>
      <c r="S31" s="158">
        <f t="shared" si="2"/>
        <v>24</v>
      </c>
    </row>
    <row r="32" spans="1:19" ht="18" customHeight="1">
      <c r="A32" s="166">
        <v>25</v>
      </c>
      <c r="B32" s="167"/>
      <c r="C32" s="111" t="s">
        <v>45</v>
      </c>
      <c r="D32" s="112" t="s">
        <v>217</v>
      </c>
      <c r="E32" s="113" t="s">
        <v>218</v>
      </c>
      <c r="F32" s="114" t="s">
        <v>570</v>
      </c>
      <c r="G32" s="114" t="s">
        <v>15</v>
      </c>
      <c r="H32" s="114"/>
      <c r="I32" s="147"/>
      <c r="J32" s="171">
        <v>9.23</v>
      </c>
      <c r="K32" s="168"/>
      <c r="L32" s="150"/>
      <c r="M32" s="168"/>
      <c r="N32" s="169" t="str">
        <f t="shared" si="1"/>
        <v>I JA</v>
      </c>
      <c r="O32" s="114" t="s">
        <v>16</v>
      </c>
      <c r="P32" s="90" t="s">
        <v>228</v>
      </c>
      <c r="Q32" s="170"/>
      <c r="R32" s="158">
        <v>5</v>
      </c>
      <c r="S32" s="158">
        <f t="shared" si="2"/>
        <v>25</v>
      </c>
    </row>
    <row r="33" spans="1:19" ht="18" customHeight="1">
      <c r="A33" s="166">
        <v>26</v>
      </c>
      <c r="B33" s="167"/>
      <c r="C33" s="111" t="s">
        <v>193</v>
      </c>
      <c r="D33" s="112" t="s">
        <v>126</v>
      </c>
      <c r="E33" s="113" t="s">
        <v>582</v>
      </c>
      <c r="F33" s="114" t="s">
        <v>581</v>
      </c>
      <c r="G33" s="114" t="s">
        <v>580</v>
      </c>
      <c r="H33" s="114"/>
      <c r="I33" s="147"/>
      <c r="J33" s="171">
        <v>9.26</v>
      </c>
      <c r="K33" s="168"/>
      <c r="L33" s="150"/>
      <c r="M33" s="168"/>
      <c r="N33" s="169" t="str">
        <f t="shared" si="1"/>
        <v>I JA</v>
      </c>
      <c r="O33" s="114" t="s">
        <v>579</v>
      </c>
      <c r="P33" s="90" t="s">
        <v>214</v>
      </c>
      <c r="Q33" s="170"/>
      <c r="R33" s="158">
        <v>3</v>
      </c>
      <c r="S33" s="158">
        <f t="shared" si="2"/>
        <v>26</v>
      </c>
    </row>
    <row r="34" spans="1:19" ht="18" customHeight="1">
      <c r="A34" s="166">
        <v>27</v>
      </c>
      <c r="B34" s="167"/>
      <c r="C34" s="111" t="s">
        <v>125</v>
      </c>
      <c r="D34" s="112" t="s">
        <v>567</v>
      </c>
      <c r="E34" s="113">
        <v>39008</v>
      </c>
      <c r="F34" s="114" t="s">
        <v>61</v>
      </c>
      <c r="G34" s="114" t="s">
        <v>565</v>
      </c>
      <c r="H34" s="114"/>
      <c r="I34" s="147"/>
      <c r="J34" s="171">
        <v>9.34</v>
      </c>
      <c r="K34" s="168"/>
      <c r="L34" s="150"/>
      <c r="M34" s="168"/>
      <c r="N34" s="169" t="str">
        <f t="shared" si="1"/>
        <v>I JA</v>
      </c>
      <c r="O34" s="114" t="s">
        <v>566</v>
      </c>
      <c r="P34" s="90" t="s">
        <v>204</v>
      </c>
      <c r="Q34" s="170"/>
      <c r="R34" s="158">
        <v>1</v>
      </c>
      <c r="S34" s="158">
        <f t="shared" si="2"/>
        <v>27</v>
      </c>
    </row>
    <row r="35" spans="1:17" ht="18" customHeight="1">
      <c r="A35" s="166">
        <v>28</v>
      </c>
      <c r="B35" s="167"/>
      <c r="C35" s="111" t="s">
        <v>208</v>
      </c>
      <c r="D35" s="112" t="s">
        <v>209</v>
      </c>
      <c r="E35" s="113">
        <v>38796</v>
      </c>
      <c r="F35" s="114" t="s">
        <v>61</v>
      </c>
      <c r="G35" s="114" t="s">
        <v>565</v>
      </c>
      <c r="H35" s="114"/>
      <c r="I35" s="147"/>
      <c r="J35" s="171">
        <v>9.38</v>
      </c>
      <c r="K35" s="168"/>
      <c r="L35" s="150"/>
      <c r="M35" s="168"/>
      <c r="N35" s="169" t="str">
        <f t="shared" si="1"/>
        <v>I JA</v>
      </c>
      <c r="O35" s="114" t="s">
        <v>62</v>
      </c>
      <c r="Q35" s="170"/>
    </row>
    <row r="36" spans="1:17" ht="18" customHeight="1">
      <c r="A36" s="166">
        <v>29</v>
      </c>
      <c r="B36" s="167"/>
      <c r="C36" s="111" t="s">
        <v>563</v>
      </c>
      <c r="D36" s="112" t="s">
        <v>562</v>
      </c>
      <c r="E36" s="113">
        <v>39015</v>
      </c>
      <c r="F36" s="114" t="s">
        <v>74</v>
      </c>
      <c r="G36" s="114" t="s">
        <v>561</v>
      </c>
      <c r="H36" s="114"/>
      <c r="I36" s="147"/>
      <c r="J36" s="171">
        <v>9.5</v>
      </c>
      <c r="K36" s="168"/>
      <c r="L36" s="150"/>
      <c r="M36" s="168"/>
      <c r="N36" s="169" t="str">
        <f t="shared" si="1"/>
        <v>I JA</v>
      </c>
      <c r="O36" s="114" t="s">
        <v>560</v>
      </c>
      <c r="Q36" s="170"/>
    </row>
    <row r="37" spans="1:19" ht="18" customHeight="1">
      <c r="A37" s="166">
        <v>29</v>
      </c>
      <c r="B37" s="167"/>
      <c r="C37" s="111" t="s">
        <v>31</v>
      </c>
      <c r="D37" s="112" t="s">
        <v>547</v>
      </c>
      <c r="E37" s="113" t="s">
        <v>546</v>
      </c>
      <c r="F37" s="114" t="s">
        <v>198</v>
      </c>
      <c r="G37" s="114" t="s">
        <v>58</v>
      </c>
      <c r="H37" s="114"/>
      <c r="I37" s="147"/>
      <c r="J37" s="171">
        <v>9.5</v>
      </c>
      <c r="K37" s="168"/>
      <c r="L37" s="150"/>
      <c r="M37" s="168"/>
      <c r="N37" s="169" t="str">
        <f t="shared" si="1"/>
        <v>I JA</v>
      </c>
      <c r="O37" s="114" t="s">
        <v>249</v>
      </c>
      <c r="P37" s="90" t="s">
        <v>229</v>
      </c>
      <c r="Q37" s="170"/>
      <c r="R37" s="158">
        <v>5</v>
      </c>
      <c r="S37" s="158">
        <f>A37</f>
        <v>29</v>
      </c>
    </row>
    <row r="38" spans="1:19" ht="18" customHeight="1" thickBot="1">
      <c r="A38" s="166">
        <v>31</v>
      </c>
      <c r="B38" s="167"/>
      <c r="C38" s="111" t="s">
        <v>577</v>
      </c>
      <c r="D38" s="112" t="s">
        <v>576</v>
      </c>
      <c r="E38" s="113" t="s">
        <v>575</v>
      </c>
      <c r="F38" s="114" t="s">
        <v>78</v>
      </c>
      <c r="G38" s="114" t="s">
        <v>79</v>
      </c>
      <c r="H38" s="114" t="s">
        <v>574</v>
      </c>
      <c r="I38" s="147"/>
      <c r="J38" s="171">
        <v>9.51</v>
      </c>
      <c r="K38" s="168"/>
      <c r="L38" s="150"/>
      <c r="M38" s="168"/>
      <c r="N38" s="169" t="str">
        <f t="shared" si="1"/>
        <v>I JA</v>
      </c>
      <c r="O38" s="114" t="s">
        <v>80</v>
      </c>
      <c r="Q38" s="170"/>
      <c r="R38" s="158">
        <v>1</v>
      </c>
      <c r="S38" s="158">
        <f>A38</f>
        <v>31</v>
      </c>
    </row>
    <row r="39" spans="1:19" s="80" customFormat="1" ht="14.25" customHeight="1" thickBot="1">
      <c r="A39" s="163" t="s">
        <v>966</v>
      </c>
      <c r="B39" s="164" t="s">
        <v>27</v>
      </c>
      <c r="C39" s="99" t="s">
        <v>2</v>
      </c>
      <c r="D39" s="100" t="s">
        <v>3</v>
      </c>
      <c r="E39" s="101" t="s">
        <v>4</v>
      </c>
      <c r="F39" s="102" t="s">
        <v>5</v>
      </c>
      <c r="G39" s="102" t="s">
        <v>6</v>
      </c>
      <c r="H39" s="102" t="s">
        <v>190</v>
      </c>
      <c r="I39" s="102" t="s">
        <v>8</v>
      </c>
      <c r="J39" s="101" t="s">
        <v>28</v>
      </c>
      <c r="K39" s="101" t="s">
        <v>29</v>
      </c>
      <c r="L39" s="101" t="s">
        <v>30</v>
      </c>
      <c r="M39" s="101" t="s">
        <v>29</v>
      </c>
      <c r="N39" s="107" t="s">
        <v>11</v>
      </c>
      <c r="O39" s="108" t="s">
        <v>12</v>
      </c>
      <c r="R39" s="165" t="s">
        <v>191</v>
      </c>
      <c r="S39" s="165" t="s">
        <v>192</v>
      </c>
    </row>
    <row r="40" spans="1:17" ht="18" customHeight="1">
      <c r="A40" s="166">
        <v>31</v>
      </c>
      <c r="B40" s="167"/>
      <c r="C40" s="111" t="s">
        <v>375</v>
      </c>
      <c r="D40" s="112" t="s">
        <v>289</v>
      </c>
      <c r="E40" s="113" t="s">
        <v>290</v>
      </c>
      <c r="F40" s="114" t="s">
        <v>433</v>
      </c>
      <c r="G40" s="114" t="s">
        <v>25</v>
      </c>
      <c r="H40" s="114"/>
      <c r="I40" s="147" t="s">
        <v>69</v>
      </c>
      <c r="J40" s="171">
        <v>9.51</v>
      </c>
      <c r="K40" s="168"/>
      <c r="L40" s="150"/>
      <c r="M40" s="168"/>
      <c r="N40" s="169" t="str">
        <f aca="true" t="shared" si="3" ref="N40:N47">IF(ISBLANK(J40),"",IF(J40&lt;=7.7,"KSM",IF(J40&lt;=8,"I A",IF(J40&lt;=8.44,"II A",IF(J40&lt;=9.04,"III A",IF(J40&lt;=9.64,"I JA",IF(J40&lt;=10.04,"II JA",IF(J40&lt;=10.34,"III JA"))))))))</f>
        <v>I JA</v>
      </c>
      <c r="O40" s="114" t="s">
        <v>75</v>
      </c>
      <c r="Q40" s="170"/>
    </row>
    <row r="41" spans="1:19" ht="18" customHeight="1">
      <c r="A41" s="166">
        <v>33</v>
      </c>
      <c r="B41" s="167"/>
      <c r="C41" s="111" t="s">
        <v>542</v>
      </c>
      <c r="D41" s="112" t="s">
        <v>541</v>
      </c>
      <c r="E41" s="113">
        <v>38843</v>
      </c>
      <c r="F41" s="114" t="s">
        <v>540</v>
      </c>
      <c r="G41" s="114" t="s">
        <v>58</v>
      </c>
      <c r="H41" s="114"/>
      <c r="I41" s="147" t="s">
        <v>69</v>
      </c>
      <c r="J41" s="171">
        <v>9.59</v>
      </c>
      <c r="K41" s="168"/>
      <c r="L41" s="150"/>
      <c r="M41" s="168"/>
      <c r="N41" s="169" t="str">
        <f t="shared" si="3"/>
        <v>I JA</v>
      </c>
      <c r="O41" s="114" t="s">
        <v>152</v>
      </c>
      <c r="P41" s="90" t="s">
        <v>166</v>
      </c>
      <c r="Q41" s="170"/>
      <c r="R41" s="158">
        <v>4</v>
      </c>
      <c r="S41" s="158">
        <f>A41</f>
        <v>33</v>
      </c>
    </row>
    <row r="42" spans="1:19" ht="18" customHeight="1">
      <c r="A42" s="166">
        <v>34</v>
      </c>
      <c r="B42" s="167"/>
      <c r="C42" s="111" t="s">
        <v>93</v>
      </c>
      <c r="D42" s="112" t="s">
        <v>126</v>
      </c>
      <c r="E42" s="113">
        <v>39206</v>
      </c>
      <c r="F42" s="114" t="s">
        <v>569</v>
      </c>
      <c r="G42" s="114" t="s">
        <v>565</v>
      </c>
      <c r="H42" s="114"/>
      <c r="I42" s="147"/>
      <c r="J42" s="171">
        <v>9.66</v>
      </c>
      <c r="K42" s="168"/>
      <c r="L42" s="150"/>
      <c r="M42" s="168"/>
      <c r="N42" s="169" t="str">
        <f t="shared" si="3"/>
        <v>II JA</v>
      </c>
      <c r="O42" s="114" t="s">
        <v>568</v>
      </c>
      <c r="Q42" s="170"/>
      <c r="R42" s="158">
        <v>2</v>
      </c>
      <c r="S42" s="158">
        <f>A42</f>
        <v>34</v>
      </c>
    </row>
    <row r="43" spans="1:19" ht="18" customHeight="1">
      <c r="A43" s="166">
        <v>35</v>
      </c>
      <c r="B43" s="167"/>
      <c r="C43" s="111" t="s">
        <v>224</v>
      </c>
      <c r="D43" s="112" t="s">
        <v>242</v>
      </c>
      <c r="E43" s="113" t="s">
        <v>243</v>
      </c>
      <c r="F43" s="114" t="s">
        <v>194</v>
      </c>
      <c r="G43" s="114" t="s">
        <v>561</v>
      </c>
      <c r="H43" s="114"/>
      <c r="I43" s="147"/>
      <c r="J43" s="171">
        <v>9.68</v>
      </c>
      <c r="K43" s="168"/>
      <c r="L43" s="150"/>
      <c r="M43" s="168"/>
      <c r="N43" s="169" t="str">
        <f t="shared" si="3"/>
        <v>II JA</v>
      </c>
      <c r="O43" s="114" t="s">
        <v>564</v>
      </c>
      <c r="P43" s="90" t="s">
        <v>227</v>
      </c>
      <c r="Q43" s="170"/>
      <c r="R43" s="158">
        <v>4</v>
      </c>
      <c r="S43" s="158">
        <f>A43</f>
        <v>35</v>
      </c>
    </row>
    <row r="44" spans="1:17" ht="18" customHeight="1">
      <c r="A44" s="166">
        <v>36</v>
      </c>
      <c r="B44" s="167"/>
      <c r="C44" s="111" t="s">
        <v>932</v>
      </c>
      <c r="D44" s="112" t="s">
        <v>933</v>
      </c>
      <c r="E44" s="113" t="s">
        <v>388</v>
      </c>
      <c r="F44" s="114" t="s">
        <v>511</v>
      </c>
      <c r="G44" s="114" t="s">
        <v>917</v>
      </c>
      <c r="H44" s="114"/>
      <c r="I44" s="147"/>
      <c r="J44" s="171">
        <v>9.82</v>
      </c>
      <c r="K44" s="168"/>
      <c r="L44" s="150"/>
      <c r="M44" s="168"/>
      <c r="N44" s="169" t="str">
        <f t="shared" si="3"/>
        <v>II JA</v>
      </c>
      <c r="O44" s="114" t="s">
        <v>931</v>
      </c>
      <c r="Q44" s="170"/>
    </row>
    <row r="45" spans="1:19" ht="18" customHeight="1">
      <c r="A45" s="166">
        <v>37</v>
      </c>
      <c r="B45" s="167"/>
      <c r="C45" s="111" t="s">
        <v>353</v>
      </c>
      <c r="D45" s="112" t="s">
        <v>558</v>
      </c>
      <c r="E45" s="113">
        <v>39347</v>
      </c>
      <c r="F45" s="114" t="s">
        <v>37</v>
      </c>
      <c r="G45" s="114" t="s">
        <v>38</v>
      </c>
      <c r="H45" s="114"/>
      <c r="I45" s="147" t="s">
        <v>69</v>
      </c>
      <c r="J45" s="171">
        <v>9.98</v>
      </c>
      <c r="K45" s="168"/>
      <c r="L45" s="150"/>
      <c r="M45" s="168"/>
      <c r="N45" s="169" t="str">
        <f t="shared" si="3"/>
        <v>II JA</v>
      </c>
      <c r="O45" s="114" t="s">
        <v>557</v>
      </c>
      <c r="P45" s="90" t="s">
        <v>199</v>
      </c>
      <c r="Q45" s="170"/>
      <c r="R45" s="158">
        <v>1</v>
      </c>
      <c r="S45" s="158">
        <f>A45</f>
        <v>37</v>
      </c>
    </row>
    <row r="46" spans="1:19" ht="18" customHeight="1">
      <c r="A46" s="166">
        <v>38</v>
      </c>
      <c r="B46" s="167"/>
      <c r="C46" s="111" t="s">
        <v>471</v>
      </c>
      <c r="D46" s="112" t="s">
        <v>930</v>
      </c>
      <c r="E46" s="113" t="s">
        <v>290</v>
      </c>
      <c r="F46" s="114" t="s">
        <v>511</v>
      </c>
      <c r="G46" s="114" t="s">
        <v>917</v>
      </c>
      <c r="H46" s="114"/>
      <c r="I46" s="147"/>
      <c r="J46" s="171">
        <v>10</v>
      </c>
      <c r="K46" s="168"/>
      <c r="L46" s="150"/>
      <c r="M46" s="168"/>
      <c r="N46" s="169" t="str">
        <f t="shared" si="3"/>
        <v>II JA</v>
      </c>
      <c r="O46" s="114" t="s">
        <v>931</v>
      </c>
      <c r="P46" s="90" t="s">
        <v>239</v>
      </c>
      <c r="Q46" s="170"/>
      <c r="R46" s="158">
        <v>6</v>
      </c>
      <c r="S46" s="158">
        <f>A46</f>
        <v>38</v>
      </c>
    </row>
    <row r="47" spans="1:19" ht="18" customHeight="1">
      <c r="A47" s="166">
        <v>39</v>
      </c>
      <c r="B47" s="167"/>
      <c r="C47" s="111" t="s">
        <v>545</v>
      </c>
      <c r="D47" s="112" t="s">
        <v>544</v>
      </c>
      <c r="E47" s="113">
        <v>39420</v>
      </c>
      <c r="F47" s="114" t="s">
        <v>540</v>
      </c>
      <c r="G47" s="114" t="s">
        <v>58</v>
      </c>
      <c r="H47" s="114"/>
      <c r="I47" s="147" t="s">
        <v>69</v>
      </c>
      <c r="J47" s="171">
        <v>10.15</v>
      </c>
      <c r="K47" s="168"/>
      <c r="L47" s="150"/>
      <c r="M47" s="168"/>
      <c r="N47" s="169" t="str">
        <f t="shared" si="3"/>
        <v>III JA</v>
      </c>
      <c r="O47" s="114" t="s">
        <v>543</v>
      </c>
      <c r="Q47" s="170"/>
      <c r="R47" s="158">
        <v>5</v>
      </c>
      <c r="S47" s="158">
        <f>A47</f>
        <v>39</v>
      </c>
    </row>
    <row r="48" spans="1:17" ht="18" customHeight="1">
      <c r="A48" s="166"/>
      <c r="B48" s="167"/>
      <c r="C48" s="111" t="s">
        <v>106</v>
      </c>
      <c r="D48" s="112" t="s">
        <v>934</v>
      </c>
      <c r="E48" s="113" t="s">
        <v>806</v>
      </c>
      <c r="F48" s="114" t="s">
        <v>511</v>
      </c>
      <c r="G48" s="114" t="s">
        <v>917</v>
      </c>
      <c r="H48" s="114"/>
      <c r="I48" s="147"/>
      <c r="J48" s="171" t="s">
        <v>965</v>
      </c>
      <c r="K48" s="168"/>
      <c r="L48" s="150"/>
      <c r="M48" s="168"/>
      <c r="N48" s="169"/>
      <c r="O48" s="114" t="s">
        <v>931</v>
      </c>
      <c r="Q48" s="170"/>
    </row>
  </sheetData>
  <sheetProtection/>
  <printOptions horizontalCentered="1"/>
  <pageMargins left="0.15748031496062992" right="0.1968503937007874" top="0.15748031496062992" bottom="0.3937007874015748" header="0.15748031496062992" footer="0.3937007874015748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R27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5.7109375" style="83" customWidth="1"/>
    <col min="2" max="2" width="5.7109375" style="83" hidden="1" customWidth="1"/>
    <col min="3" max="3" width="10.57421875" style="83" customWidth="1"/>
    <col min="4" max="4" width="14.28125" style="83" customWidth="1"/>
    <col min="5" max="5" width="8.8515625" style="119" customWidth="1"/>
    <col min="6" max="6" width="11.00390625" style="97" customWidth="1"/>
    <col min="7" max="7" width="11.8515625" style="97" customWidth="1"/>
    <col min="8" max="8" width="11.57421875" style="97" customWidth="1"/>
    <col min="9" max="9" width="5.8515625" style="97" bestFit="1" customWidth="1"/>
    <col min="10" max="10" width="9.140625" style="162" customWidth="1"/>
    <col min="11" max="11" width="5.7109375" style="162" hidden="1" customWidth="1"/>
    <col min="12" max="12" width="8.7109375" style="88" hidden="1" customWidth="1"/>
    <col min="13" max="13" width="6.28125" style="162" hidden="1" customWidth="1"/>
    <col min="14" max="14" width="7.140625" style="88" customWidth="1"/>
    <col min="15" max="15" width="22.57421875" style="90" bestFit="1" customWidth="1"/>
    <col min="16" max="16" width="4.00390625" style="183" hidden="1" customWidth="1"/>
    <col min="17" max="17" width="3.00390625" style="158" hidden="1" customWidth="1"/>
    <col min="18" max="18" width="2.00390625" style="158" hidden="1" customWidth="1"/>
    <col min="19" max="19" width="5.28125" style="183" customWidth="1"/>
    <col min="20" max="16384" width="9.140625" style="183" customWidth="1"/>
  </cols>
  <sheetData>
    <row r="1" spans="1:18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8"/>
      <c r="L1" s="79"/>
      <c r="M1" s="78"/>
      <c r="N1" s="79"/>
      <c r="Q1" s="156"/>
      <c r="R1" s="156"/>
    </row>
    <row r="2" spans="1:18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78"/>
      <c r="M2" s="78"/>
      <c r="N2" s="81"/>
      <c r="Q2" s="156"/>
      <c r="R2" s="156"/>
    </row>
    <row r="3" spans="3:13" ht="3" customHeight="1">
      <c r="C3" s="84"/>
      <c r="K3" s="88"/>
      <c r="M3" s="88"/>
    </row>
    <row r="4" spans="1:18" s="184" customFormat="1" ht="15">
      <c r="A4" s="95"/>
      <c r="B4" s="95"/>
      <c r="C4" s="73" t="s">
        <v>246</v>
      </c>
      <c r="D4" s="73"/>
      <c r="E4" s="85"/>
      <c r="F4" s="74"/>
      <c r="G4" s="74"/>
      <c r="H4" s="92"/>
      <c r="I4" s="92"/>
      <c r="J4" s="78"/>
      <c r="K4" s="78"/>
      <c r="L4" s="78"/>
      <c r="M4" s="78"/>
      <c r="N4" s="81"/>
      <c r="O4" s="95"/>
      <c r="Q4" s="160"/>
      <c r="R4" s="160"/>
    </row>
    <row r="5" spans="1:18" s="184" customFormat="1" ht="14.25" customHeight="1" thickBot="1">
      <c r="A5" s="95"/>
      <c r="B5" s="95"/>
      <c r="C5" s="161">
        <v>1</v>
      </c>
      <c r="D5" s="185" t="s">
        <v>26</v>
      </c>
      <c r="E5" s="85"/>
      <c r="F5" s="74"/>
      <c r="G5" s="74"/>
      <c r="H5" s="92"/>
      <c r="I5" s="92"/>
      <c r="J5" s="93"/>
      <c r="K5" s="162"/>
      <c r="L5" s="78"/>
      <c r="M5" s="162"/>
      <c r="N5" s="78"/>
      <c r="O5" s="95"/>
      <c r="Q5" s="160"/>
      <c r="R5" s="160"/>
    </row>
    <row r="6" spans="1:18" s="186" customFormat="1" ht="17.25" customHeight="1" thickBot="1">
      <c r="A6" s="163" t="s">
        <v>528</v>
      </c>
      <c r="B6" s="164" t="s">
        <v>27</v>
      </c>
      <c r="C6" s="99" t="s">
        <v>2</v>
      </c>
      <c r="D6" s="100" t="s">
        <v>3</v>
      </c>
      <c r="E6" s="101" t="s">
        <v>4</v>
      </c>
      <c r="F6" s="102" t="s">
        <v>5</v>
      </c>
      <c r="G6" s="102" t="s">
        <v>6</v>
      </c>
      <c r="H6" s="102" t="s">
        <v>190</v>
      </c>
      <c r="I6" s="102" t="s">
        <v>8</v>
      </c>
      <c r="J6" s="101" t="s">
        <v>28</v>
      </c>
      <c r="K6" s="101" t="s">
        <v>29</v>
      </c>
      <c r="L6" s="101" t="s">
        <v>30</v>
      </c>
      <c r="M6" s="101" t="s">
        <v>29</v>
      </c>
      <c r="N6" s="107" t="s">
        <v>11</v>
      </c>
      <c r="O6" s="108" t="s">
        <v>12</v>
      </c>
      <c r="Q6" s="187" t="s">
        <v>191</v>
      </c>
      <c r="R6" s="187" t="s">
        <v>192</v>
      </c>
    </row>
    <row r="7" spans="1:18" s="83" customFormat="1" ht="18" customHeight="1">
      <c r="A7" s="166">
        <v>1</v>
      </c>
      <c r="B7" s="167"/>
      <c r="C7" s="111" t="s">
        <v>465</v>
      </c>
      <c r="D7" s="112" t="s">
        <v>614</v>
      </c>
      <c r="E7" s="113" t="s">
        <v>613</v>
      </c>
      <c r="F7" s="114" t="s">
        <v>24</v>
      </c>
      <c r="G7" s="114" t="s">
        <v>25</v>
      </c>
      <c r="H7" s="114"/>
      <c r="I7" s="147"/>
      <c r="J7" s="171">
        <v>8.53</v>
      </c>
      <c r="K7" s="168"/>
      <c r="L7" s="171"/>
      <c r="M7" s="168"/>
      <c r="N7" s="67" t="str">
        <f aca="true" t="shared" si="0" ref="N7:N12">IF(ISBLANK(J7),"",IF(J7&gt;9.5,"",IF(J7&lt;=7.3,"I A",IF(J7&lt;=7.65,"II A",IF(J7&lt;=8.1,"III A",IF(J7&lt;=8.7,"I JA",IF(J7&lt;=9.15,"II JA",IF(J7&lt;=9.5,"III JA"))))))))</f>
        <v>I JA</v>
      </c>
      <c r="O7" s="114" t="s">
        <v>424</v>
      </c>
      <c r="P7" s="170" t="s">
        <v>247</v>
      </c>
      <c r="Q7" s="158">
        <v>1</v>
      </c>
      <c r="R7" s="158">
        <v>3</v>
      </c>
    </row>
    <row r="8" spans="1:18" s="83" customFormat="1" ht="18" customHeight="1">
      <c r="A8" s="166">
        <v>2</v>
      </c>
      <c r="B8" s="167"/>
      <c r="C8" s="111" t="s">
        <v>591</v>
      </c>
      <c r="D8" s="112" t="s">
        <v>265</v>
      </c>
      <c r="E8" s="113" t="s">
        <v>132</v>
      </c>
      <c r="F8" s="114" t="s">
        <v>57</v>
      </c>
      <c r="G8" s="114" t="s">
        <v>58</v>
      </c>
      <c r="H8" s="114"/>
      <c r="I8" s="147"/>
      <c r="J8" s="171">
        <v>7.55</v>
      </c>
      <c r="K8" s="168"/>
      <c r="L8" s="171"/>
      <c r="M8" s="168"/>
      <c r="N8" s="67" t="str">
        <f t="shared" si="0"/>
        <v>II A</v>
      </c>
      <c r="O8" s="114" t="s">
        <v>266</v>
      </c>
      <c r="P8" s="170" t="s">
        <v>248</v>
      </c>
      <c r="Q8" s="158">
        <v>1</v>
      </c>
      <c r="R8" s="158">
        <v>4</v>
      </c>
    </row>
    <row r="9" spans="1:18" s="83" customFormat="1" ht="18" customHeight="1">
      <c r="A9" s="166">
        <v>3</v>
      </c>
      <c r="B9" s="167"/>
      <c r="C9" s="111" t="s">
        <v>267</v>
      </c>
      <c r="D9" s="112" t="s">
        <v>603</v>
      </c>
      <c r="E9" s="113">
        <v>39434</v>
      </c>
      <c r="F9" s="114" t="s">
        <v>61</v>
      </c>
      <c r="G9" s="114" t="s">
        <v>565</v>
      </c>
      <c r="H9" s="114"/>
      <c r="I9" s="147"/>
      <c r="J9" s="171">
        <v>9.08</v>
      </c>
      <c r="K9" s="168"/>
      <c r="L9" s="171"/>
      <c r="M9" s="168"/>
      <c r="N9" s="67" t="str">
        <f t="shared" si="0"/>
        <v>II JA</v>
      </c>
      <c r="O9" s="114" t="s">
        <v>566</v>
      </c>
      <c r="P9" s="170"/>
      <c r="Q9" s="158">
        <v>1</v>
      </c>
      <c r="R9" s="158">
        <v>6</v>
      </c>
    </row>
    <row r="10" spans="1:18" s="83" customFormat="1" ht="18" customHeight="1">
      <c r="A10" s="166">
        <v>4</v>
      </c>
      <c r="B10" s="167"/>
      <c r="C10" s="111" t="s">
        <v>366</v>
      </c>
      <c r="D10" s="112" t="s">
        <v>616</v>
      </c>
      <c r="E10" s="113" t="s">
        <v>615</v>
      </c>
      <c r="F10" s="114" t="s">
        <v>56</v>
      </c>
      <c r="G10" s="114" t="s">
        <v>25</v>
      </c>
      <c r="H10" s="114"/>
      <c r="I10" s="147"/>
      <c r="J10" s="171">
        <v>7.98</v>
      </c>
      <c r="K10" s="168"/>
      <c r="L10" s="171"/>
      <c r="M10" s="168"/>
      <c r="N10" s="67" t="str">
        <f t="shared" si="0"/>
        <v>III A</v>
      </c>
      <c r="O10" s="114" t="s">
        <v>181</v>
      </c>
      <c r="P10" s="170"/>
      <c r="Q10" s="158">
        <v>1</v>
      </c>
      <c r="R10" s="158">
        <v>1</v>
      </c>
    </row>
    <row r="11" spans="1:18" s="83" customFormat="1" ht="18" customHeight="1">
      <c r="A11" s="166">
        <v>5</v>
      </c>
      <c r="B11" s="167"/>
      <c r="C11" s="111" t="s">
        <v>491</v>
      </c>
      <c r="D11" s="112" t="s">
        <v>595</v>
      </c>
      <c r="E11" s="113" t="s">
        <v>594</v>
      </c>
      <c r="F11" s="114" t="s">
        <v>66</v>
      </c>
      <c r="G11" s="114" t="s">
        <v>67</v>
      </c>
      <c r="H11" s="114"/>
      <c r="I11" s="147"/>
      <c r="J11" s="171">
        <v>8.44</v>
      </c>
      <c r="K11" s="168"/>
      <c r="L11" s="171"/>
      <c r="M11" s="168"/>
      <c r="N11" s="67" t="str">
        <f t="shared" si="0"/>
        <v>I JA</v>
      </c>
      <c r="O11" s="114" t="s">
        <v>593</v>
      </c>
      <c r="P11" s="170" t="s">
        <v>250</v>
      </c>
      <c r="Q11" s="158">
        <v>1</v>
      </c>
      <c r="R11" s="158">
        <v>2</v>
      </c>
    </row>
    <row r="12" spans="1:18" s="83" customFormat="1" ht="18" customHeight="1">
      <c r="A12" s="166">
        <v>6</v>
      </c>
      <c r="B12" s="167"/>
      <c r="C12" s="111" t="s">
        <v>495</v>
      </c>
      <c r="D12" s="112" t="s">
        <v>592</v>
      </c>
      <c r="E12" s="113" t="s">
        <v>331</v>
      </c>
      <c r="F12" s="114" t="s">
        <v>198</v>
      </c>
      <c r="G12" s="114" t="s">
        <v>58</v>
      </c>
      <c r="H12" s="114"/>
      <c r="I12" s="147"/>
      <c r="J12" s="171" t="s">
        <v>965</v>
      </c>
      <c r="K12" s="168"/>
      <c r="L12" s="171"/>
      <c r="M12" s="168"/>
      <c r="N12" s="67">
        <f t="shared" si="0"/>
      </c>
      <c r="O12" s="114" t="s">
        <v>249</v>
      </c>
      <c r="P12" s="170" t="s">
        <v>172</v>
      </c>
      <c r="Q12" s="158">
        <v>1</v>
      </c>
      <c r="R12" s="158">
        <v>5</v>
      </c>
    </row>
    <row r="13" spans="1:18" s="184" customFormat="1" ht="14.25" customHeight="1" thickBot="1">
      <c r="A13" s="95"/>
      <c r="B13" s="95"/>
      <c r="C13" s="161">
        <v>2</v>
      </c>
      <c r="D13" s="185" t="s">
        <v>26</v>
      </c>
      <c r="E13" s="85"/>
      <c r="F13" s="74"/>
      <c r="G13" s="74"/>
      <c r="H13" s="92"/>
      <c r="I13" s="92"/>
      <c r="J13" s="93"/>
      <c r="K13" s="162"/>
      <c r="L13" s="78"/>
      <c r="M13" s="162"/>
      <c r="N13" s="78"/>
      <c r="O13" s="95"/>
      <c r="Q13" s="160"/>
      <c r="R13" s="160"/>
    </row>
    <row r="14" spans="1:18" s="186" customFormat="1" ht="17.25" customHeight="1" thickBot="1">
      <c r="A14" s="163" t="s">
        <v>528</v>
      </c>
      <c r="B14" s="164" t="s">
        <v>27</v>
      </c>
      <c r="C14" s="99" t="s">
        <v>2</v>
      </c>
      <c r="D14" s="100" t="s">
        <v>3</v>
      </c>
      <c r="E14" s="101" t="s">
        <v>4</v>
      </c>
      <c r="F14" s="102" t="s">
        <v>5</v>
      </c>
      <c r="G14" s="102" t="s">
        <v>6</v>
      </c>
      <c r="H14" s="102" t="s">
        <v>190</v>
      </c>
      <c r="I14" s="102" t="s">
        <v>8</v>
      </c>
      <c r="J14" s="101" t="s">
        <v>28</v>
      </c>
      <c r="K14" s="101" t="s">
        <v>29</v>
      </c>
      <c r="L14" s="101" t="s">
        <v>30</v>
      </c>
      <c r="M14" s="101" t="s">
        <v>29</v>
      </c>
      <c r="N14" s="107" t="s">
        <v>11</v>
      </c>
      <c r="O14" s="108" t="s">
        <v>12</v>
      </c>
      <c r="Q14" s="187" t="s">
        <v>191</v>
      </c>
      <c r="R14" s="187" t="s">
        <v>192</v>
      </c>
    </row>
    <row r="15" spans="1:18" s="83" customFormat="1" ht="18" customHeight="1">
      <c r="A15" s="166">
        <v>1</v>
      </c>
      <c r="B15" s="167"/>
      <c r="C15" s="111" t="s">
        <v>598</v>
      </c>
      <c r="D15" s="112" t="s">
        <v>597</v>
      </c>
      <c r="E15" s="113" t="s">
        <v>596</v>
      </c>
      <c r="F15" s="114" t="s">
        <v>66</v>
      </c>
      <c r="G15" s="114" t="s">
        <v>67</v>
      </c>
      <c r="H15" s="114"/>
      <c r="I15" s="147"/>
      <c r="J15" s="171">
        <v>8.77</v>
      </c>
      <c r="K15" s="168"/>
      <c r="L15" s="171"/>
      <c r="M15" s="168"/>
      <c r="N15" s="67" t="str">
        <f aca="true" t="shared" si="1" ref="N15:N20">IF(ISBLANK(J15),"",IF(J15&gt;9.5,"",IF(J15&lt;=7.3,"I A",IF(J15&lt;=7.65,"II A",IF(J15&lt;=8.1,"III A",IF(J15&lt;=8.7,"I JA",IF(J15&lt;=9.15,"II JA",IF(J15&lt;=9.5,"III JA"))))))))</f>
        <v>II JA</v>
      </c>
      <c r="O15" s="114" t="s">
        <v>499</v>
      </c>
      <c r="P15" s="170" t="s">
        <v>247</v>
      </c>
      <c r="Q15" s="158">
        <v>2</v>
      </c>
      <c r="R15" s="158">
        <v>3</v>
      </c>
    </row>
    <row r="16" spans="1:18" s="83" customFormat="1" ht="18" customHeight="1">
      <c r="A16" s="166">
        <v>2</v>
      </c>
      <c r="B16" s="167"/>
      <c r="C16" s="111" t="s">
        <v>605</v>
      </c>
      <c r="D16" s="112" t="s">
        <v>604</v>
      </c>
      <c r="E16" s="113">
        <v>39353</v>
      </c>
      <c r="F16" s="114" t="s">
        <v>61</v>
      </c>
      <c r="G16" s="114" t="s">
        <v>565</v>
      </c>
      <c r="H16" s="114"/>
      <c r="I16" s="147"/>
      <c r="J16" s="171">
        <v>8.87</v>
      </c>
      <c r="K16" s="168"/>
      <c r="L16" s="171"/>
      <c r="M16" s="168"/>
      <c r="N16" s="67" t="str">
        <f t="shared" si="1"/>
        <v>II JA</v>
      </c>
      <c r="O16" s="114" t="s">
        <v>566</v>
      </c>
      <c r="P16" s="170" t="s">
        <v>173</v>
      </c>
      <c r="Q16" s="158">
        <v>2</v>
      </c>
      <c r="R16" s="158">
        <v>4</v>
      </c>
    </row>
    <row r="17" spans="1:18" s="83" customFormat="1" ht="18" customHeight="1">
      <c r="A17" s="166">
        <v>3</v>
      </c>
      <c r="B17" s="167"/>
      <c r="C17" s="111" t="s">
        <v>299</v>
      </c>
      <c r="D17" s="112" t="s">
        <v>590</v>
      </c>
      <c r="E17" s="113">
        <v>39110</v>
      </c>
      <c r="F17" s="114" t="s">
        <v>237</v>
      </c>
      <c r="G17" s="114" t="s">
        <v>34</v>
      </c>
      <c r="H17" s="114"/>
      <c r="I17" s="147" t="s">
        <v>69</v>
      </c>
      <c r="J17" s="171">
        <v>8.72</v>
      </c>
      <c r="K17" s="168"/>
      <c r="L17" s="171"/>
      <c r="M17" s="168"/>
      <c r="N17" s="67" t="str">
        <f t="shared" si="1"/>
        <v>II JA</v>
      </c>
      <c r="O17" s="114" t="s">
        <v>296</v>
      </c>
      <c r="P17" s="170" t="s">
        <v>255</v>
      </c>
      <c r="Q17" s="158">
        <v>2</v>
      </c>
      <c r="R17" s="158">
        <v>5</v>
      </c>
    </row>
    <row r="18" spans="1:18" s="83" customFormat="1" ht="18" customHeight="1">
      <c r="A18" s="166">
        <v>4</v>
      </c>
      <c r="B18" s="167"/>
      <c r="C18" s="111" t="s">
        <v>612</v>
      </c>
      <c r="D18" s="112" t="s">
        <v>611</v>
      </c>
      <c r="E18" s="113" t="s">
        <v>610</v>
      </c>
      <c r="F18" s="114" t="s">
        <v>24</v>
      </c>
      <c r="G18" s="114" t="s">
        <v>25</v>
      </c>
      <c r="H18" s="114"/>
      <c r="I18" s="147"/>
      <c r="J18" s="171">
        <v>8.69</v>
      </c>
      <c r="K18" s="168"/>
      <c r="L18" s="171"/>
      <c r="M18" s="168"/>
      <c r="N18" s="67" t="str">
        <f t="shared" si="1"/>
        <v>I JA</v>
      </c>
      <c r="O18" s="114" t="s">
        <v>75</v>
      </c>
      <c r="P18" s="170" t="s">
        <v>257</v>
      </c>
      <c r="Q18" s="158">
        <v>2</v>
      </c>
      <c r="R18" s="158">
        <v>2</v>
      </c>
    </row>
    <row r="19" spans="1:18" s="83" customFormat="1" ht="18" customHeight="1">
      <c r="A19" s="166">
        <v>5</v>
      </c>
      <c r="B19" s="167"/>
      <c r="C19" s="111" t="s">
        <v>601</v>
      </c>
      <c r="D19" s="112" t="s">
        <v>600</v>
      </c>
      <c r="E19" s="113" t="s">
        <v>599</v>
      </c>
      <c r="F19" s="114" t="s">
        <v>66</v>
      </c>
      <c r="G19" s="114" t="s">
        <v>67</v>
      </c>
      <c r="H19" s="114"/>
      <c r="I19" s="147"/>
      <c r="J19" s="171">
        <v>8.19</v>
      </c>
      <c r="K19" s="168"/>
      <c r="L19" s="171"/>
      <c r="M19" s="168"/>
      <c r="N19" s="67" t="str">
        <f t="shared" si="1"/>
        <v>I JA</v>
      </c>
      <c r="O19" s="114" t="s">
        <v>499</v>
      </c>
      <c r="P19" s="170"/>
      <c r="Q19" s="158">
        <v>2</v>
      </c>
      <c r="R19" s="158">
        <v>6</v>
      </c>
    </row>
    <row r="20" spans="1:18" s="83" customFormat="1" ht="18" customHeight="1">
      <c r="A20" s="166">
        <v>6</v>
      </c>
      <c r="B20" s="167"/>
      <c r="C20" s="111" t="s">
        <v>492</v>
      </c>
      <c r="D20" s="112" t="s">
        <v>493</v>
      </c>
      <c r="E20" s="113" t="s">
        <v>494</v>
      </c>
      <c r="F20" s="114" t="s">
        <v>609</v>
      </c>
      <c r="G20" s="114" t="s">
        <v>108</v>
      </c>
      <c r="H20" s="114" t="s">
        <v>109</v>
      </c>
      <c r="I20" s="147"/>
      <c r="J20" s="171">
        <v>8.43</v>
      </c>
      <c r="K20" s="168"/>
      <c r="L20" s="171"/>
      <c r="M20" s="168"/>
      <c r="N20" s="67" t="str">
        <f t="shared" si="1"/>
        <v>I JA</v>
      </c>
      <c r="O20" s="114" t="s">
        <v>110</v>
      </c>
      <c r="P20" s="170"/>
      <c r="Q20" s="158">
        <v>2</v>
      </c>
      <c r="R20" s="158">
        <v>1</v>
      </c>
    </row>
    <row r="21" spans="1:18" s="184" customFormat="1" ht="14.25" customHeight="1" thickBot="1">
      <c r="A21" s="95"/>
      <c r="B21" s="95"/>
      <c r="C21" s="161">
        <v>3</v>
      </c>
      <c r="D21" s="185" t="s">
        <v>26</v>
      </c>
      <c r="E21" s="85"/>
      <c r="F21" s="74"/>
      <c r="G21" s="74"/>
      <c r="H21" s="92"/>
      <c r="I21" s="92"/>
      <c r="J21" s="93"/>
      <c r="K21" s="162"/>
      <c r="L21" s="78"/>
      <c r="M21" s="162"/>
      <c r="N21" s="78"/>
      <c r="O21" s="95"/>
      <c r="Q21" s="160"/>
      <c r="R21" s="160"/>
    </row>
    <row r="22" spans="1:18" s="186" customFormat="1" ht="17.25" customHeight="1" thickBot="1">
      <c r="A22" s="163" t="s">
        <v>528</v>
      </c>
      <c r="B22" s="164" t="s">
        <v>27</v>
      </c>
      <c r="C22" s="99" t="s">
        <v>2</v>
      </c>
      <c r="D22" s="100" t="s">
        <v>3</v>
      </c>
      <c r="E22" s="101" t="s">
        <v>4</v>
      </c>
      <c r="F22" s="102" t="s">
        <v>5</v>
      </c>
      <c r="G22" s="102" t="s">
        <v>6</v>
      </c>
      <c r="H22" s="102" t="s">
        <v>190</v>
      </c>
      <c r="I22" s="102" t="s">
        <v>8</v>
      </c>
      <c r="J22" s="101" t="s">
        <v>28</v>
      </c>
      <c r="K22" s="101" t="s">
        <v>29</v>
      </c>
      <c r="L22" s="101" t="s">
        <v>30</v>
      </c>
      <c r="M22" s="101" t="s">
        <v>29</v>
      </c>
      <c r="N22" s="107" t="s">
        <v>11</v>
      </c>
      <c r="O22" s="108" t="s">
        <v>12</v>
      </c>
      <c r="Q22" s="187" t="s">
        <v>191</v>
      </c>
      <c r="R22" s="187" t="s">
        <v>192</v>
      </c>
    </row>
    <row r="23" spans="1:18" s="83" customFormat="1" ht="18" customHeight="1">
      <c r="A23" s="166">
        <v>1</v>
      </c>
      <c r="B23" s="167"/>
      <c r="C23" s="111" t="s">
        <v>136</v>
      </c>
      <c r="D23" s="112" t="s">
        <v>252</v>
      </c>
      <c r="E23" s="113" t="s">
        <v>253</v>
      </c>
      <c r="F23" s="114" t="s">
        <v>570</v>
      </c>
      <c r="G23" s="114" t="s">
        <v>15</v>
      </c>
      <c r="H23" s="114"/>
      <c r="I23" s="147"/>
      <c r="J23" s="171">
        <v>7.76</v>
      </c>
      <c r="K23" s="168"/>
      <c r="L23" s="171"/>
      <c r="M23" s="168"/>
      <c r="N23" s="67" t="str">
        <f>IF(ISBLANK(J23),"",IF(J23&gt;9.5,"",IF(J23&lt;=7.3,"I A",IF(J23&lt;=7.65,"II A",IF(J23&lt;=8.1,"III A",IF(J23&lt;=8.7,"I JA",IF(J23&lt;=9.15,"II JA",IF(J23&lt;=9.5,"III JA"))))))))</f>
        <v>III A</v>
      </c>
      <c r="O23" s="114" t="s">
        <v>201</v>
      </c>
      <c r="P23" s="170" t="s">
        <v>260</v>
      </c>
      <c r="Q23" s="158">
        <v>3</v>
      </c>
      <c r="R23" s="158">
        <v>3</v>
      </c>
    </row>
    <row r="24" spans="1:18" s="83" customFormat="1" ht="18" customHeight="1">
      <c r="A24" s="166">
        <v>2</v>
      </c>
      <c r="B24" s="167"/>
      <c r="C24" s="111" t="s">
        <v>76</v>
      </c>
      <c r="D24" s="112" t="s">
        <v>602</v>
      </c>
      <c r="E24" s="113">
        <v>38751</v>
      </c>
      <c r="F24" s="114" t="s">
        <v>37</v>
      </c>
      <c r="G24" s="114" t="s">
        <v>38</v>
      </c>
      <c r="H24" s="114"/>
      <c r="I24" s="147" t="s">
        <v>69</v>
      </c>
      <c r="J24" s="171">
        <v>8.38</v>
      </c>
      <c r="K24" s="168"/>
      <c r="L24" s="171"/>
      <c r="M24" s="168"/>
      <c r="N24" s="67" t="str">
        <f>IF(ISBLANK(J24),"",IF(J24&gt;9.5,"",IF(J24&lt;=7.3,"I A",IF(J24&lt;=7.65,"II A",IF(J24&lt;=8.1,"III A",IF(J24&lt;=8.7,"I JA",IF(J24&lt;=9.15,"II JA",IF(J24&lt;=9.5,"III JA"))))))))</f>
        <v>I JA</v>
      </c>
      <c r="O24" s="114" t="s">
        <v>39</v>
      </c>
      <c r="P24" s="170"/>
      <c r="Q24" s="158">
        <v>3</v>
      </c>
      <c r="R24" s="158">
        <v>6</v>
      </c>
    </row>
    <row r="25" spans="1:18" s="83" customFormat="1" ht="18" customHeight="1">
      <c r="A25" s="166">
        <v>3</v>
      </c>
      <c r="B25" s="167"/>
      <c r="C25" s="111" t="s">
        <v>589</v>
      </c>
      <c r="D25" s="112" t="s">
        <v>588</v>
      </c>
      <c r="E25" s="113">
        <v>38835</v>
      </c>
      <c r="F25" s="114" t="s">
        <v>237</v>
      </c>
      <c r="G25" s="114"/>
      <c r="H25" s="114"/>
      <c r="I25" s="147" t="s">
        <v>69</v>
      </c>
      <c r="J25" s="171">
        <v>8.47</v>
      </c>
      <c r="K25" s="168"/>
      <c r="L25" s="171"/>
      <c r="M25" s="168"/>
      <c r="N25" s="67" t="str">
        <f>IF(ISBLANK(J25),"",IF(J25&gt;9.5,"",IF(J25&lt;=7.3,"I A",IF(J25&lt;=7.65,"II A",IF(J25&lt;=8.1,"III A",IF(J25&lt;=8.7,"I JA",IF(J25&lt;=9.15,"II JA",IF(J25&lt;=9.5,"III JA"))))))))</f>
        <v>I JA</v>
      </c>
      <c r="O25" s="114" t="s">
        <v>587</v>
      </c>
      <c r="P25" s="170" t="s">
        <v>261</v>
      </c>
      <c r="Q25" s="158">
        <v>3</v>
      </c>
      <c r="R25" s="158">
        <v>4</v>
      </c>
    </row>
    <row r="26" spans="1:18" s="83" customFormat="1" ht="18" customHeight="1">
      <c r="A26" s="166">
        <v>4</v>
      </c>
      <c r="B26" s="167"/>
      <c r="C26" s="111" t="s">
        <v>268</v>
      </c>
      <c r="D26" s="112" t="s">
        <v>269</v>
      </c>
      <c r="E26" s="113" t="s">
        <v>270</v>
      </c>
      <c r="F26" s="114" t="s">
        <v>570</v>
      </c>
      <c r="G26" s="114" t="s">
        <v>15</v>
      </c>
      <c r="H26" s="114"/>
      <c r="I26" s="147"/>
      <c r="J26" s="171">
        <v>8.53</v>
      </c>
      <c r="K26" s="168"/>
      <c r="L26" s="171"/>
      <c r="M26" s="168"/>
      <c r="N26" s="67" t="str">
        <f>IF(ISBLANK(J26),"",IF(J26&gt;9.5,"",IF(J26&lt;=7.3,"I A",IF(J26&lt;=7.65,"II A",IF(J26&lt;=8.1,"III A",IF(J26&lt;=8.7,"I JA",IF(J26&lt;=9.15,"II JA",IF(J26&lt;=9.5,"III JA"))))))))</f>
        <v>I JA</v>
      </c>
      <c r="O26" s="114" t="s">
        <v>16</v>
      </c>
      <c r="P26" s="170" t="s">
        <v>262</v>
      </c>
      <c r="Q26" s="158">
        <v>3</v>
      </c>
      <c r="R26" s="158">
        <v>2</v>
      </c>
    </row>
    <row r="27" spans="1:18" s="83" customFormat="1" ht="18" customHeight="1">
      <c r="A27" s="166">
        <v>5</v>
      </c>
      <c r="B27" s="167"/>
      <c r="C27" s="111" t="s">
        <v>608</v>
      </c>
      <c r="D27" s="112" t="s">
        <v>607</v>
      </c>
      <c r="E27" s="113" t="s">
        <v>606</v>
      </c>
      <c r="F27" s="114" t="s">
        <v>78</v>
      </c>
      <c r="G27" s="114" t="s">
        <v>79</v>
      </c>
      <c r="H27" s="114" t="s">
        <v>574</v>
      </c>
      <c r="I27" s="147"/>
      <c r="J27" s="171">
        <v>8.03</v>
      </c>
      <c r="K27" s="168"/>
      <c r="L27" s="171"/>
      <c r="M27" s="168"/>
      <c r="N27" s="67" t="str">
        <f>IF(ISBLANK(J27),"",IF(J27&gt;9.5,"",IF(J27&lt;=7.3,"I A",IF(J27&lt;=7.65,"II A",IF(J27&lt;=8.1,"III A",IF(J27&lt;=8.7,"I JA",IF(J27&lt;=9.15,"II JA",IF(J27&lt;=9.5,"III JA"))))))))</f>
        <v>III A</v>
      </c>
      <c r="O27" s="114" t="s">
        <v>80</v>
      </c>
      <c r="P27" s="170" t="s">
        <v>199</v>
      </c>
      <c r="Q27" s="158">
        <v>3</v>
      </c>
      <c r="R27" s="158">
        <v>5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4"/>
  <sheetViews>
    <sheetView zoomScalePageLayoutView="0" workbookViewId="0" topLeftCell="A1">
      <selection activeCell="J35" sqref="J35"/>
    </sheetView>
  </sheetViews>
  <sheetFormatPr defaultColWidth="9.140625" defaultRowHeight="15"/>
  <cols>
    <col min="1" max="1" width="5.7109375" style="83" customWidth="1"/>
    <col min="2" max="2" width="5.7109375" style="83" hidden="1" customWidth="1"/>
    <col min="3" max="3" width="10.57421875" style="83" customWidth="1"/>
    <col min="4" max="4" width="14.28125" style="83" customWidth="1"/>
    <col min="5" max="5" width="8.8515625" style="119" customWidth="1"/>
    <col min="6" max="6" width="11.00390625" style="97" customWidth="1"/>
    <col min="7" max="7" width="11.8515625" style="97" customWidth="1"/>
    <col min="8" max="8" width="11.57421875" style="97" customWidth="1"/>
    <col min="9" max="9" width="5.8515625" style="97" bestFit="1" customWidth="1"/>
    <col min="10" max="10" width="9.140625" style="162" customWidth="1"/>
    <col min="11" max="11" width="5.7109375" style="162" hidden="1" customWidth="1"/>
    <col min="12" max="12" width="8.7109375" style="88" customWidth="1"/>
    <col min="13" max="13" width="6.28125" style="162" hidden="1" customWidth="1"/>
    <col min="14" max="14" width="7.140625" style="88" customWidth="1"/>
    <col min="15" max="15" width="22.57421875" style="90" bestFit="1" customWidth="1"/>
    <col min="16" max="16" width="4.00390625" style="183" hidden="1" customWidth="1"/>
    <col min="17" max="17" width="3.00390625" style="158" hidden="1" customWidth="1"/>
    <col min="18" max="18" width="2.00390625" style="158" hidden="1" customWidth="1"/>
    <col min="19" max="19" width="5.28125" style="183" customWidth="1"/>
    <col min="20" max="16384" width="9.140625" style="183" customWidth="1"/>
  </cols>
  <sheetData>
    <row r="1" spans="1:18" s="73" customFormat="1" ht="15">
      <c r="A1" s="72" t="s">
        <v>0</v>
      </c>
      <c r="D1" s="74"/>
      <c r="E1" s="75"/>
      <c r="F1" s="76"/>
      <c r="G1" s="76"/>
      <c r="H1" s="77"/>
      <c r="I1" s="77"/>
      <c r="J1" s="78"/>
      <c r="K1" s="78"/>
      <c r="L1" s="79"/>
      <c r="M1" s="78"/>
      <c r="N1" s="79"/>
      <c r="Q1" s="156"/>
      <c r="R1" s="156"/>
    </row>
    <row r="2" spans="1:18" s="73" customFormat="1" ht="15">
      <c r="A2" s="73" t="s">
        <v>530</v>
      </c>
      <c r="D2" s="74"/>
      <c r="E2" s="75"/>
      <c r="F2" s="76"/>
      <c r="G2" s="77"/>
      <c r="H2" s="77"/>
      <c r="I2" s="78"/>
      <c r="J2" s="78"/>
      <c r="K2" s="78"/>
      <c r="L2" s="78"/>
      <c r="M2" s="78"/>
      <c r="N2" s="81"/>
      <c r="Q2" s="156"/>
      <c r="R2" s="156"/>
    </row>
    <row r="3" spans="3:13" ht="3" customHeight="1">
      <c r="C3" s="84"/>
      <c r="K3" s="88"/>
      <c r="M3" s="88"/>
    </row>
    <row r="4" spans="1:18" s="184" customFormat="1" ht="15">
      <c r="A4" s="95"/>
      <c r="B4" s="95"/>
      <c r="C4" s="73" t="s">
        <v>246</v>
      </c>
      <c r="D4" s="73"/>
      <c r="E4" s="85"/>
      <c r="F4" s="74"/>
      <c r="G4" s="74"/>
      <c r="H4" s="92"/>
      <c r="I4" s="92"/>
      <c r="J4" s="78"/>
      <c r="K4" s="78"/>
      <c r="L4" s="78"/>
      <c r="M4" s="78"/>
      <c r="N4" s="81"/>
      <c r="O4" s="95"/>
      <c r="Q4" s="160"/>
      <c r="R4" s="160"/>
    </row>
    <row r="5" spans="1:18" s="184" customFormat="1" ht="14.25" customHeight="1" thickBot="1">
      <c r="A5" s="95"/>
      <c r="B5" s="95"/>
      <c r="C5" s="161"/>
      <c r="D5" s="185" t="s">
        <v>91</v>
      </c>
      <c r="E5" s="85"/>
      <c r="F5" s="74"/>
      <c r="G5" s="74"/>
      <c r="H5" s="92"/>
      <c r="I5" s="92"/>
      <c r="J5" s="93"/>
      <c r="K5" s="162"/>
      <c r="L5" s="78"/>
      <c r="M5" s="162"/>
      <c r="N5" s="78"/>
      <c r="O5" s="95"/>
      <c r="Q5" s="160"/>
      <c r="R5" s="160"/>
    </row>
    <row r="6" spans="1:18" s="186" customFormat="1" ht="17.25" customHeight="1" thickBot="1">
      <c r="A6" s="163" t="s">
        <v>966</v>
      </c>
      <c r="B6" s="164" t="s">
        <v>27</v>
      </c>
      <c r="C6" s="99" t="s">
        <v>2</v>
      </c>
      <c r="D6" s="100" t="s">
        <v>3</v>
      </c>
      <c r="E6" s="101" t="s">
        <v>4</v>
      </c>
      <c r="F6" s="102" t="s">
        <v>5</v>
      </c>
      <c r="G6" s="102" t="s">
        <v>6</v>
      </c>
      <c r="H6" s="102" t="s">
        <v>190</v>
      </c>
      <c r="I6" s="102" t="s">
        <v>8</v>
      </c>
      <c r="J6" s="101" t="s">
        <v>28</v>
      </c>
      <c r="K6" s="101" t="s">
        <v>29</v>
      </c>
      <c r="L6" s="101" t="s">
        <v>30</v>
      </c>
      <c r="M6" s="101" t="s">
        <v>29</v>
      </c>
      <c r="N6" s="107" t="s">
        <v>11</v>
      </c>
      <c r="O6" s="108" t="s">
        <v>12</v>
      </c>
      <c r="Q6" s="187" t="s">
        <v>191</v>
      </c>
      <c r="R6" s="187" t="s">
        <v>192</v>
      </c>
    </row>
    <row r="7" spans="1:18" s="83" customFormat="1" ht="18" customHeight="1">
      <c r="A7" s="166">
        <v>1</v>
      </c>
      <c r="B7" s="167"/>
      <c r="C7" s="111" t="s">
        <v>591</v>
      </c>
      <c r="D7" s="112" t="s">
        <v>265</v>
      </c>
      <c r="E7" s="113" t="s">
        <v>132</v>
      </c>
      <c r="F7" s="114" t="s">
        <v>57</v>
      </c>
      <c r="G7" s="114" t="s">
        <v>58</v>
      </c>
      <c r="H7" s="114"/>
      <c r="I7" s="147">
        <v>18</v>
      </c>
      <c r="J7" s="171">
        <v>7.55</v>
      </c>
      <c r="K7" s="168"/>
      <c r="L7" s="171">
        <v>7.41</v>
      </c>
      <c r="M7" s="168"/>
      <c r="N7" s="67" t="str">
        <f aca="true" t="shared" si="0" ref="N7:N12">IF(ISBLANK(J7),"",IF(J7&gt;9.5,"",IF(J7&lt;=7.3,"I A",IF(J7&lt;=7.65,"II A",IF(J7&lt;=8.1,"III A",IF(J7&lt;=8.7,"I JA",IF(J7&lt;=9.15,"II JA",IF(J7&lt;=9.5,"III JA"))))))))</f>
        <v>II A</v>
      </c>
      <c r="O7" s="114" t="s">
        <v>266</v>
      </c>
      <c r="P7" s="170" t="s">
        <v>248</v>
      </c>
      <c r="Q7" s="158">
        <v>1</v>
      </c>
      <c r="R7" s="158">
        <v>4</v>
      </c>
    </row>
    <row r="8" spans="1:18" s="83" customFormat="1" ht="18" customHeight="1">
      <c r="A8" s="166">
        <v>2</v>
      </c>
      <c r="B8" s="167"/>
      <c r="C8" s="111" t="s">
        <v>136</v>
      </c>
      <c r="D8" s="112" t="s">
        <v>252</v>
      </c>
      <c r="E8" s="113" t="s">
        <v>253</v>
      </c>
      <c r="F8" s="114" t="s">
        <v>570</v>
      </c>
      <c r="G8" s="114" t="s">
        <v>15</v>
      </c>
      <c r="H8" s="114"/>
      <c r="I8" s="147">
        <v>16</v>
      </c>
      <c r="J8" s="171">
        <v>7.76</v>
      </c>
      <c r="K8" s="168"/>
      <c r="L8" s="171">
        <v>7.7</v>
      </c>
      <c r="M8" s="168"/>
      <c r="N8" s="67" t="str">
        <f t="shared" si="0"/>
        <v>III A</v>
      </c>
      <c r="O8" s="114" t="s">
        <v>201</v>
      </c>
      <c r="P8" s="170" t="s">
        <v>260</v>
      </c>
      <c r="Q8" s="158">
        <v>3</v>
      </c>
      <c r="R8" s="158">
        <v>3</v>
      </c>
    </row>
    <row r="9" spans="1:18" s="83" customFormat="1" ht="18" customHeight="1">
      <c r="A9" s="166">
        <v>3</v>
      </c>
      <c r="B9" s="167"/>
      <c r="C9" s="111" t="s">
        <v>366</v>
      </c>
      <c r="D9" s="112" t="s">
        <v>616</v>
      </c>
      <c r="E9" s="113" t="s">
        <v>615</v>
      </c>
      <c r="F9" s="114" t="s">
        <v>56</v>
      </c>
      <c r="G9" s="114" t="s">
        <v>25</v>
      </c>
      <c r="H9" s="114"/>
      <c r="I9" s="147">
        <v>14</v>
      </c>
      <c r="J9" s="171">
        <v>7.98</v>
      </c>
      <c r="K9" s="168"/>
      <c r="L9" s="171">
        <v>7.91</v>
      </c>
      <c r="M9" s="168"/>
      <c r="N9" s="67" t="str">
        <f t="shared" si="0"/>
        <v>III A</v>
      </c>
      <c r="O9" s="114" t="s">
        <v>181</v>
      </c>
      <c r="P9" s="170"/>
      <c r="Q9" s="158">
        <v>1</v>
      </c>
      <c r="R9" s="158">
        <v>1</v>
      </c>
    </row>
    <row r="10" spans="1:18" s="83" customFormat="1" ht="18" customHeight="1">
      <c r="A10" s="166">
        <v>4</v>
      </c>
      <c r="B10" s="167"/>
      <c r="C10" s="111" t="s">
        <v>608</v>
      </c>
      <c r="D10" s="112" t="s">
        <v>607</v>
      </c>
      <c r="E10" s="113" t="s">
        <v>606</v>
      </c>
      <c r="F10" s="114" t="s">
        <v>78</v>
      </c>
      <c r="G10" s="114" t="s">
        <v>79</v>
      </c>
      <c r="H10" s="114" t="s">
        <v>574</v>
      </c>
      <c r="I10" s="147">
        <v>13</v>
      </c>
      <c r="J10" s="171">
        <v>8.03</v>
      </c>
      <c r="K10" s="168"/>
      <c r="L10" s="171">
        <v>8.06</v>
      </c>
      <c r="M10" s="168"/>
      <c r="N10" s="67" t="str">
        <f t="shared" si="0"/>
        <v>III A</v>
      </c>
      <c r="O10" s="114" t="s">
        <v>80</v>
      </c>
      <c r="P10" s="170" t="s">
        <v>199</v>
      </c>
      <c r="Q10" s="158">
        <v>3</v>
      </c>
      <c r="R10" s="158">
        <v>5</v>
      </c>
    </row>
    <row r="11" spans="1:18" s="83" customFormat="1" ht="18" customHeight="1">
      <c r="A11" s="166">
        <v>5</v>
      </c>
      <c r="B11" s="167"/>
      <c r="C11" s="111" t="s">
        <v>601</v>
      </c>
      <c r="D11" s="112" t="s">
        <v>600</v>
      </c>
      <c r="E11" s="113" t="s">
        <v>599</v>
      </c>
      <c r="F11" s="114" t="s">
        <v>66</v>
      </c>
      <c r="G11" s="114" t="s">
        <v>67</v>
      </c>
      <c r="H11" s="114"/>
      <c r="I11" s="147">
        <v>12</v>
      </c>
      <c r="J11" s="171">
        <v>8.19</v>
      </c>
      <c r="K11" s="168"/>
      <c r="L11" s="171">
        <v>8.23</v>
      </c>
      <c r="M11" s="168"/>
      <c r="N11" s="67" t="str">
        <f t="shared" si="0"/>
        <v>I JA</v>
      </c>
      <c r="O11" s="114" t="s">
        <v>499</v>
      </c>
      <c r="P11" s="170"/>
      <c r="Q11" s="158">
        <v>2</v>
      </c>
      <c r="R11" s="158">
        <v>6</v>
      </c>
    </row>
    <row r="12" spans="1:18" s="83" customFormat="1" ht="18" customHeight="1" thickBot="1">
      <c r="A12" s="166">
        <v>6</v>
      </c>
      <c r="B12" s="167"/>
      <c r="C12" s="111" t="s">
        <v>76</v>
      </c>
      <c r="D12" s="112" t="s">
        <v>602</v>
      </c>
      <c r="E12" s="113">
        <v>38751</v>
      </c>
      <c r="F12" s="114" t="s">
        <v>37</v>
      </c>
      <c r="G12" s="114" t="s">
        <v>38</v>
      </c>
      <c r="H12" s="114"/>
      <c r="I12" s="147" t="s">
        <v>69</v>
      </c>
      <c r="J12" s="171">
        <v>8.38</v>
      </c>
      <c r="K12" s="168"/>
      <c r="L12" s="171">
        <v>8.38</v>
      </c>
      <c r="M12" s="168"/>
      <c r="N12" s="67" t="str">
        <f t="shared" si="0"/>
        <v>I JA</v>
      </c>
      <c r="O12" s="114" t="s">
        <v>39</v>
      </c>
      <c r="P12" s="170"/>
      <c r="Q12" s="158">
        <v>3</v>
      </c>
      <c r="R12" s="158">
        <v>6</v>
      </c>
    </row>
    <row r="13" spans="1:18" s="186" customFormat="1" ht="17.25" customHeight="1" thickBot="1">
      <c r="A13" s="163" t="s">
        <v>966</v>
      </c>
      <c r="B13" s="164" t="s">
        <v>27</v>
      </c>
      <c r="C13" s="99" t="s">
        <v>2</v>
      </c>
      <c r="D13" s="100" t="s">
        <v>3</v>
      </c>
      <c r="E13" s="101" t="s">
        <v>4</v>
      </c>
      <c r="F13" s="102" t="s">
        <v>5</v>
      </c>
      <c r="G13" s="102" t="s">
        <v>6</v>
      </c>
      <c r="H13" s="102" t="s">
        <v>190</v>
      </c>
      <c r="I13" s="102" t="s">
        <v>8</v>
      </c>
      <c r="J13" s="101" t="s">
        <v>28</v>
      </c>
      <c r="K13" s="101" t="s">
        <v>29</v>
      </c>
      <c r="L13" s="101" t="s">
        <v>30</v>
      </c>
      <c r="M13" s="101" t="s">
        <v>29</v>
      </c>
      <c r="N13" s="107" t="s">
        <v>11</v>
      </c>
      <c r="O13" s="108" t="s">
        <v>12</v>
      </c>
      <c r="Q13" s="187" t="s">
        <v>191</v>
      </c>
      <c r="R13" s="187" t="s">
        <v>192</v>
      </c>
    </row>
    <row r="14" spans="1:18" s="83" customFormat="1" ht="18" customHeight="1">
      <c r="A14" s="166">
        <v>7</v>
      </c>
      <c r="B14" s="167"/>
      <c r="C14" s="111" t="s">
        <v>492</v>
      </c>
      <c r="D14" s="112" t="s">
        <v>493</v>
      </c>
      <c r="E14" s="113" t="s">
        <v>494</v>
      </c>
      <c r="F14" s="114" t="s">
        <v>609</v>
      </c>
      <c r="G14" s="114" t="s">
        <v>108</v>
      </c>
      <c r="H14" s="114" t="s">
        <v>109</v>
      </c>
      <c r="I14" s="147">
        <v>11</v>
      </c>
      <c r="J14" s="171">
        <v>8.43</v>
      </c>
      <c r="K14" s="168"/>
      <c r="L14" s="171"/>
      <c r="M14" s="168"/>
      <c r="N14" s="67" t="str">
        <f aca="true" t="shared" si="1" ref="N14:N24">IF(ISBLANK(J14),"",IF(J14&gt;9.5,"",IF(J14&lt;=7.3,"I A",IF(J14&lt;=7.65,"II A",IF(J14&lt;=8.1,"III A",IF(J14&lt;=8.7,"I JA",IF(J14&lt;=9.15,"II JA",IF(J14&lt;=9.5,"III JA"))))))))</f>
        <v>I JA</v>
      </c>
      <c r="O14" s="114" t="s">
        <v>110</v>
      </c>
      <c r="P14" s="170"/>
      <c r="Q14" s="158">
        <v>2</v>
      </c>
      <c r="R14" s="158">
        <v>1</v>
      </c>
    </row>
    <row r="15" spans="1:18" s="83" customFormat="1" ht="18" customHeight="1">
      <c r="A15" s="166">
        <v>8</v>
      </c>
      <c r="B15" s="167"/>
      <c r="C15" s="111" t="s">
        <v>491</v>
      </c>
      <c r="D15" s="112" t="s">
        <v>595</v>
      </c>
      <c r="E15" s="113" t="s">
        <v>594</v>
      </c>
      <c r="F15" s="114" t="s">
        <v>66</v>
      </c>
      <c r="G15" s="114" t="s">
        <v>67</v>
      </c>
      <c r="H15" s="114"/>
      <c r="I15" s="147">
        <v>10</v>
      </c>
      <c r="J15" s="171">
        <v>8.44</v>
      </c>
      <c r="K15" s="168"/>
      <c r="L15" s="171"/>
      <c r="M15" s="168"/>
      <c r="N15" s="67" t="str">
        <f t="shared" si="1"/>
        <v>I JA</v>
      </c>
      <c r="O15" s="114" t="s">
        <v>593</v>
      </c>
      <c r="P15" s="170" t="s">
        <v>250</v>
      </c>
      <c r="Q15" s="158">
        <v>1</v>
      </c>
      <c r="R15" s="158">
        <v>2</v>
      </c>
    </row>
    <row r="16" spans="1:18" s="83" customFormat="1" ht="18" customHeight="1">
      <c r="A16" s="166">
        <v>9</v>
      </c>
      <c r="B16" s="167"/>
      <c r="C16" s="111" t="s">
        <v>589</v>
      </c>
      <c r="D16" s="112" t="s">
        <v>588</v>
      </c>
      <c r="E16" s="113">
        <v>38835</v>
      </c>
      <c r="F16" s="114" t="s">
        <v>237</v>
      </c>
      <c r="G16" s="114"/>
      <c r="H16" s="114"/>
      <c r="I16" s="147" t="s">
        <v>69</v>
      </c>
      <c r="J16" s="171">
        <v>8.47</v>
      </c>
      <c r="K16" s="168"/>
      <c r="L16" s="171"/>
      <c r="M16" s="168"/>
      <c r="N16" s="67" t="str">
        <f t="shared" si="1"/>
        <v>I JA</v>
      </c>
      <c r="O16" s="114" t="s">
        <v>587</v>
      </c>
      <c r="P16" s="170" t="s">
        <v>261</v>
      </c>
      <c r="Q16" s="158">
        <v>3</v>
      </c>
      <c r="R16" s="158">
        <v>4</v>
      </c>
    </row>
    <row r="17" spans="1:18" s="83" customFormat="1" ht="18" customHeight="1">
      <c r="A17" s="166">
        <v>10</v>
      </c>
      <c r="B17" s="167"/>
      <c r="C17" s="111" t="s">
        <v>465</v>
      </c>
      <c r="D17" s="112" t="s">
        <v>614</v>
      </c>
      <c r="E17" s="113" t="s">
        <v>613</v>
      </c>
      <c r="F17" s="114" t="s">
        <v>24</v>
      </c>
      <c r="G17" s="114" t="s">
        <v>25</v>
      </c>
      <c r="H17" s="114"/>
      <c r="I17" s="147">
        <v>9</v>
      </c>
      <c r="J17" s="171">
        <v>8.53</v>
      </c>
      <c r="K17" s="168"/>
      <c r="L17" s="171"/>
      <c r="M17" s="168"/>
      <c r="N17" s="67" t="str">
        <f t="shared" si="1"/>
        <v>I JA</v>
      </c>
      <c r="O17" s="114" t="s">
        <v>424</v>
      </c>
      <c r="P17" s="170" t="s">
        <v>247</v>
      </c>
      <c r="Q17" s="158">
        <v>1</v>
      </c>
      <c r="R17" s="158">
        <v>3</v>
      </c>
    </row>
    <row r="18" spans="1:18" s="83" customFormat="1" ht="18" customHeight="1">
      <c r="A18" s="166">
        <v>10</v>
      </c>
      <c r="B18" s="167"/>
      <c r="C18" s="111" t="s">
        <v>268</v>
      </c>
      <c r="D18" s="112" t="s">
        <v>269</v>
      </c>
      <c r="E18" s="113" t="s">
        <v>270</v>
      </c>
      <c r="F18" s="114" t="s">
        <v>570</v>
      </c>
      <c r="G18" s="114" t="s">
        <v>15</v>
      </c>
      <c r="H18" s="114"/>
      <c r="I18" s="147">
        <v>8</v>
      </c>
      <c r="J18" s="171">
        <v>8.53</v>
      </c>
      <c r="K18" s="168"/>
      <c r="L18" s="171"/>
      <c r="M18" s="168"/>
      <c r="N18" s="67" t="str">
        <f t="shared" si="1"/>
        <v>I JA</v>
      </c>
      <c r="O18" s="114" t="s">
        <v>16</v>
      </c>
      <c r="P18" s="170" t="s">
        <v>262</v>
      </c>
      <c r="Q18" s="158">
        <v>3</v>
      </c>
      <c r="R18" s="158">
        <v>2</v>
      </c>
    </row>
    <row r="19" spans="1:18" s="83" customFormat="1" ht="18" customHeight="1">
      <c r="A19" s="166">
        <v>12</v>
      </c>
      <c r="B19" s="167"/>
      <c r="C19" s="111" t="s">
        <v>612</v>
      </c>
      <c r="D19" s="112" t="s">
        <v>611</v>
      </c>
      <c r="E19" s="113" t="s">
        <v>610</v>
      </c>
      <c r="F19" s="114" t="s">
        <v>24</v>
      </c>
      <c r="G19" s="114" t="s">
        <v>25</v>
      </c>
      <c r="H19" s="114"/>
      <c r="I19" s="147">
        <v>7</v>
      </c>
      <c r="J19" s="171">
        <v>8.69</v>
      </c>
      <c r="K19" s="168"/>
      <c r="L19" s="171"/>
      <c r="M19" s="168"/>
      <c r="N19" s="67" t="str">
        <f t="shared" si="1"/>
        <v>I JA</v>
      </c>
      <c r="O19" s="114" t="s">
        <v>75</v>
      </c>
      <c r="P19" s="170" t="s">
        <v>257</v>
      </c>
      <c r="Q19" s="158">
        <v>2</v>
      </c>
      <c r="R19" s="158">
        <v>2</v>
      </c>
    </row>
    <row r="20" spans="1:18" s="83" customFormat="1" ht="18" customHeight="1">
      <c r="A20" s="166">
        <v>13</v>
      </c>
      <c r="B20" s="167"/>
      <c r="C20" s="111" t="s">
        <v>299</v>
      </c>
      <c r="D20" s="112" t="s">
        <v>590</v>
      </c>
      <c r="E20" s="113">
        <v>39110</v>
      </c>
      <c r="F20" s="114" t="s">
        <v>237</v>
      </c>
      <c r="G20" s="114" t="s">
        <v>34</v>
      </c>
      <c r="H20" s="114"/>
      <c r="I20" s="147" t="s">
        <v>69</v>
      </c>
      <c r="J20" s="171">
        <v>8.72</v>
      </c>
      <c r="K20" s="168"/>
      <c r="L20" s="171"/>
      <c r="M20" s="168"/>
      <c r="N20" s="67" t="str">
        <f t="shared" si="1"/>
        <v>II JA</v>
      </c>
      <c r="O20" s="114" t="s">
        <v>296</v>
      </c>
      <c r="P20" s="170" t="s">
        <v>255</v>
      </c>
      <c r="Q20" s="158">
        <v>2</v>
      </c>
      <c r="R20" s="158">
        <v>5</v>
      </c>
    </row>
    <row r="21" spans="1:18" s="83" customFormat="1" ht="18" customHeight="1">
      <c r="A21" s="166">
        <v>14</v>
      </c>
      <c r="B21" s="167"/>
      <c r="C21" s="111" t="s">
        <v>598</v>
      </c>
      <c r="D21" s="112" t="s">
        <v>597</v>
      </c>
      <c r="E21" s="113" t="s">
        <v>596</v>
      </c>
      <c r="F21" s="114" t="s">
        <v>66</v>
      </c>
      <c r="G21" s="114" t="s">
        <v>67</v>
      </c>
      <c r="H21" s="114"/>
      <c r="I21" s="147">
        <v>6</v>
      </c>
      <c r="J21" s="171">
        <v>8.77</v>
      </c>
      <c r="K21" s="168"/>
      <c r="L21" s="171"/>
      <c r="M21" s="168"/>
      <c r="N21" s="67" t="str">
        <f t="shared" si="1"/>
        <v>II JA</v>
      </c>
      <c r="O21" s="114" t="s">
        <v>499</v>
      </c>
      <c r="P21" s="170" t="s">
        <v>247</v>
      </c>
      <c r="Q21" s="158">
        <v>2</v>
      </c>
      <c r="R21" s="158">
        <v>3</v>
      </c>
    </row>
    <row r="22" spans="1:18" s="83" customFormat="1" ht="18" customHeight="1">
      <c r="A22" s="166">
        <v>15</v>
      </c>
      <c r="B22" s="167"/>
      <c r="C22" s="111" t="s">
        <v>605</v>
      </c>
      <c r="D22" s="112" t="s">
        <v>604</v>
      </c>
      <c r="E22" s="113">
        <v>39353</v>
      </c>
      <c r="F22" s="114" t="s">
        <v>61</v>
      </c>
      <c r="G22" s="114" t="s">
        <v>565</v>
      </c>
      <c r="H22" s="114"/>
      <c r="I22" s="147">
        <v>5</v>
      </c>
      <c r="J22" s="171">
        <v>8.87</v>
      </c>
      <c r="K22" s="168"/>
      <c r="L22" s="171"/>
      <c r="M22" s="168"/>
      <c r="N22" s="67" t="str">
        <f t="shared" si="1"/>
        <v>II JA</v>
      </c>
      <c r="O22" s="114" t="s">
        <v>566</v>
      </c>
      <c r="P22" s="170" t="s">
        <v>173</v>
      </c>
      <c r="Q22" s="158">
        <v>2</v>
      </c>
      <c r="R22" s="158">
        <v>4</v>
      </c>
    </row>
    <row r="23" spans="1:18" s="83" customFormat="1" ht="18" customHeight="1">
      <c r="A23" s="166">
        <v>16</v>
      </c>
      <c r="B23" s="167"/>
      <c r="C23" s="111" t="s">
        <v>267</v>
      </c>
      <c r="D23" s="112" t="s">
        <v>603</v>
      </c>
      <c r="E23" s="113">
        <v>39434</v>
      </c>
      <c r="F23" s="114" t="s">
        <v>61</v>
      </c>
      <c r="G23" s="114" t="s">
        <v>565</v>
      </c>
      <c r="H23" s="114"/>
      <c r="I23" s="147">
        <v>4</v>
      </c>
      <c r="J23" s="171">
        <v>9.08</v>
      </c>
      <c r="K23" s="168"/>
      <c r="L23" s="171"/>
      <c r="M23" s="168"/>
      <c r="N23" s="67" t="str">
        <f t="shared" si="1"/>
        <v>II JA</v>
      </c>
      <c r="O23" s="114" t="s">
        <v>566</v>
      </c>
      <c r="P23" s="170"/>
      <c r="Q23" s="158">
        <v>1</v>
      </c>
      <c r="R23" s="158">
        <v>6</v>
      </c>
    </row>
    <row r="24" spans="1:18" s="83" customFormat="1" ht="18" customHeight="1">
      <c r="A24" s="166"/>
      <c r="B24" s="167"/>
      <c r="C24" s="111" t="s">
        <v>495</v>
      </c>
      <c r="D24" s="112" t="s">
        <v>592</v>
      </c>
      <c r="E24" s="113" t="s">
        <v>331</v>
      </c>
      <c r="F24" s="114" t="s">
        <v>198</v>
      </c>
      <c r="G24" s="114" t="s">
        <v>58</v>
      </c>
      <c r="H24" s="114"/>
      <c r="I24" s="147"/>
      <c r="J24" s="171" t="s">
        <v>965</v>
      </c>
      <c r="K24" s="168"/>
      <c r="L24" s="171"/>
      <c r="M24" s="168"/>
      <c r="N24" s="67">
        <f t="shared" si="1"/>
      </c>
      <c r="O24" s="114" t="s">
        <v>249</v>
      </c>
      <c r="P24" s="170" t="s">
        <v>172</v>
      </c>
      <c r="Q24" s="158">
        <v>1</v>
      </c>
      <c r="R24" s="158">
        <v>5</v>
      </c>
    </row>
  </sheetData>
  <sheetProtection/>
  <printOptions horizontalCentered="1"/>
  <pageMargins left="0.3937007874015748" right="0.3937007874015748" top="0.2362204724409449" bottom="0.1968503937007874" header="0.3937007874015748" footer="0.35433070866141736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65"/>
  <sheetViews>
    <sheetView zoomScalePageLayoutView="0" workbookViewId="0" topLeftCell="A1">
      <selection activeCell="J58" sqref="J58"/>
    </sheetView>
  </sheetViews>
  <sheetFormatPr defaultColWidth="9.140625" defaultRowHeight="15"/>
  <cols>
    <col min="1" max="1" width="5.7109375" style="68" customWidth="1"/>
    <col min="2" max="2" width="5.7109375" style="68" hidden="1" customWidth="1"/>
    <col min="3" max="3" width="13.28125" style="68" customWidth="1"/>
    <col min="4" max="4" width="16.7109375" style="68" customWidth="1"/>
    <col min="5" max="5" width="9.00390625" style="278" customWidth="1"/>
    <col min="6" max="6" width="13.7109375" style="268" customWidth="1"/>
    <col min="7" max="7" width="11.8515625" style="268" customWidth="1"/>
    <col min="8" max="8" width="10.28125" style="268" customWidth="1"/>
    <col min="9" max="9" width="5.8515625" style="268" bestFit="1" customWidth="1"/>
    <col min="10" max="10" width="9.140625" style="324" customWidth="1"/>
    <col min="11" max="11" width="6.421875" style="325" bestFit="1" customWidth="1"/>
    <col min="12" max="12" width="24.00390625" style="19" customWidth="1"/>
    <col min="13" max="13" width="4.8515625" style="68" hidden="1" customWidth="1"/>
    <col min="14" max="14" width="3.7109375" style="68" customWidth="1"/>
    <col min="15" max="15" width="3.00390625" style="68" customWidth="1"/>
    <col min="16" max="16" width="2.00390625" style="68" customWidth="1"/>
    <col min="17" max="16384" width="9.140625" style="68" customWidth="1"/>
  </cols>
  <sheetData>
    <row r="1" spans="1:12" s="26" customFormat="1" ht="15">
      <c r="A1" s="42" t="s">
        <v>0</v>
      </c>
      <c r="D1" s="43"/>
      <c r="E1" s="254"/>
      <c r="F1" s="44"/>
      <c r="G1" s="44"/>
      <c r="H1" s="45"/>
      <c r="I1" s="45"/>
      <c r="J1" s="46"/>
      <c r="K1" s="25"/>
      <c r="L1" s="25"/>
    </row>
    <row r="2" spans="1:12" s="26" customFormat="1" ht="15">
      <c r="A2" s="73" t="s">
        <v>530</v>
      </c>
      <c r="D2" s="43"/>
      <c r="E2" s="254"/>
      <c r="F2" s="44"/>
      <c r="G2" s="45"/>
      <c r="H2" s="45"/>
      <c r="I2" s="46"/>
      <c r="J2" s="46"/>
      <c r="K2" s="46"/>
      <c r="L2" s="27"/>
    </row>
    <row r="3" spans="1:12" s="19" customFormat="1" ht="12" customHeight="1">
      <c r="A3" s="68"/>
      <c r="B3" s="68"/>
      <c r="C3" s="68"/>
      <c r="D3" s="257"/>
      <c r="E3" s="258"/>
      <c r="F3" s="259"/>
      <c r="G3" s="259"/>
      <c r="H3" s="259"/>
      <c r="I3" s="259"/>
      <c r="J3" s="311"/>
      <c r="K3" s="30"/>
      <c r="L3" s="312"/>
    </row>
    <row r="4" spans="3:11" s="266" customFormat="1" ht="15">
      <c r="C4" s="26" t="s">
        <v>466</v>
      </c>
      <c r="D4" s="26"/>
      <c r="E4" s="258"/>
      <c r="F4" s="43"/>
      <c r="G4" s="43"/>
      <c r="H4" s="263"/>
      <c r="I4" s="263"/>
      <c r="J4" s="313"/>
      <c r="K4" s="264"/>
    </row>
    <row r="5" spans="3:11" s="266" customFormat="1" ht="15" customHeight="1" thickBot="1">
      <c r="C5" s="257">
        <v>1</v>
      </c>
      <c r="D5" s="257" t="s">
        <v>529</v>
      </c>
      <c r="E5" s="258"/>
      <c r="F5" s="43"/>
      <c r="G5" s="43"/>
      <c r="H5" s="263"/>
      <c r="I5" s="263"/>
      <c r="J5" s="313"/>
      <c r="K5" s="264"/>
    </row>
    <row r="6" spans="1:16" s="255" customFormat="1" ht="13.5" customHeight="1" thickBot="1">
      <c r="A6" s="7" t="s">
        <v>528</v>
      </c>
      <c r="B6" s="57" t="s">
        <v>27</v>
      </c>
      <c r="C6" s="314" t="s">
        <v>2</v>
      </c>
      <c r="D6" s="270" t="s">
        <v>3</v>
      </c>
      <c r="E6" s="271" t="s">
        <v>4</v>
      </c>
      <c r="F6" s="9" t="s">
        <v>5</v>
      </c>
      <c r="G6" s="9" t="s">
        <v>6</v>
      </c>
      <c r="H6" s="9" t="s">
        <v>190</v>
      </c>
      <c r="I6" s="9" t="s">
        <v>8</v>
      </c>
      <c r="J6" s="315" t="s">
        <v>10</v>
      </c>
      <c r="K6" s="34" t="s">
        <v>11</v>
      </c>
      <c r="L6" s="274" t="s">
        <v>12</v>
      </c>
      <c r="O6" s="18"/>
      <c r="P6" s="18"/>
    </row>
    <row r="7" spans="1:13" ht="18" customHeight="1">
      <c r="A7" s="12">
        <v>1</v>
      </c>
      <c r="B7" s="40"/>
      <c r="C7" s="13" t="s">
        <v>46</v>
      </c>
      <c r="D7" s="14" t="s">
        <v>619</v>
      </c>
      <c r="E7" s="24">
        <v>39337</v>
      </c>
      <c r="F7" s="15" t="s">
        <v>33</v>
      </c>
      <c r="G7" s="15" t="s">
        <v>34</v>
      </c>
      <c r="H7" s="15"/>
      <c r="I7" s="16"/>
      <c r="J7" s="316">
        <v>31.26</v>
      </c>
      <c r="K7" s="40" t="str">
        <f>IF(ISBLANK(J7),"",IF(J7&gt;36.74,"",IF(J7&lt;=27.35,"I A",IF(J7&lt;=29.24,"II A",IF(J7&lt;=31.74,"III A",IF(J7&lt;=33.74,"I JA",IF(J7&lt;=35.44,"II JA",IF(J7&lt;=36.74,"III JA"))))))))</f>
        <v>III A</v>
      </c>
      <c r="L7" s="15" t="s">
        <v>532</v>
      </c>
      <c r="M7" s="19"/>
    </row>
    <row r="8" spans="1:13" ht="18" customHeight="1">
      <c r="A8" s="12">
        <v>2</v>
      </c>
      <c r="B8" s="40"/>
      <c r="C8" s="13" t="s">
        <v>45</v>
      </c>
      <c r="D8" s="14" t="s">
        <v>182</v>
      </c>
      <c r="E8" s="24">
        <v>38747</v>
      </c>
      <c r="F8" s="15" t="s">
        <v>37</v>
      </c>
      <c r="G8" s="15" t="s">
        <v>38</v>
      </c>
      <c r="H8" s="15"/>
      <c r="I8" s="16" t="s">
        <v>69</v>
      </c>
      <c r="J8" s="316">
        <v>28.46</v>
      </c>
      <c r="K8" s="40" t="str">
        <f>IF(ISBLANK(J8),"",IF(J8&gt;36.74,"",IF(J8&lt;=27.35,"I A",IF(J8&lt;=29.24,"II A",IF(J8&lt;=31.74,"III A",IF(J8&lt;=33.74,"I JA",IF(J8&lt;=35.44,"II JA",IF(J8&lt;=36.74,"III JA"))))))))</f>
        <v>II A</v>
      </c>
      <c r="L8" s="15" t="s">
        <v>477</v>
      </c>
      <c r="M8" s="19"/>
    </row>
    <row r="9" spans="1:13" ht="18" customHeight="1">
      <c r="A9" s="12">
        <v>3</v>
      </c>
      <c r="B9" s="40"/>
      <c r="C9" s="13" t="s">
        <v>484</v>
      </c>
      <c r="D9" s="14" t="s">
        <v>485</v>
      </c>
      <c r="E9" s="24" t="s">
        <v>486</v>
      </c>
      <c r="F9" s="15" t="s">
        <v>56</v>
      </c>
      <c r="G9" s="15" t="s">
        <v>25</v>
      </c>
      <c r="H9" s="15"/>
      <c r="I9" s="16"/>
      <c r="J9" s="316">
        <v>27.32</v>
      </c>
      <c r="K9" s="40" t="str">
        <f>IF(ISBLANK(J9),"",IF(J9&gt;36.74,"",IF(J9&lt;=27.35,"I A",IF(J9&lt;=29.24,"II A",IF(J9&lt;=31.74,"III A",IF(J9&lt;=33.74,"I JA",IF(J9&lt;=35.44,"II JA",IF(J9&lt;=36.74,"III JA"))))))))</f>
        <v>I A</v>
      </c>
      <c r="L9" s="15" t="s">
        <v>75</v>
      </c>
      <c r="M9" s="347" t="s">
        <v>671</v>
      </c>
    </row>
    <row r="10" spans="1:13" ht="18" customHeight="1">
      <c r="A10" s="12">
        <v>4</v>
      </c>
      <c r="B10" s="40"/>
      <c r="C10" s="13" t="s">
        <v>122</v>
      </c>
      <c r="D10" s="14" t="s">
        <v>123</v>
      </c>
      <c r="E10" s="24" t="s">
        <v>124</v>
      </c>
      <c r="F10" s="15" t="s">
        <v>57</v>
      </c>
      <c r="G10" s="15" t="s">
        <v>58</v>
      </c>
      <c r="H10" s="15"/>
      <c r="I10" s="16"/>
      <c r="J10" s="316">
        <v>27.02</v>
      </c>
      <c r="K10" s="40" t="str">
        <f>IF(ISBLANK(J10),"",IF(J10&gt;36.74,"",IF(J10&lt;=27.35,"I A",IF(J10&lt;=29.24,"II A",IF(J10&lt;=31.74,"III A",IF(J10&lt;=33.74,"I JA",IF(J10&lt;=35.44,"II JA",IF(J10&lt;=36.74,"III JA"))))))))</f>
        <v>I A</v>
      </c>
      <c r="L10" s="15" t="s">
        <v>653</v>
      </c>
      <c r="M10" s="347" t="s">
        <v>652</v>
      </c>
    </row>
    <row r="11" spans="3:11" s="266" customFormat="1" ht="15" customHeight="1" thickBot="1">
      <c r="C11" s="257">
        <v>2</v>
      </c>
      <c r="D11" s="257" t="s">
        <v>529</v>
      </c>
      <c r="E11" s="258"/>
      <c r="F11" s="43"/>
      <c r="G11" s="43"/>
      <c r="H11" s="263"/>
      <c r="I11" s="263"/>
      <c r="J11" s="313"/>
      <c r="K11" s="264"/>
    </row>
    <row r="12" spans="1:16" s="255" customFormat="1" ht="13.5" customHeight="1" thickBot="1">
      <c r="A12" s="7" t="s">
        <v>528</v>
      </c>
      <c r="B12" s="57" t="s">
        <v>27</v>
      </c>
      <c r="C12" s="314" t="s">
        <v>2</v>
      </c>
      <c r="D12" s="270" t="s">
        <v>3</v>
      </c>
      <c r="E12" s="271" t="s">
        <v>4</v>
      </c>
      <c r="F12" s="9" t="s">
        <v>5</v>
      </c>
      <c r="G12" s="9" t="s">
        <v>6</v>
      </c>
      <c r="H12" s="9" t="s">
        <v>190</v>
      </c>
      <c r="I12" s="9" t="s">
        <v>8</v>
      </c>
      <c r="J12" s="315" t="s">
        <v>10</v>
      </c>
      <c r="K12" s="34" t="s">
        <v>11</v>
      </c>
      <c r="L12" s="274" t="s">
        <v>12</v>
      </c>
      <c r="O12" s="18"/>
      <c r="P12" s="18"/>
    </row>
    <row r="13" spans="1:13" ht="18" customHeight="1">
      <c r="A13" s="12">
        <v>1</v>
      </c>
      <c r="B13" s="40"/>
      <c r="C13" s="13" t="s">
        <v>179</v>
      </c>
      <c r="D13" s="14" t="s">
        <v>668</v>
      </c>
      <c r="E13" s="24" t="s">
        <v>667</v>
      </c>
      <c r="F13" s="15" t="s">
        <v>24</v>
      </c>
      <c r="G13" s="15" t="s">
        <v>25</v>
      </c>
      <c r="H13" s="15"/>
      <c r="I13" s="16" t="s">
        <v>69</v>
      </c>
      <c r="J13" s="316">
        <v>33.99</v>
      </c>
      <c r="K13" s="40" t="str">
        <f>IF(ISBLANK(J13),"",IF(J13&gt;36.74,"",IF(J13&lt;=27.35,"I A",IF(J13&lt;=29.24,"II A",IF(J13&lt;=31.74,"III A",IF(J13&lt;=33.74,"I JA",IF(J13&lt;=35.44,"II JA",IF(J13&lt;=36.74,"III JA"))))))))</f>
        <v>II JA</v>
      </c>
      <c r="L13" s="15" t="s">
        <v>666</v>
      </c>
      <c r="M13" s="19"/>
    </row>
    <row r="14" spans="1:13" ht="18" customHeight="1">
      <c r="A14" s="12">
        <v>2</v>
      </c>
      <c r="B14" s="40"/>
      <c r="C14" s="13" t="s">
        <v>646</v>
      </c>
      <c r="D14" s="14" t="s">
        <v>645</v>
      </c>
      <c r="E14" s="24">
        <v>38781</v>
      </c>
      <c r="F14" s="15" t="s">
        <v>198</v>
      </c>
      <c r="G14" s="15" t="s">
        <v>58</v>
      </c>
      <c r="H14" s="15"/>
      <c r="I14" s="16"/>
      <c r="J14" s="316">
        <v>29.99</v>
      </c>
      <c r="K14" s="40" t="str">
        <f>IF(ISBLANK(J14),"",IF(J14&gt;36.74,"",IF(J14&lt;=27.35,"I A",IF(J14&lt;=29.24,"II A",IF(J14&lt;=31.74,"III A",IF(J14&lt;=33.74,"I JA",IF(J14&lt;=35.44,"II JA",IF(J14&lt;=36.74,"III JA"))))))))</f>
        <v>III A</v>
      </c>
      <c r="L14" s="15" t="s">
        <v>152</v>
      </c>
      <c r="M14" s="19"/>
    </row>
    <row r="15" spans="1:13" ht="18" customHeight="1">
      <c r="A15" s="12">
        <v>3</v>
      </c>
      <c r="B15" s="40"/>
      <c r="C15" s="13" t="s">
        <v>193</v>
      </c>
      <c r="D15" s="14" t="s">
        <v>343</v>
      </c>
      <c r="E15" s="24" t="s">
        <v>344</v>
      </c>
      <c r="F15" s="15" t="s">
        <v>56</v>
      </c>
      <c r="G15" s="15" t="s">
        <v>25</v>
      </c>
      <c r="H15" s="15"/>
      <c r="I15" s="16"/>
      <c r="J15" s="316">
        <v>27.36</v>
      </c>
      <c r="K15" s="40" t="str">
        <f>IF(ISBLANK(J15),"",IF(J15&gt;36.74,"",IF(J15&lt;=27.35,"I A",IF(J15&lt;=29.24,"II A",IF(J15&lt;=31.74,"III A",IF(J15&lt;=33.74,"I JA",IF(J15&lt;=35.44,"II JA",IF(J15&lt;=36.74,"III JA"))))))))</f>
        <v>II A</v>
      </c>
      <c r="L15" s="15" t="s">
        <v>254</v>
      </c>
      <c r="M15" s="347" t="s">
        <v>672</v>
      </c>
    </row>
    <row r="16" spans="1:13" ht="18" customHeight="1">
      <c r="A16" s="12">
        <v>4</v>
      </c>
      <c r="B16" s="40"/>
      <c r="C16" s="13" t="s">
        <v>625</v>
      </c>
      <c r="D16" s="14" t="s">
        <v>624</v>
      </c>
      <c r="E16" s="24">
        <v>39109</v>
      </c>
      <c r="F16" s="15" t="s">
        <v>33</v>
      </c>
      <c r="G16" s="15" t="s">
        <v>34</v>
      </c>
      <c r="H16" s="15"/>
      <c r="I16" s="16"/>
      <c r="J16" s="316">
        <v>27.28</v>
      </c>
      <c r="K16" s="40" t="str">
        <f>IF(ISBLANK(J16),"",IF(J16&gt;36.74,"",IF(J16&lt;=27.35,"I A",IF(J16&lt;=29.24,"II A",IF(J16&lt;=31.74,"III A",IF(J16&lt;=33.74,"I JA",IF(J16&lt;=35.44,"II JA",IF(J16&lt;=36.74,"III JA"))))))))</f>
        <v>I A</v>
      </c>
      <c r="L16" s="15" t="s">
        <v>278</v>
      </c>
      <c r="M16" s="347" t="s">
        <v>623</v>
      </c>
    </row>
    <row r="17" spans="3:11" s="266" customFormat="1" ht="15" customHeight="1" thickBot="1">
      <c r="C17" s="257">
        <v>3</v>
      </c>
      <c r="D17" s="257" t="s">
        <v>529</v>
      </c>
      <c r="E17" s="258"/>
      <c r="F17" s="43"/>
      <c r="G17" s="43"/>
      <c r="H17" s="263"/>
      <c r="I17" s="263"/>
      <c r="J17" s="313"/>
      <c r="K17" s="264"/>
    </row>
    <row r="18" spans="1:16" s="255" customFormat="1" ht="13.5" customHeight="1" thickBot="1">
      <c r="A18" s="7" t="s">
        <v>528</v>
      </c>
      <c r="B18" s="57" t="s">
        <v>27</v>
      </c>
      <c r="C18" s="314" t="s">
        <v>2</v>
      </c>
      <c r="D18" s="270" t="s">
        <v>3</v>
      </c>
      <c r="E18" s="271" t="s">
        <v>4</v>
      </c>
      <c r="F18" s="9" t="s">
        <v>5</v>
      </c>
      <c r="G18" s="9" t="s">
        <v>6</v>
      </c>
      <c r="H18" s="9" t="s">
        <v>190</v>
      </c>
      <c r="I18" s="9" t="s">
        <v>8</v>
      </c>
      <c r="J18" s="315" t="s">
        <v>10</v>
      </c>
      <c r="K18" s="34" t="s">
        <v>11</v>
      </c>
      <c r="L18" s="274" t="s">
        <v>12</v>
      </c>
      <c r="O18" s="18"/>
      <c r="P18" s="18"/>
    </row>
    <row r="19" spans="1:13" ht="18" customHeight="1">
      <c r="A19" s="12">
        <v>1</v>
      </c>
      <c r="B19" s="40"/>
      <c r="C19" s="13" t="s">
        <v>142</v>
      </c>
      <c r="D19" s="14" t="s">
        <v>474</v>
      </c>
      <c r="E19" s="24" t="s">
        <v>334</v>
      </c>
      <c r="F19" s="15" t="s">
        <v>194</v>
      </c>
      <c r="G19" s="15" t="s">
        <v>561</v>
      </c>
      <c r="H19" s="15"/>
      <c r="I19" s="16"/>
      <c r="J19" s="316">
        <v>30.38</v>
      </c>
      <c r="K19" s="40" t="str">
        <f>IF(ISBLANK(J19),"",IF(J19&gt;36.74,"",IF(J19&lt;=27.35,"I A",IF(J19&lt;=29.24,"II A",IF(J19&lt;=31.74,"III A",IF(J19&lt;=33.74,"I JA",IF(J19&lt;=35.44,"II JA",IF(J19&lt;=36.74,"III JA"))))))))</f>
        <v>III A</v>
      </c>
      <c r="L19" s="15" t="s">
        <v>657</v>
      </c>
      <c r="M19" s="19"/>
    </row>
    <row r="20" spans="1:13" ht="18" customHeight="1">
      <c r="A20" s="12">
        <v>2</v>
      </c>
      <c r="B20" s="40"/>
      <c r="C20" s="13" t="s">
        <v>106</v>
      </c>
      <c r="D20" s="14" t="s">
        <v>279</v>
      </c>
      <c r="E20" s="24">
        <v>38919</v>
      </c>
      <c r="F20" s="15" t="s">
        <v>665</v>
      </c>
      <c r="G20" s="15" t="s">
        <v>664</v>
      </c>
      <c r="H20" s="15"/>
      <c r="I20" s="16"/>
      <c r="J20" s="316">
        <v>29.6</v>
      </c>
      <c r="K20" s="40" t="str">
        <f>IF(ISBLANK(J20),"",IF(J20&gt;36.74,"",IF(J20&lt;=27.35,"I A",IF(J20&lt;=29.24,"II A",IF(J20&lt;=31.74,"III A",IF(J20&lt;=33.74,"I JA",IF(J20&lt;=35.44,"II JA",IF(J20&lt;=36.74,"III JA"))))))))</f>
        <v>III A</v>
      </c>
      <c r="L20" s="15" t="s">
        <v>663</v>
      </c>
      <c r="M20" s="19"/>
    </row>
    <row r="21" spans="1:13" ht="18" customHeight="1">
      <c r="A21" s="12">
        <v>3</v>
      </c>
      <c r="B21" s="40"/>
      <c r="C21" s="13" t="s">
        <v>478</v>
      </c>
      <c r="D21" s="14" t="s">
        <v>479</v>
      </c>
      <c r="E21" s="24" t="s">
        <v>480</v>
      </c>
      <c r="F21" s="15" t="s">
        <v>57</v>
      </c>
      <c r="G21" s="15" t="s">
        <v>58</v>
      </c>
      <c r="H21" s="15"/>
      <c r="I21" s="16"/>
      <c r="J21" s="316">
        <v>27.76</v>
      </c>
      <c r="K21" s="40" t="str">
        <f>IF(ISBLANK(J21),"",IF(J21&gt;36.74,"",IF(J21&lt;=27.35,"I A",IF(J21&lt;=29.24,"II A",IF(J21&lt;=31.74,"III A",IF(J21&lt;=33.74,"I JA",IF(J21&lt;=35.44,"II JA",IF(J21&lt;=36.74,"III JA"))))))))</f>
        <v>II A</v>
      </c>
      <c r="L21" s="15" t="s">
        <v>385</v>
      </c>
      <c r="M21" s="347" t="s">
        <v>654</v>
      </c>
    </row>
    <row r="22" spans="1:13" ht="18" customHeight="1">
      <c r="A22" s="12">
        <v>4</v>
      </c>
      <c r="B22" s="40"/>
      <c r="C22" s="13" t="s">
        <v>203</v>
      </c>
      <c r="D22" s="14" t="s">
        <v>482</v>
      </c>
      <c r="E22" s="24" t="s">
        <v>483</v>
      </c>
      <c r="F22" s="15" t="s">
        <v>74</v>
      </c>
      <c r="G22" s="15" t="s">
        <v>561</v>
      </c>
      <c r="H22" s="15"/>
      <c r="I22" s="16"/>
      <c r="J22" s="316">
        <v>28.89</v>
      </c>
      <c r="K22" s="40" t="str">
        <f>IF(ISBLANK(J22),"",IF(J22&gt;36.74,"",IF(J22&lt;=27.35,"I A",IF(J22&lt;=29.24,"II A",IF(J22&lt;=31.74,"III A",IF(J22&lt;=33.74,"I JA",IF(J22&lt;=35.44,"II JA",IF(J22&lt;=36.74,"III JA"))))))))</f>
        <v>II A</v>
      </c>
      <c r="L22" s="15" t="s">
        <v>386</v>
      </c>
      <c r="M22" s="347" t="s">
        <v>660</v>
      </c>
    </row>
    <row r="23" spans="3:11" s="266" customFormat="1" ht="15" customHeight="1" thickBot="1">
      <c r="C23" s="257">
        <v>4</v>
      </c>
      <c r="D23" s="257" t="s">
        <v>529</v>
      </c>
      <c r="E23" s="258"/>
      <c r="F23" s="43"/>
      <c r="G23" s="43"/>
      <c r="H23" s="263"/>
      <c r="I23" s="263"/>
      <c r="J23" s="313"/>
      <c r="K23" s="264"/>
    </row>
    <row r="24" spans="1:16" s="255" customFormat="1" ht="13.5" customHeight="1" thickBot="1">
      <c r="A24" s="7" t="s">
        <v>528</v>
      </c>
      <c r="B24" s="57" t="s">
        <v>27</v>
      </c>
      <c r="C24" s="314" t="s">
        <v>2</v>
      </c>
      <c r="D24" s="270" t="s">
        <v>3</v>
      </c>
      <c r="E24" s="271" t="s">
        <v>4</v>
      </c>
      <c r="F24" s="9" t="s">
        <v>5</v>
      </c>
      <c r="G24" s="9" t="s">
        <v>6</v>
      </c>
      <c r="H24" s="9" t="s">
        <v>190</v>
      </c>
      <c r="I24" s="9" t="s">
        <v>8</v>
      </c>
      <c r="J24" s="315" t="s">
        <v>10</v>
      </c>
      <c r="K24" s="34" t="s">
        <v>11</v>
      </c>
      <c r="L24" s="274" t="s">
        <v>12</v>
      </c>
      <c r="O24" s="18"/>
      <c r="P24" s="18"/>
    </row>
    <row r="25" spans="1:13" ht="18" customHeight="1">
      <c r="A25" s="12">
        <v>1</v>
      </c>
      <c r="B25" s="40"/>
      <c r="C25" s="13" t="s">
        <v>656</v>
      </c>
      <c r="D25" s="14" t="s">
        <v>655</v>
      </c>
      <c r="E25" s="24">
        <v>39311</v>
      </c>
      <c r="F25" s="15" t="s">
        <v>37</v>
      </c>
      <c r="G25" s="15" t="s">
        <v>38</v>
      </c>
      <c r="H25" s="15"/>
      <c r="I25" s="16" t="s">
        <v>69</v>
      </c>
      <c r="J25" s="316">
        <v>30.55</v>
      </c>
      <c r="K25" s="40" t="str">
        <f>IF(ISBLANK(J25),"",IF(J25&gt;36.74,"",IF(J25&lt;=27.35,"I A",IF(J25&lt;=29.24,"II A",IF(J25&lt;=31.74,"III A",IF(J25&lt;=33.74,"I JA",IF(J25&lt;=35.44,"II JA",IF(J25&lt;=36.74,"III JA"))))))))</f>
        <v>III A</v>
      </c>
      <c r="L25" s="15" t="s">
        <v>285</v>
      </c>
      <c r="M25" s="19"/>
    </row>
    <row r="26" spans="1:13" ht="18" customHeight="1">
      <c r="A26" s="12">
        <v>2</v>
      </c>
      <c r="B26" s="40"/>
      <c r="C26" s="13" t="s">
        <v>206</v>
      </c>
      <c r="D26" s="14" t="s">
        <v>469</v>
      </c>
      <c r="E26" s="24">
        <v>39013</v>
      </c>
      <c r="F26" s="15" t="s">
        <v>33</v>
      </c>
      <c r="G26" s="15" t="s">
        <v>34</v>
      </c>
      <c r="H26" s="15"/>
      <c r="I26" s="16"/>
      <c r="J26" s="316">
        <v>29.28</v>
      </c>
      <c r="K26" s="40" t="str">
        <f>IF(ISBLANK(J26),"",IF(J26&gt;36.74,"",IF(J26&lt;=27.35,"I A",IF(J26&lt;=29.24,"II A",IF(J26&lt;=31.74,"III A",IF(J26&lt;=33.74,"I JA",IF(J26&lt;=35.44,"II JA",IF(J26&lt;=36.74,"III JA"))))))))</f>
        <v>III A</v>
      </c>
      <c r="L26" s="15" t="s">
        <v>470</v>
      </c>
      <c r="M26" s="19"/>
    </row>
    <row r="27" spans="1:13" ht="18" customHeight="1">
      <c r="A27" s="12">
        <v>3</v>
      </c>
      <c r="B27" s="40"/>
      <c r="C27" s="13" t="s">
        <v>275</v>
      </c>
      <c r="D27" s="14" t="s">
        <v>276</v>
      </c>
      <c r="E27" s="24">
        <v>39086</v>
      </c>
      <c r="F27" s="15" t="s">
        <v>198</v>
      </c>
      <c r="G27" s="15" t="s">
        <v>58</v>
      </c>
      <c r="H27" s="15" t="s">
        <v>277</v>
      </c>
      <c r="I27" s="16"/>
      <c r="J27" s="316">
        <v>28.64</v>
      </c>
      <c r="K27" s="40" t="str">
        <f>IF(ISBLANK(J27),"",IF(J27&gt;36.74,"",IF(J27&lt;=27.35,"I A",IF(J27&lt;=29.24,"II A",IF(J27&lt;=31.74,"III A",IF(J27&lt;=33.74,"I JA",IF(J27&lt;=35.44,"II JA",IF(J27&lt;=36.74,"III JA"))))))))</f>
        <v>II A</v>
      </c>
      <c r="L27" s="15" t="s">
        <v>292</v>
      </c>
      <c r="M27" s="347" t="s">
        <v>651</v>
      </c>
    </row>
    <row r="28" spans="1:13" ht="18" customHeight="1">
      <c r="A28" s="12">
        <v>4</v>
      </c>
      <c r="B28" s="40"/>
      <c r="C28" s="13" t="s">
        <v>456</v>
      </c>
      <c r="D28" s="14" t="s">
        <v>650</v>
      </c>
      <c r="E28" s="24">
        <v>38979</v>
      </c>
      <c r="F28" s="15" t="s">
        <v>198</v>
      </c>
      <c r="G28" s="15" t="s">
        <v>58</v>
      </c>
      <c r="H28" s="15" t="s">
        <v>277</v>
      </c>
      <c r="I28" s="16"/>
      <c r="J28" s="316">
        <v>29.2</v>
      </c>
      <c r="K28" s="40" t="str">
        <f>IF(ISBLANK(J28),"",IF(J28&gt;36.74,"",IF(J28&lt;=27.35,"I A",IF(J28&lt;=29.24,"II A",IF(J28&lt;=31.74,"III A",IF(J28&lt;=33.74,"I JA",IF(J28&lt;=35.44,"II JA",IF(J28&lt;=36.74,"III JA"))))))))</f>
        <v>II A</v>
      </c>
      <c r="L28" s="15" t="s">
        <v>292</v>
      </c>
      <c r="M28" s="347" t="s">
        <v>649</v>
      </c>
    </row>
    <row r="29" spans="3:11" s="266" customFormat="1" ht="15" customHeight="1" thickBot="1">
      <c r="C29" s="257">
        <v>5</v>
      </c>
      <c r="D29" s="257" t="s">
        <v>529</v>
      </c>
      <c r="E29" s="258"/>
      <c r="F29" s="43"/>
      <c r="G29" s="43"/>
      <c r="H29" s="263"/>
      <c r="I29" s="263"/>
      <c r="J29" s="313"/>
      <c r="K29" s="264"/>
    </row>
    <row r="30" spans="1:16" s="255" customFormat="1" ht="13.5" customHeight="1" thickBot="1">
      <c r="A30" s="7" t="s">
        <v>528</v>
      </c>
      <c r="B30" s="57" t="s">
        <v>27</v>
      </c>
      <c r="C30" s="314" t="s">
        <v>2</v>
      </c>
      <c r="D30" s="270" t="s">
        <v>3</v>
      </c>
      <c r="E30" s="271" t="s">
        <v>4</v>
      </c>
      <c r="F30" s="9" t="s">
        <v>5</v>
      </c>
      <c r="G30" s="9" t="s">
        <v>6</v>
      </c>
      <c r="H30" s="9" t="s">
        <v>190</v>
      </c>
      <c r="I30" s="9" t="s">
        <v>8</v>
      </c>
      <c r="J30" s="315" t="s">
        <v>10</v>
      </c>
      <c r="K30" s="34" t="s">
        <v>11</v>
      </c>
      <c r="L30" s="274" t="s">
        <v>12</v>
      </c>
      <c r="O30" s="18"/>
      <c r="P30" s="18"/>
    </row>
    <row r="31" spans="1:13" ht="18" customHeight="1">
      <c r="A31" s="12">
        <v>1</v>
      </c>
      <c r="B31" s="40"/>
      <c r="C31" s="13" t="s">
        <v>534</v>
      </c>
      <c r="D31" s="14" t="s">
        <v>627</v>
      </c>
      <c r="E31" s="24">
        <v>39295</v>
      </c>
      <c r="F31" s="15" t="s">
        <v>540</v>
      </c>
      <c r="G31" s="15" t="s">
        <v>58</v>
      </c>
      <c r="H31" s="15" t="s">
        <v>277</v>
      </c>
      <c r="I31" s="16" t="s">
        <v>69</v>
      </c>
      <c r="J31" s="316">
        <v>32.44</v>
      </c>
      <c r="K31" s="40" t="str">
        <f>IF(ISBLANK(J31),"",IF(J31&gt;36.74,"",IF(J31&lt;=27.35,"I A",IF(J31&lt;=29.24,"II A",IF(J31&lt;=31.74,"III A",IF(J31&lt;=33.74,"I JA",IF(J31&lt;=35.44,"II JA",IF(J31&lt;=36.74,"III JA"))))))))</f>
        <v>I JA</v>
      </c>
      <c r="L31" s="15" t="s">
        <v>292</v>
      </c>
      <c r="M31" s="19"/>
    </row>
    <row r="32" spans="1:13" ht="18" customHeight="1">
      <c r="A32" s="12">
        <v>2</v>
      </c>
      <c r="B32" s="40"/>
      <c r="C32" s="13" t="s">
        <v>370</v>
      </c>
      <c r="D32" s="14" t="s">
        <v>371</v>
      </c>
      <c r="E32" s="24" t="s">
        <v>372</v>
      </c>
      <c r="F32" s="15" t="s">
        <v>24</v>
      </c>
      <c r="G32" s="15" t="s">
        <v>25</v>
      </c>
      <c r="H32" s="15"/>
      <c r="I32" s="16"/>
      <c r="J32" s="316">
        <v>30.55</v>
      </c>
      <c r="K32" s="40" t="str">
        <f>IF(ISBLANK(J32),"",IF(J32&gt;36.74,"",IF(J32&lt;=27.35,"I A",IF(J32&lt;=29.24,"II A",IF(J32&lt;=31.74,"III A",IF(J32&lt;=33.74,"I JA",IF(J32&lt;=35.44,"II JA",IF(J32&lt;=36.74,"III JA"))))))))</f>
        <v>III A</v>
      </c>
      <c r="L32" s="15" t="s">
        <v>302</v>
      </c>
      <c r="M32" s="19"/>
    </row>
    <row r="33" spans="1:13" ht="18" customHeight="1">
      <c r="A33" s="12">
        <v>3</v>
      </c>
      <c r="B33" s="40"/>
      <c r="C33" s="13" t="s">
        <v>206</v>
      </c>
      <c r="D33" s="14" t="s">
        <v>648</v>
      </c>
      <c r="E33" s="24">
        <v>39197</v>
      </c>
      <c r="F33" s="15" t="s">
        <v>198</v>
      </c>
      <c r="G33" s="15" t="s">
        <v>58</v>
      </c>
      <c r="H33" s="15" t="s">
        <v>277</v>
      </c>
      <c r="I33" s="16"/>
      <c r="J33" s="316">
        <v>29.13</v>
      </c>
      <c r="K33" s="40" t="str">
        <f>IF(ISBLANK(J33),"",IF(J33&gt;36.74,"",IF(J33&lt;=27.35,"I A",IF(J33&lt;=29.24,"II A",IF(J33&lt;=31.74,"III A",IF(J33&lt;=33.74,"I JA",IF(J33&lt;=35.44,"II JA",IF(J33&lt;=36.74,"III JA"))))))))</f>
        <v>II A</v>
      </c>
      <c r="L33" s="15" t="s">
        <v>292</v>
      </c>
      <c r="M33" s="347" t="s">
        <v>647</v>
      </c>
    </row>
    <row r="34" spans="1:13" ht="18" customHeight="1">
      <c r="A34" s="12">
        <v>4</v>
      </c>
      <c r="B34" s="40"/>
      <c r="C34" s="13" t="s">
        <v>46</v>
      </c>
      <c r="D34" s="14" t="s">
        <v>942</v>
      </c>
      <c r="E34" s="24">
        <v>39225</v>
      </c>
      <c r="F34" s="15" t="s">
        <v>18</v>
      </c>
      <c r="G34" s="15" t="s">
        <v>943</v>
      </c>
      <c r="H34" s="15"/>
      <c r="I34" s="16"/>
      <c r="J34" s="316">
        <v>29.8</v>
      </c>
      <c r="K34" s="40" t="str">
        <f>IF(ISBLANK(J34),"",IF(J34&gt;36.74,"",IF(J34&lt;=27.35,"I A",IF(J34&lt;=29.24,"II A",IF(J34&lt;=31.74,"III A",IF(J34&lt;=33.74,"I JA",IF(J34&lt;=35.44,"II JA",IF(J34&lt;=36.74,"III JA"))))))))</f>
        <v>III A</v>
      </c>
      <c r="L34" s="15" t="s">
        <v>944</v>
      </c>
      <c r="M34" s="347"/>
    </row>
    <row r="35" spans="1:13" ht="18" customHeight="1">
      <c r="A35" s="317"/>
      <c r="B35" s="317"/>
      <c r="C35" s="318"/>
      <c r="D35" s="319"/>
      <c r="E35" s="320"/>
      <c r="F35" s="321"/>
      <c r="G35" s="321"/>
      <c r="H35" s="321"/>
      <c r="I35" s="322"/>
      <c r="J35" s="323"/>
      <c r="K35" s="317"/>
      <c r="L35" s="321"/>
      <c r="M35" s="19"/>
    </row>
    <row r="36" spans="3:11" s="266" customFormat="1" ht="15">
      <c r="C36" s="26" t="s">
        <v>466</v>
      </c>
      <c r="D36" s="26"/>
      <c r="E36" s="258"/>
      <c r="F36" s="43"/>
      <c r="G36" s="43"/>
      <c r="H36" s="263"/>
      <c r="I36" s="263"/>
      <c r="J36" s="313"/>
      <c r="K36" s="264"/>
    </row>
    <row r="37" spans="3:11" s="266" customFormat="1" ht="15" customHeight="1" thickBot="1">
      <c r="C37" s="257">
        <v>6</v>
      </c>
      <c r="D37" s="257" t="s">
        <v>529</v>
      </c>
      <c r="E37" s="258"/>
      <c r="F37" s="43"/>
      <c r="G37" s="43"/>
      <c r="H37" s="263"/>
      <c r="I37" s="263"/>
      <c r="J37" s="313"/>
      <c r="K37" s="264"/>
    </row>
    <row r="38" spans="1:16" s="255" customFormat="1" ht="13.5" customHeight="1" thickBot="1">
      <c r="A38" s="7" t="s">
        <v>528</v>
      </c>
      <c r="B38" s="57" t="s">
        <v>27</v>
      </c>
      <c r="C38" s="314" t="s">
        <v>2</v>
      </c>
      <c r="D38" s="270" t="s">
        <v>3</v>
      </c>
      <c r="E38" s="271" t="s">
        <v>4</v>
      </c>
      <c r="F38" s="9" t="s">
        <v>5</v>
      </c>
      <c r="G38" s="9" t="s">
        <v>6</v>
      </c>
      <c r="H38" s="9" t="s">
        <v>190</v>
      </c>
      <c r="I38" s="9" t="s">
        <v>8</v>
      </c>
      <c r="J38" s="315" t="s">
        <v>10</v>
      </c>
      <c r="K38" s="34" t="s">
        <v>11</v>
      </c>
      <c r="L38" s="274" t="s">
        <v>12</v>
      </c>
      <c r="O38" s="18"/>
      <c r="P38" s="18"/>
    </row>
    <row r="39" spans="1:13" ht="18" customHeight="1">
      <c r="A39" s="12">
        <v>1</v>
      </c>
      <c r="B39" s="40"/>
      <c r="C39" s="13" t="s">
        <v>632</v>
      </c>
      <c r="D39" s="14" t="s">
        <v>631</v>
      </c>
      <c r="E39" s="24" t="s">
        <v>630</v>
      </c>
      <c r="F39" s="15" t="s">
        <v>540</v>
      </c>
      <c r="G39" s="15" t="s">
        <v>58</v>
      </c>
      <c r="H39" s="15"/>
      <c r="I39" s="16" t="s">
        <v>69</v>
      </c>
      <c r="J39" s="316">
        <v>32.37</v>
      </c>
      <c r="K39" s="40" t="str">
        <f>IF(ISBLANK(J39),"",IF(J39&gt;36.74,"",IF(J39&lt;=27.35,"I A",IF(J39&lt;=29.24,"II A",IF(J39&lt;=31.74,"III A",IF(J39&lt;=33.74,"I JA",IF(J39&lt;=35.44,"II JA",IF(J39&lt;=36.74,"III JA"))))))))</f>
        <v>I JA</v>
      </c>
      <c r="L39" s="15" t="s">
        <v>249</v>
      </c>
      <c r="M39" s="19"/>
    </row>
    <row r="40" spans="1:13" ht="18" customHeight="1">
      <c r="A40" s="12">
        <v>2</v>
      </c>
      <c r="B40" s="40"/>
      <c r="C40" s="13" t="s">
        <v>177</v>
      </c>
      <c r="D40" s="14" t="s">
        <v>659</v>
      </c>
      <c r="E40" s="24" t="s">
        <v>658</v>
      </c>
      <c r="F40" s="15" t="s">
        <v>194</v>
      </c>
      <c r="G40" s="15" t="s">
        <v>561</v>
      </c>
      <c r="H40" s="15"/>
      <c r="I40" s="16"/>
      <c r="J40" s="316">
        <v>32.21</v>
      </c>
      <c r="K40" s="40" t="str">
        <f>IF(ISBLANK(J40),"",IF(J40&gt;36.74,"",IF(J40&lt;=27.35,"I A",IF(J40&lt;=29.24,"II A",IF(J40&lt;=31.74,"III A",IF(J40&lt;=33.74,"I JA",IF(J40&lt;=35.44,"II JA",IF(J40&lt;=36.74,"III JA"))))))))</f>
        <v>I JA</v>
      </c>
      <c r="L40" s="15" t="s">
        <v>564</v>
      </c>
      <c r="M40" s="19"/>
    </row>
    <row r="41" spans="1:13" ht="18" customHeight="1">
      <c r="A41" s="12">
        <v>3</v>
      </c>
      <c r="B41" s="40"/>
      <c r="C41" s="13" t="s">
        <v>481</v>
      </c>
      <c r="D41" s="14" t="s">
        <v>637</v>
      </c>
      <c r="E41" s="24">
        <v>39332</v>
      </c>
      <c r="F41" s="15" t="s">
        <v>198</v>
      </c>
      <c r="G41" s="15" t="s">
        <v>58</v>
      </c>
      <c r="H41" s="15" t="s">
        <v>277</v>
      </c>
      <c r="I41" s="16"/>
      <c r="J41" s="316">
        <v>30.4</v>
      </c>
      <c r="K41" s="40" t="str">
        <f>IF(ISBLANK(J41),"",IF(J41&gt;36.74,"",IF(J41&lt;=27.35,"I A",IF(J41&lt;=29.24,"II A",IF(J41&lt;=31.74,"III A",IF(J41&lt;=33.74,"I JA",IF(J41&lt;=35.44,"II JA",IF(J41&lt;=36.74,"III JA"))))))))</f>
        <v>III A</v>
      </c>
      <c r="L41" s="15" t="s">
        <v>636</v>
      </c>
      <c r="M41" s="347" t="s">
        <v>635</v>
      </c>
    </row>
    <row r="42" spans="1:13" ht="18" customHeight="1">
      <c r="A42" s="12">
        <v>4</v>
      </c>
      <c r="B42" s="40"/>
      <c r="C42" s="13" t="s">
        <v>915</v>
      </c>
      <c r="D42" s="14" t="s">
        <v>211</v>
      </c>
      <c r="E42" s="24" t="s">
        <v>916</v>
      </c>
      <c r="F42" s="15" t="s">
        <v>511</v>
      </c>
      <c r="G42" s="15" t="s">
        <v>917</v>
      </c>
      <c r="H42" s="15"/>
      <c r="I42" s="16"/>
      <c r="J42" s="171" t="s">
        <v>965</v>
      </c>
      <c r="K42" s="40">
        <f>IF(ISBLANK(J42),"",IF(J42&gt;36.74,"",IF(J42&lt;=27.35,"I A",IF(J42&lt;=29.24,"II A",IF(J42&lt;=31.74,"III A",IF(J42&lt;=33.74,"I JA",IF(J42&lt;=35.44,"II JA",IF(J42&lt;=36.74,"III JA"))))))))</f>
      </c>
      <c r="L42" s="15" t="s">
        <v>918</v>
      </c>
      <c r="M42" s="347"/>
    </row>
    <row r="43" spans="3:11" s="266" customFormat="1" ht="15" customHeight="1" thickBot="1">
      <c r="C43" s="257">
        <v>7</v>
      </c>
      <c r="D43" s="257" t="s">
        <v>529</v>
      </c>
      <c r="E43" s="258"/>
      <c r="F43" s="43"/>
      <c r="G43" s="43"/>
      <c r="H43" s="263"/>
      <c r="I43" s="263"/>
      <c r="J43" s="313"/>
      <c r="K43" s="264"/>
    </row>
    <row r="44" spans="1:16" s="255" customFormat="1" ht="13.5" customHeight="1" thickBot="1">
      <c r="A44" s="7" t="s">
        <v>528</v>
      </c>
      <c r="B44" s="57" t="s">
        <v>27</v>
      </c>
      <c r="C44" s="314" t="s">
        <v>2</v>
      </c>
      <c r="D44" s="270" t="s">
        <v>3</v>
      </c>
      <c r="E44" s="271" t="s">
        <v>4</v>
      </c>
      <c r="F44" s="9" t="s">
        <v>5</v>
      </c>
      <c r="G44" s="9" t="s">
        <v>6</v>
      </c>
      <c r="H44" s="9" t="s">
        <v>190</v>
      </c>
      <c r="I44" s="9" t="s">
        <v>8</v>
      </c>
      <c r="J44" s="315" t="s">
        <v>10</v>
      </c>
      <c r="K44" s="34" t="s">
        <v>11</v>
      </c>
      <c r="L44" s="274" t="s">
        <v>12</v>
      </c>
      <c r="O44" s="18"/>
      <c r="P44" s="18"/>
    </row>
    <row r="45" spans="1:13" ht="18" customHeight="1">
      <c r="A45" s="12">
        <v>1</v>
      </c>
      <c r="B45" s="40"/>
      <c r="C45" s="13" t="s">
        <v>174</v>
      </c>
      <c r="D45" s="14" t="s">
        <v>626</v>
      </c>
      <c r="E45" s="24">
        <v>39135</v>
      </c>
      <c r="F45" s="15" t="s">
        <v>540</v>
      </c>
      <c r="G45" s="15" t="s">
        <v>58</v>
      </c>
      <c r="H45" s="15"/>
      <c r="I45" s="16" t="s">
        <v>69</v>
      </c>
      <c r="J45" s="316">
        <v>31</v>
      </c>
      <c r="K45" s="40" t="str">
        <f>IF(ISBLANK(J45),"",IF(J45&gt;36.74,"",IF(J45&lt;=27.35,"I A",IF(J45&lt;=29.24,"II A",IF(J45&lt;=31.74,"III A",IF(J45&lt;=33.74,"I JA",IF(J45&lt;=35.44,"II JA",IF(J45&lt;=36.74,"III JA"))))))))</f>
        <v>III A</v>
      </c>
      <c r="L45" s="15" t="s">
        <v>543</v>
      </c>
      <c r="M45" s="19"/>
    </row>
    <row r="46" spans="1:13" ht="18" customHeight="1">
      <c r="A46" s="12">
        <v>2</v>
      </c>
      <c r="B46" s="40"/>
      <c r="C46" s="13" t="s">
        <v>52</v>
      </c>
      <c r="D46" s="14" t="s">
        <v>662</v>
      </c>
      <c r="E46" s="24">
        <v>39069</v>
      </c>
      <c r="F46" s="15" t="s">
        <v>61</v>
      </c>
      <c r="G46" s="15" t="s">
        <v>565</v>
      </c>
      <c r="H46" s="15"/>
      <c r="I46" s="16"/>
      <c r="J46" s="316">
        <v>29.98</v>
      </c>
      <c r="K46" s="40" t="str">
        <f>IF(ISBLANK(J46),"",IF(J46&gt;36.74,"",IF(J46&lt;=27.35,"I A",IF(J46&lt;=29.24,"II A",IF(J46&lt;=31.74,"III A",IF(J46&lt;=33.74,"I JA",IF(J46&lt;=35.44,"II JA",IF(J46&lt;=36.74,"III JA"))))))))</f>
        <v>III A</v>
      </c>
      <c r="L46" s="15" t="s">
        <v>418</v>
      </c>
      <c r="M46" s="19"/>
    </row>
    <row r="47" spans="1:12" ht="18" customHeight="1">
      <c r="A47" s="12">
        <v>3</v>
      </c>
      <c r="B47" s="40"/>
      <c r="C47" s="13" t="s">
        <v>151</v>
      </c>
      <c r="D47" s="14" t="s">
        <v>244</v>
      </c>
      <c r="E47" s="24">
        <v>39044</v>
      </c>
      <c r="F47" s="15" t="s">
        <v>37</v>
      </c>
      <c r="G47" s="15" t="s">
        <v>38</v>
      </c>
      <c r="H47" s="15"/>
      <c r="I47" s="16" t="s">
        <v>69</v>
      </c>
      <c r="J47" s="316">
        <v>30.21</v>
      </c>
      <c r="K47" s="40" t="str">
        <f>IF(ISBLANK(J47),"",IF(J47&gt;36.74,"",IF(J47&lt;=27.35,"I A",IF(J47&lt;=29.24,"II A",IF(J47&lt;=31.74,"III A",IF(J47&lt;=33.74,"I JA",IF(J47&lt;=35.44,"II JA",IF(J47&lt;=36.74,"III JA"))))))))</f>
        <v>III A</v>
      </c>
      <c r="L47" s="15" t="s">
        <v>285</v>
      </c>
    </row>
    <row r="48" spans="1:13" ht="18" customHeight="1">
      <c r="A48" s="12">
        <v>4</v>
      </c>
      <c r="B48" s="40"/>
      <c r="C48" s="13" t="s">
        <v>644</v>
      </c>
      <c r="D48" s="14" t="s">
        <v>643</v>
      </c>
      <c r="E48" s="24">
        <v>39413</v>
      </c>
      <c r="F48" s="15" t="s">
        <v>198</v>
      </c>
      <c r="G48" s="15" t="s">
        <v>58</v>
      </c>
      <c r="H48" s="15" t="s">
        <v>277</v>
      </c>
      <c r="I48" s="16"/>
      <c r="J48" s="316">
        <v>30.25</v>
      </c>
      <c r="K48" s="40" t="str">
        <f>IF(ISBLANK(J48),"",IF(J48&gt;36.74,"",IF(J48&lt;=27.35,"I A",IF(J48&lt;=29.24,"II A",IF(J48&lt;=31.74,"III A",IF(J48&lt;=33.74,"I JA",IF(J48&lt;=35.44,"II JA",IF(J48&lt;=36.74,"III JA"))))))))</f>
        <v>III A</v>
      </c>
      <c r="L48" s="15" t="s">
        <v>292</v>
      </c>
      <c r="M48" s="347" t="s">
        <v>642</v>
      </c>
    </row>
    <row r="49" spans="3:11" s="266" customFormat="1" ht="15" customHeight="1" thickBot="1">
      <c r="C49" s="257">
        <v>8</v>
      </c>
      <c r="D49" s="257" t="s">
        <v>529</v>
      </c>
      <c r="E49" s="258"/>
      <c r="F49" s="43"/>
      <c r="G49" s="43"/>
      <c r="H49" s="263"/>
      <c r="I49" s="263"/>
      <c r="J49" s="313"/>
      <c r="K49" s="264"/>
    </row>
    <row r="50" spans="1:16" s="255" customFormat="1" ht="13.5" customHeight="1" thickBot="1">
      <c r="A50" s="7" t="s">
        <v>528</v>
      </c>
      <c r="B50" s="57" t="s">
        <v>27</v>
      </c>
      <c r="C50" s="314" t="s">
        <v>2</v>
      </c>
      <c r="D50" s="270" t="s">
        <v>3</v>
      </c>
      <c r="E50" s="271" t="s">
        <v>4</v>
      </c>
      <c r="F50" s="9" t="s">
        <v>5</v>
      </c>
      <c r="G50" s="9" t="s">
        <v>6</v>
      </c>
      <c r="H50" s="9" t="s">
        <v>190</v>
      </c>
      <c r="I50" s="9" t="s">
        <v>8</v>
      </c>
      <c r="J50" s="315" t="s">
        <v>10</v>
      </c>
      <c r="K50" s="34" t="s">
        <v>11</v>
      </c>
      <c r="L50" s="274" t="s">
        <v>12</v>
      </c>
      <c r="O50" s="18"/>
      <c r="P50" s="18"/>
    </row>
    <row r="51" spans="1:13" ht="18" customHeight="1">
      <c r="A51" s="12">
        <v>1</v>
      </c>
      <c r="B51" s="40"/>
      <c r="C51" s="13" t="s">
        <v>622</v>
      </c>
      <c r="D51" s="14" t="s">
        <v>621</v>
      </c>
      <c r="E51" s="24" t="s">
        <v>468</v>
      </c>
      <c r="F51" s="15" t="s">
        <v>33</v>
      </c>
      <c r="G51" s="15" t="s">
        <v>34</v>
      </c>
      <c r="H51" s="15"/>
      <c r="I51" s="16"/>
      <c r="J51" s="316">
        <v>30.34</v>
      </c>
      <c r="K51" s="40" t="str">
        <f>IF(ISBLANK(J51),"",IF(J51&gt;36.74,"",IF(J51&lt;=27.35,"I A",IF(J51&lt;=29.24,"II A",IF(J51&lt;=31.74,"III A",IF(J51&lt;=33.74,"I JA",IF(J51&lt;=35.44,"II JA",IF(J51&lt;=36.74,"III JA"))))))))</f>
        <v>III A</v>
      </c>
      <c r="L51" s="15" t="s">
        <v>447</v>
      </c>
      <c r="M51" s="19"/>
    </row>
    <row r="52" spans="1:13" ht="18" customHeight="1">
      <c r="A52" s="12">
        <v>2</v>
      </c>
      <c r="B52" s="40"/>
      <c r="C52" s="13" t="s">
        <v>203</v>
      </c>
      <c r="D52" s="14" t="s">
        <v>629</v>
      </c>
      <c r="E52" s="24" t="s">
        <v>628</v>
      </c>
      <c r="F52" s="15" t="s">
        <v>540</v>
      </c>
      <c r="G52" s="15" t="s">
        <v>58</v>
      </c>
      <c r="H52" s="15"/>
      <c r="I52" s="16" t="s">
        <v>69</v>
      </c>
      <c r="J52" s="171" t="s">
        <v>965</v>
      </c>
      <c r="K52" s="40">
        <f>IF(ISBLANK(J52),"",IF(J52&gt;36.74,"",IF(J52&lt;=27.35,"I A",IF(J52&lt;=29.24,"II A",IF(J52&lt;=31.74,"III A",IF(J52&lt;=33.74,"I JA",IF(J52&lt;=35.44,"II JA",IF(J52&lt;=36.74,"III JA"))))))))</f>
      </c>
      <c r="L52" s="15" t="s">
        <v>249</v>
      </c>
      <c r="M52" s="19"/>
    </row>
    <row r="53" spans="1:13" ht="18" customHeight="1">
      <c r="A53" s="12">
        <v>3</v>
      </c>
      <c r="B53" s="40"/>
      <c r="C53" s="13" t="s">
        <v>151</v>
      </c>
      <c r="D53" s="14" t="s">
        <v>670</v>
      </c>
      <c r="E53" s="24" t="s">
        <v>669</v>
      </c>
      <c r="F53" s="15" t="s">
        <v>24</v>
      </c>
      <c r="G53" s="15" t="s">
        <v>25</v>
      </c>
      <c r="H53" s="15"/>
      <c r="I53" s="16" t="s">
        <v>69</v>
      </c>
      <c r="J53" s="316">
        <v>30.47</v>
      </c>
      <c r="K53" s="40" t="str">
        <f>IF(ISBLANK(J53),"",IF(J53&gt;36.74,"",IF(J53&lt;=27.35,"I A",IF(J53&lt;=29.24,"II A",IF(J53&lt;=31.74,"III A",IF(J53&lt;=33.74,"I JA",IF(J53&lt;=35.44,"II JA",IF(J53&lt;=36.74,"III JA"))))))))</f>
        <v>III A</v>
      </c>
      <c r="L53" s="15" t="s">
        <v>302</v>
      </c>
      <c r="M53" s="19"/>
    </row>
    <row r="54" spans="1:13" ht="18" customHeight="1">
      <c r="A54" s="12">
        <v>4</v>
      </c>
      <c r="B54" s="40"/>
      <c r="C54" s="13"/>
      <c r="D54" s="14"/>
      <c r="E54" s="24"/>
      <c r="F54" s="15"/>
      <c r="G54" s="15"/>
      <c r="H54" s="15"/>
      <c r="I54" s="16"/>
      <c r="J54" s="316"/>
      <c r="K54" s="40">
        <f>IF(ISBLANK(J54),"",IF(J54&gt;36.74,"",IF(J54&lt;=27.35,"I A",IF(J54&lt;=29.24,"II A",IF(J54&lt;=31.74,"III A",IF(J54&lt;=33.74,"I JA",IF(J54&lt;=35.44,"II JA",IF(J54&lt;=36.74,"III JA"))))))))</f>
      </c>
      <c r="L54" s="15"/>
      <c r="M54" s="19"/>
    </row>
    <row r="55" spans="3:11" s="266" customFormat="1" ht="15" customHeight="1" thickBot="1">
      <c r="C55" s="257">
        <v>9</v>
      </c>
      <c r="D55" s="257" t="s">
        <v>529</v>
      </c>
      <c r="E55" s="258"/>
      <c r="F55" s="43"/>
      <c r="G55" s="43"/>
      <c r="H55" s="263"/>
      <c r="I55" s="263"/>
      <c r="J55" s="313"/>
      <c r="K55" s="264"/>
    </row>
    <row r="56" spans="1:16" s="255" customFormat="1" ht="13.5" customHeight="1" thickBot="1">
      <c r="A56" s="7" t="s">
        <v>528</v>
      </c>
      <c r="B56" s="57" t="s">
        <v>27</v>
      </c>
      <c r="C56" s="314" t="s">
        <v>2</v>
      </c>
      <c r="D56" s="270" t="s">
        <v>3</v>
      </c>
      <c r="E56" s="271" t="s">
        <v>4</v>
      </c>
      <c r="F56" s="9" t="s">
        <v>5</v>
      </c>
      <c r="G56" s="9" t="s">
        <v>6</v>
      </c>
      <c r="H56" s="9" t="s">
        <v>190</v>
      </c>
      <c r="I56" s="9" t="s">
        <v>8</v>
      </c>
      <c r="J56" s="315" t="s">
        <v>10</v>
      </c>
      <c r="K56" s="34" t="s">
        <v>11</v>
      </c>
      <c r="L56" s="274" t="s">
        <v>12</v>
      </c>
      <c r="O56" s="18"/>
      <c r="P56" s="18"/>
    </row>
    <row r="57" spans="1:13" ht="18" customHeight="1">
      <c r="A57" s="12">
        <v>1</v>
      </c>
      <c r="B57" s="40"/>
      <c r="C57" s="13" t="s">
        <v>634</v>
      </c>
      <c r="D57" s="14" t="s">
        <v>633</v>
      </c>
      <c r="E57" s="24">
        <v>39227</v>
      </c>
      <c r="F57" s="15" t="s">
        <v>198</v>
      </c>
      <c r="G57" s="15" t="s">
        <v>58</v>
      </c>
      <c r="H57" s="15"/>
      <c r="I57" s="16"/>
      <c r="J57" s="316">
        <v>30.82</v>
      </c>
      <c r="K57" s="40" t="str">
        <f>IF(ISBLANK(J57),"",IF(J57&gt;36.74,"",IF(J57&lt;=27.35,"I A",IF(J57&lt;=29.24,"II A",IF(J57&lt;=31.74,"III A",IF(J57&lt;=33.74,"I JA",IF(J57&lt;=35.44,"II JA",IF(J57&lt;=36.74,"III JA"))))))))</f>
        <v>III A</v>
      </c>
      <c r="L57" s="15" t="s">
        <v>266</v>
      </c>
      <c r="M57" s="19"/>
    </row>
    <row r="58" spans="1:13" ht="18" customHeight="1">
      <c r="A58" s="12">
        <v>2</v>
      </c>
      <c r="B58" s="40"/>
      <c r="C58" s="13" t="s">
        <v>618</v>
      </c>
      <c r="D58" s="14" t="s">
        <v>617</v>
      </c>
      <c r="E58" s="24">
        <v>39143</v>
      </c>
      <c r="F58" s="15" t="s">
        <v>237</v>
      </c>
      <c r="G58" s="15" t="s">
        <v>34</v>
      </c>
      <c r="H58" s="15"/>
      <c r="I58" s="16" t="s">
        <v>69</v>
      </c>
      <c r="J58" s="316">
        <v>31.74</v>
      </c>
      <c r="K58" s="40" t="str">
        <f>IF(ISBLANK(J58),"",IF(J58&gt;36.74,"",IF(J58&lt;=27.35,"I A",IF(J58&lt;=29.24,"II A",IF(J58&lt;=31.74,"III A",IF(J58&lt;=33.74,"I JA",IF(J58&lt;=35.44,"II JA",IF(J58&lt;=36.74,"III JA"))))))))</f>
        <v>III A</v>
      </c>
      <c r="L58" s="15" t="s">
        <v>238</v>
      </c>
      <c r="M58" s="19"/>
    </row>
    <row r="59" spans="1:13" ht="18" customHeight="1">
      <c r="A59" s="12">
        <v>3</v>
      </c>
      <c r="B59" s="40"/>
      <c r="C59" s="13" t="s">
        <v>475</v>
      </c>
      <c r="D59" s="14" t="s">
        <v>620</v>
      </c>
      <c r="E59" s="24">
        <v>39170</v>
      </c>
      <c r="F59" s="15" t="s">
        <v>33</v>
      </c>
      <c r="G59" s="15" t="s">
        <v>34</v>
      </c>
      <c r="H59" s="15"/>
      <c r="I59" s="16"/>
      <c r="J59" s="316">
        <v>29.2</v>
      </c>
      <c r="K59" s="40" t="str">
        <f>IF(ISBLANK(J59),"",IF(J59&gt;36.74,"",IF(J59&lt;=27.35,"I A",IF(J59&lt;=29.24,"II A",IF(J59&lt;=31.74,"III A",IF(J59&lt;=33.74,"I JA",IF(J59&lt;=35.44,"II JA",IF(J59&lt;=36.74,"III JA"))))))))</f>
        <v>II A</v>
      </c>
      <c r="L59" s="15" t="s">
        <v>470</v>
      </c>
      <c r="M59" s="19"/>
    </row>
    <row r="60" spans="1:13" ht="18" customHeight="1">
      <c r="A60" s="12">
        <v>4</v>
      </c>
      <c r="B60" s="40"/>
      <c r="C60" s="13" t="s">
        <v>641</v>
      </c>
      <c r="D60" s="14" t="s">
        <v>640</v>
      </c>
      <c r="E60" s="24" t="s">
        <v>639</v>
      </c>
      <c r="F60" s="15" t="s">
        <v>198</v>
      </c>
      <c r="G60" s="15" t="s">
        <v>58</v>
      </c>
      <c r="H60" s="15"/>
      <c r="I60" s="16"/>
      <c r="J60" s="316">
        <v>29.87</v>
      </c>
      <c r="K60" s="40" t="str">
        <f>IF(ISBLANK(J60),"",IF(J60&gt;36.74,"",IF(J60&lt;=27.35,"I A",IF(J60&lt;=29.24,"II A",IF(J60&lt;=31.74,"III A",IF(J60&lt;=33.74,"I JA",IF(J60&lt;=35.44,"II JA",IF(J60&lt;=36.74,"III JA"))))))))</f>
        <v>III A</v>
      </c>
      <c r="L60" s="15" t="s">
        <v>638</v>
      </c>
      <c r="M60" s="19"/>
    </row>
    <row r="61" spans="1:13" ht="18" customHeight="1">
      <c r="A61" s="317"/>
      <c r="B61" s="317"/>
      <c r="C61" s="318"/>
      <c r="D61" s="319"/>
      <c r="E61" s="320"/>
      <c r="F61" s="321"/>
      <c r="G61" s="321"/>
      <c r="H61" s="321"/>
      <c r="I61" s="322"/>
      <c r="J61" s="323"/>
      <c r="K61" s="317"/>
      <c r="L61" s="321"/>
      <c r="M61" s="19"/>
    </row>
    <row r="64" spans="5:12" ht="12.75">
      <c r="E64" s="68"/>
      <c r="F64" s="68"/>
      <c r="G64" s="68"/>
      <c r="H64" s="68"/>
      <c r="I64" s="68"/>
      <c r="J64" s="68"/>
      <c r="K64" s="68"/>
      <c r="L64" s="68"/>
    </row>
    <row r="65" spans="5:12" ht="12.75">
      <c r="E65" s="68"/>
      <c r="F65" s="68"/>
      <c r="G65" s="68"/>
      <c r="H65" s="68"/>
      <c r="I65" s="68"/>
      <c r="J65" s="68"/>
      <c r="K65" s="68"/>
      <c r="L65" s="68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P46"/>
  <sheetViews>
    <sheetView zoomScalePageLayoutView="0" workbookViewId="0" topLeftCell="A22">
      <selection activeCell="R33" sqref="R33"/>
    </sheetView>
  </sheetViews>
  <sheetFormatPr defaultColWidth="9.140625" defaultRowHeight="15"/>
  <cols>
    <col min="1" max="1" width="5.7109375" style="68" customWidth="1"/>
    <col min="2" max="2" width="5.7109375" style="68" hidden="1" customWidth="1"/>
    <col min="3" max="3" width="13.28125" style="68" customWidth="1"/>
    <col min="4" max="4" width="16.7109375" style="68" customWidth="1"/>
    <col min="5" max="5" width="9.00390625" style="278" customWidth="1"/>
    <col min="6" max="6" width="13.7109375" style="268" customWidth="1"/>
    <col min="7" max="7" width="11.8515625" style="268" customWidth="1"/>
    <col min="8" max="8" width="10.28125" style="268" customWidth="1"/>
    <col min="9" max="9" width="5.8515625" style="268" bestFit="1" customWidth="1"/>
    <col min="10" max="10" width="9.140625" style="324" customWidth="1"/>
    <col min="11" max="11" width="6.421875" style="325" bestFit="1" customWidth="1"/>
    <col min="12" max="12" width="24.00390625" style="19" customWidth="1"/>
    <col min="13" max="13" width="4.8515625" style="68" hidden="1" customWidth="1"/>
    <col min="14" max="14" width="3.7109375" style="68" customWidth="1"/>
    <col min="15" max="15" width="3.00390625" style="68" customWidth="1"/>
    <col min="16" max="16" width="2.00390625" style="68" customWidth="1"/>
    <col min="17" max="16384" width="9.140625" style="68" customWidth="1"/>
  </cols>
  <sheetData>
    <row r="1" spans="1:12" s="26" customFormat="1" ht="15">
      <c r="A1" s="42" t="s">
        <v>0</v>
      </c>
      <c r="D1" s="43"/>
      <c r="E1" s="254"/>
      <c r="F1" s="44"/>
      <c r="G1" s="44"/>
      <c r="H1" s="45"/>
      <c r="I1" s="45"/>
      <c r="J1" s="46"/>
      <c r="K1" s="25"/>
      <c r="L1" s="25"/>
    </row>
    <row r="2" spans="1:12" s="26" customFormat="1" ht="15">
      <c r="A2" s="73" t="s">
        <v>530</v>
      </c>
      <c r="D2" s="43"/>
      <c r="E2" s="254"/>
      <c r="F2" s="44"/>
      <c r="G2" s="45"/>
      <c r="H2" s="45"/>
      <c r="I2" s="46"/>
      <c r="J2" s="46"/>
      <c r="K2" s="46"/>
      <c r="L2" s="27"/>
    </row>
    <row r="3" spans="1:12" s="19" customFormat="1" ht="12" customHeight="1">
      <c r="A3" s="68"/>
      <c r="B3" s="68"/>
      <c r="C3" s="68"/>
      <c r="D3" s="257"/>
      <c r="E3" s="258"/>
      <c r="F3" s="259"/>
      <c r="G3" s="259"/>
      <c r="H3" s="259"/>
      <c r="I3" s="259"/>
      <c r="J3" s="311"/>
      <c r="K3" s="30"/>
      <c r="L3" s="312"/>
    </row>
    <row r="4" spans="3:11" s="266" customFormat="1" ht="15">
      <c r="C4" s="26" t="s">
        <v>466</v>
      </c>
      <c r="D4" s="26"/>
      <c r="E4" s="258"/>
      <c r="F4" s="43"/>
      <c r="G4" s="43"/>
      <c r="H4" s="263"/>
      <c r="I4" s="263"/>
      <c r="J4" s="313"/>
      <c r="K4" s="264"/>
    </row>
    <row r="5" spans="3:11" s="266" customFormat="1" ht="15" customHeight="1" thickBot="1">
      <c r="C5" s="257"/>
      <c r="D5" s="257"/>
      <c r="E5" s="258"/>
      <c r="F5" s="43"/>
      <c r="G5" s="43"/>
      <c r="H5" s="263"/>
      <c r="I5" s="263"/>
      <c r="J5" s="313"/>
      <c r="K5" s="264"/>
    </row>
    <row r="6" spans="1:16" s="255" customFormat="1" ht="13.5" customHeight="1" thickBot="1">
      <c r="A6" s="7" t="s">
        <v>966</v>
      </c>
      <c r="B6" s="57" t="s">
        <v>27</v>
      </c>
      <c r="C6" s="314" t="s">
        <v>2</v>
      </c>
      <c r="D6" s="270" t="s">
        <v>3</v>
      </c>
      <c r="E6" s="271" t="s">
        <v>4</v>
      </c>
      <c r="F6" s="9" t="s">
        <v>5</v>
      </c>
      <c r="G6" s="9" t="s">
        <v>6</v>
      </c>
      <c r="H6" s="9" t="s">
        <v>190</v>
      </c>
      <c r="I6" s="9" t="s">
        <v>8</v>
      </c>
      <c r="J6" s="315" t="s">
        <v>10</v>
      </c>
      <c r="K6" s="34" t="s">
        <v>11</v>
      </c>
      <c r="L6" s="274" t="s">
        <v>12</v>
      </c>
      <c r="O6" s="18"/>
      <c r="P6" s="18"/>
    </row>
    <row r="7" spans="1:13" ht="18" customHeight="1">
      <c r="A7" s="12">
        <v>1</v>
      </c>
      <c r="B7" s="40"/>
      <c r="C7" s="13" t="s">
        <v>122</v>
      </c>
      <c r="D7" s="14" t="s">
        <v>123</v>
      </c>
      <c r="E7" s="24" t="s">
        <v>124</v>
      </c>
      <c r="F7" s="15" t="s">
        <v>57</v>
      </c>
      <c r="G7" s="15" t="s">
        <v>58</v>
      </c>
      <c r="H7" s="15"/>
      <c r="I7" s="16">
        <v>18</v>
      </c>
      <c r="J7" s="316">
        <v>27.02</v>
      </c>
      <c r="K7" s="40" t="str">
        <f aca="true" t="shared" si="0" ref="K7:K34">IF(ISBLANK(J7),"",IF(J7&gt;36.74,"",IF(J7&lt;=27.35,"I A",IF(J7&lt;=29.24,"II A",IF(J7&lt;=31.74,"III A",IF(J7&lt;=33.74,"I JA",IF(J7&lt;=35.44,"II JA",IF(J7&lt;=36.74,"III JA"))))))))</f>
        <v>I A</v>
      </c>
      <c r="L7" s="15" t="s">
        <v>653</v>
      </c>
      <c r="M7" s="349" t="s">
        <v>652</v>
      </c>
    </row>
    <row r="8" spans="1:13" ht="18" customHeight="1">
      <c r="A8" s="12">
        <v>2</v>
      </c>
      <c r="B8" s="40"/>
      <c r="C8" s="13" t="s">
        <v>625</v>
      </c>
      <c r="D8" s="14" t="s">
        <v>624</v>
      </c>
      <c r="E8" s="24">
        <v>39109</v>
      </c>
      <c r="F8" s="15" t="s">
        <v>33</v>
      </c>
      <c r="G8" s="15" t="s">
        <v>34</v>
      </c>
      <c r="H8" s="15"/>
      <c r="I8" s="16">
        <v>16</v>
      </c>
      <c r="J8" s="316">
        <v>27.28</v>
      </c>
      <c r="K8" s="40" t="str">
        <f t="shared" si="0"/>
        <v>I A</v>
      </c>
      <c r="L8" s="15" t="s">
        <v>278</v>
      </c>
      <c r="M8" s="349" t="s">
        <v>623</v>
      </c>
    </row>
    <row r="9" spans="1:13" ht="18" customHeight="1">
      <c r="A9" s="12">
        <v>3</v>
      </c>
      <c r="B9" s="40"/>
      <c r="C9" s="13" t="s">
        <v>484</v>
      </c>
      <c r="D9" s="14" t="s">
        <v>485</v>
      </c>
      <c r="E9" s="24" t="s">
        <v>486</v>
      </c>
      <c r="F9" s="15" t="s">
        <v>56</v>
      </c>
      <c r="G9" s="15" t="s">
        <v>25</v>
      </c>
      <c r="H9" s="15"/>
      <c r="I9" s="16">
        <v>14</v>
      </c>
      <c r="J9" s="316">
        <v>27.32</v>
      </c>
      <c r="K9" s="40" t="str">
        <f t="shared" si="0"/>
        <v>I A</v>
      </c>
      <c r="L9" s="15" t="s">
        <v>75</v>
      </c>
      <c r="M9" s="347" t="s">
        <v>671</v>
      </c>
    </row>
    <row r="10" spans="1:13" ht="18" customHeight="1">
      <c r="A10" s="12">
        <v>4</v>
      </c>
      <c r="B10" s="40"/>
      <c r="C10" s="13" t="s">
        <v>193</v>
      </c>
      <c r="D10" s="14" t="s">
        <v>343</v>
      </c>
      <c r="E10" s="24" t="s">
        <v>344</v>
      </c>
      <c r="F10" s="15" t="s">
        <v>56</v>
      </c>
      <c r="G10" s="15" t="s">
        <v>25</v>
      </c>
      <c r="H10" s="15"/>
      <c r="I10" s="16">
        <v>13</v>
      </c>
      <c r="J10" s="316">
        <v>27.36</v>
      </c>
      <c r="K10" s="40" t="str">
        <f t="shared" si="0"/>
        <v>II A</v>
      </c>
      <c r="L10" s="15" t="s">
        <v>254</v>
      </c>
      <c r="M10" s="347" t="s">
        <v>672</v>
      </c>
    </row>
    <row r="11" spans="1:13" ht="18" customHeight="1">
      <c r="A11" s="12">
        <v>5</v>
      </c>
      <c r="B11" s="40"/>
      <c r="C11" s="13" t="s">
        <v>478</v>
      </c>
      <c r="D11" s="14" t="s">
        <v>479</v>
      </c>
      <c r="E11" s="24" t="s">
        <v>480</v>
      </c>
      <c r="F11" s="15" t="s">
        <v>57</v>
      </c>
      <c r="G11" s="15" t="s">
        <v>58</v>
      </c>
      <c r="H11" s="15"/>
      <c r="I11" s="16">
        <v>12</v>
      </c>
      <c r="J11" s="316">
        <v>27.76</v>
      </c>
      <c r="K11" s="40" t="str">
        <f t="shared" si="0"/>
        <v>II A</v>
      </c>
      <c r="L11" s="15" t="s">
        <v>385</v>
      </c>
      <c r="M11" s="349" t="s">
        <v>654</v>
      </c>
    </row>
    <row r="12" spans="1:13" ht="18" customHeight="1">
      <c r="A12" s="12">
        <v>6</v>
      </c>
      <c r="B12" s="40"/>
      <c r="C12" s="13" t="s">
        <v>45</v>
      </c>
      <c r="D12" s="14" t="s">
        <v>182</v>
      </c>
      <c r="E12" s="24">
        <v>38747</v>
      </c>
      <c r="F12" s="15" t="s">
        <v>37</v>
      </c>
      <c r="G12" s="15" t="s">
        <v>38</v>
      </c>
      <c r="H12" s="15"/>
      <c r="I12" s="16" t="s">
        <v>69</v>
      </c>
      <c r="J12" s="316">
        <v>28.46</v>
      </c>
      <c r="K12" s="40" t="str">
        <f t="shared" si="0"/>
        <v>II A</v>
      </c>
      <c r="L12" s="15" t="s">
        <v>477</v>
      </c>
      <c r="M12" s="19"/>
    </row>
    <row r="13" spans="1:13" ht="18" customHeight="1">
      <c r="A13" s="12">
        <v>7</v>
      </c>
      <c r="B13" s="40"/>
      <c r="C13" s="13" t="s">
        <v>275</v>
      </c>
      <c r="D13" s="14" t="s">
        <v>276</v>
      </c>
      <c r="E13" s="24">
        <v>39086</v>
      </c>
      <c r="F13" s="15" t="s">
        <v>198</v>
      </c>
      <c r="G13" s="15" t="s">
        <v>58</v>
      </c>
      <c r="H13" s="15" t="s">
        <v>277</v>
      </c>
      <c r="I13" s="16">
        <v>11</v>
      </c>
      <c r="J13" s="316">
        <v>28.64</v>
      </c>
      <c r="K13" s="40" t="str">
        <f t="shared" si="0"/>
        <v>II A</v>
      </c>
      <c r="L13" s="15" t="s">
        <v>292</v>
      </c>
      <c r="M13" s="347" t="s">
        <v>651</v>
      </c>
    </row>
    <row r="14" spans="1:13" ht="18" customHeight="1">
      <c r="A14" s="12">
        <v>8</v>
      </c>
      <c r="B14" s="40"/>
      <c r="C14" s="13" t="s">
        <v>203</v>
      </c>
      <c r="D14" s="14" t="s">
        <v>482</v>
      </c>
      <c r="E14" s="24" t="s">
        <v>483</v>
      </c>
      <c r="F14" s="15" t="s">
        <v>74</v>
      </c>
      <c r="G14" s="15" t="s">
        <v>561</v>
      </c>
      <c r="H14" s="15"/>
      <c r="I14" s="16">
        <v>10</v>
      </c>
      <c r="J14" s="316">
        <v>28.89</v>
      </c>
      <c r="K14" s="40" t="str">
        <f t="shared" si="0"/>
        <v>II A</v>
      </c>
      <c r="L14" s="15" t="s">
        <v>386</v>
      </c>
      <c r="M14" s="347" t="s">
        <v>660</v>
      </c>
    </row>
    <row r="15" spans="1:13" ht="18" customHeight="1">
      <c r="A15" s="12">
        <v>9</v>
      </c>
      <c r="B15" s="40"/>
      <c r="C15" s="13" t="s">
        <v>206</v>
      </c>
      <c r="D15" s="14" t="s">
        <v>648</v>
      </c>
      <c r="E15" s="24">
        <v>39197</v>
      </c>
      <c r="F15" s="15" t="s">
        <v>198</v>
      </c>
      <c r="G15" s="15" t="s">
        <v>58</v>
      </c>
      <c r="H15" s="15" t="s">
        <v>277</v>
      </c>
      <c r="I15" s="16">
        <v>9</v>
      </c>
      <c r="J15" s="316">
        <v>29.13</v>
      </c>
      <c r="K15" s="40" t="str">
        <f t="shared" si="0"/>
        <v>II A</v>
      </c>
      <c r="L15" s="15" t="s">
        <v>292</v>
      </c>
      <c r="M15" s="349" t="s">
        <v>647</v>
      </c>
    </row>
    <row r="16" spans="1:13" ht="18" customHeight="1">
      <c r="A16" s="12">
        <v>10</v>
      </c>
      <c r="B16" s="40"/>
      <c r="C16" s="13" t="s">
        <v>456</v>
      </c>
      <c r="D16" s="14" t="s">
        <v>650</v>
      </c>
      <c r="E16" s="24">
        <v>38979</v>
      </c>
      <c r="F16" s="15" t="s">
        <v>198</v>
      </c>
      <c r="G16" s="15" t="s">
        <v>58</v>
      </c>
      <c r="H16" s="15" t="s">
        <v>277</v>
      </c>
      <c r="I16" s="16">
        <v>7.5</v>
      </c>
      <c r="J16" s="316">
        <v>29.2</v>
      </c>
      <c r="K16" s="40" t="str">
        <f t="shared" si="0"/>
        <v>II A</v>
      </c>
      <c r="L16" s="15" t="s">
        <v>292</v>
      </c>
      <c r="M16" s="349" t="s">
        <v>649</v>
      </c>
    </row>
    <row r="17" spans="1:13" ht="18" customHeight="1">
      <c r="A17" s="12">
        <v>10</v>
      </c>
      <c r="B17" s="40"/>
      <c r="C17" s="13" t="s">
        <v>475</v>
      </c>
      <c r="D17" s="14" t="s">
        <v>620</v>
      </c>
      <c r="E17" s="24">
        <v>39170</v>
      </c>
      <c r="F17" s="15" t="s">
        <v>33</v>
      </c>
      <c r="G17" s="15" t="s">
        <v>34</v>
      </c>
      <c r="H17" s="15"/>
      <c r="I17" s="16">
        <v>7.5</v>
      </c>
      <c r="J17" s="316">
        <v>29.2</v>
      </c>
      <c r="K17" s="40" t="str">
        <f t="shared" si="0"/>
        <v>II A</v>
      </c>
      <c r="L17" s="15" t="s">
        <v>470</v>
      </c>
      <c r="M17" s="419"/>
    </row>
    <row r="18" spans="1:13" ht="18" customHeight="1">
      <c r="A18" s="12">
        <v>12</v>
      </c>
      <c r="B18" s="40"/>
      <c r="C18" s="13" t="s">
        <v>206</v>
      </c>
      <c r="D18" s="14" t="s">
        <v>469</v>
      </c>
      <c r="E18" s="24">
        <v>39013</v>
      </c>
      <c r="F18" s="15" t="s">
        <v>33</v>
      </c>
      <c r="G18" s="15" t="s">
        <v>34</v>
      </c>
      <c r="H18" s="15"/>
      <c r="I18" s="16">
        <v>6</v>
      </c>
      <c r="J18" s="316">
        <v>29.28</v>
      </c>
      <c r="K18" s="40" t="str">
        <f t="shared" si="0"/>
        <v>III A</v>
      </c>
      <c r="L18" s="15" t="s">
        <v>470</v>
      </c>
      <c r="M18" s="419"/>
    </row>
    <row r="19" spans="1:13" ht="18" customHeight="1">
      <c r="A19" s="12">
        <v>13</v>
      </c>
      <c r="B19" s="40"/>
      <c r="C19" s="13" t="s">
        <v>106</v>
      </c>
      <c r="D19" s="14" t="s">
        <v>279</v>
      </c>
      <c r="E19" s="24">
        <v>38919</v>
      </c>
      <c r="F19" s="15" t="s">
        <v>665</v>
      </c>
      <c r="G19" s="15" t="s">
        <v>664</v>
      </c>
      <c r="H19" s="15"/>
      <c r="I19" s="16">
        <v>5</v>
      </c>
      <c r="J19" s="316">
        <v>29.6</v>
      </c>
      <c r="K19" s="40" t="str">
        <f t="shared" si="0"/>
        <v>III A</v>
      </c>
      <c r="L19" s="15" t="s">
        <v>663</v>
      </c>
      <c r="M19" s="19"/>
    </row>
    <row r="20" spans="1:13" ht="18" customHeight="1">
      <c r="A20" s="12">
        <v>14</v>
      </c>
      <c r="B20" s="40"/>
      <c r="C20" s="13" t="s">
        <v>46</v>
      </c>
      <c r="D20" s="14" t="s">
        <v>942</v>
      </c>
      <c r="E20" s="24">
        <v>39225</v>
      </c>
      <c r="F20" s="15" t="s">
        <v>18</v>
      </c>
      <c r="G20" s="15" t="s">
        <v>943</v>
      </c>
      <c r="H20" s="15"/>
      <c r="I20" s="16">
        <v>4</v>
      </c>
      <c r="J20" s="316">
        <v>29.8</v>
      </c>
      <c r="K20" s="40" t="str">
        <f t="shared" si="0"/>
        <v>III A</v>
      </c>
      <c r="L20" s="15" t="s">
        <v>944</v>
      </c>
      <c r="M20" s="349"/>
    </row>
    <row r="21" spans="1:13" ht="18" customHeight="1">
      <c r="A21" s="12">
        <v>15</v>
      </c>
      <c r="B21" s="40"/>
      <c r="C21" s="13" t="s">
        <v>641</v>
      </c>
      <c r="D21" s="14" t="s">
        <v>640</v>
      </c>
      <c r="E21" s="24" t="s">
        <v>639</v>
      </c>
      <c r="F21" s="15" t="s">
        <v>198</v>
      </c>
      <c r="G21" s="15" t="s">
        <v>58</v>
      </c>
      <c r="H21" s="15"/>
      <c r="I21" s="16">
        <v>3</v>
      </c>
      <c r="J21" s="316">
        <v>29.87</v>
      </c>
      <c r="K21" s="40" t="str">
        <f t="shared" si="0"/>
        <v>III A</v>
      </c>
      <c r="L21" s="15" t="s">
        <v>638</v>
      </c>
      <c r="M21" s="419"/>
    </row>
    <row r="22" spans="1:13" ht="18" customHeight="1">
      <c r="A22" s="12">
        <v>16</v>
      </c>
      <c r="B22" s="40"/>
      <c r="C22" s="13" t="s">
        <v>52</v>
      </c>
      <c r="D22" s="14" t="s">
        <v>662</v>
      </c>
      <c r="E22" s="24">
        <v>39069</v>
      </c>
      <c r="F22" s="15" t="s">
        <v>61</v>
      </c>
      <c r="G22" s="15" t="s">
        <v>565</v>
      </c>
      <c r="H22" s="15"/>
      <c r="I22" s="16">
        <v>2</v>
      </c>
      <c r="J22" s="316">
        <v>29.98</v>
      </c>
      <c r="K22" s="40" t="str">
        <f t="shared" si="0"/>
        <v>III A</v>
      </c>
      <c r="L22" s="15" t="s">
        <v>418</v>
      </c>
      <c r="M22" s="419"/>
    </row>
    <row r="23" spans="1:13" ht="18" customHeight="1">
      <c r="A23" s="12">
        <v>17</v>
      </c>
      <c r="B23" s="40"/>
      <c r="C23" s="13" t="s">
        <v>646</v>
      </c>
      <c r="D23" s="14" t="s">
        <v>645</v>
      </c>
      <c r="E23" s="24">
        <v>38781</v>
      </c>
      <c r="F23" s="15" t="s">
        <v>198</v>
      </c>
      <c r="G23" s="15" t="s">
        <v>58</v>
      </c>
      <c r="H23" s="15"/>
      <c r="I23" s="16">
        <v>1</v>
      </c>
      <c r="J23" s="316">
        <v>29.99</v>
      </c>
      <c r="K23" s="40" t="str">
        <f t="shared" si="0"/>
        <v>III A</v>
      </c>
      <c r="L23" s="15" t="s">
        <v>152</v>
      </c>
      <c r="M23" s="19"/>
    </row>
    <row r="24" spans="1:12" ht="18" customHeight="1">
      <c r="A24" s="12">
        <v>18</v>
      </c>
      <c r="B24" s="40"/>
      <c r="C24" s="13" t="s">
        <v>151</v>
      </c>
      <c r="D24" s="14" t="s">
        <v>244</v>
      </c>
      <c r="E24" s="24">
        <v>39044</v>
      </c>
      <c r="F24" s="15" t="s">
        <v>37</v>
      </c>
      <c r="G24" s="15" t="s">
        <v>38</v>
      </c>
      <c r="H24" s="15"/>
      <c r="I24" s="16" t="s">
        <v>69</v>
      </c>
      <c r="J24" s="316">
        <v>30.21</v>
      </c>
      <c r="K24" s="40" t="str">
        <f t="shared" si="0"/>
        <v>III A</v>
      </c>
      <c r="L24" s="15" t="s">
        <v>285</v>
      </c>
    </row>
    <row r="25" spans="1:13" ht="18" customHeight="1">
      <c r="A25" s="12">
        <v>19</v>
      </c>
      <c r="B25" s="40"/>
      <c r="C25" s="13" t="s">
        <v>644</v>
      </c>
      <c r="D25" s="14" t="s">
        <v>643</v>
      </c>
      <c r="E25" s="24">
        <v>39413</v>
      </c>
      <c r="F25" s="15" t="s">
        <v>198</v>
      </c>
      <c r="G25" s="15" t="s">
        <v>58</v>
      </c>
      <c r="H25" s="15" t="s">
        <v>277</v>
      </c>
      <c r="I25" s="16"/>
      <c r="J25" s="316">
        <v>30.25</v>
      </c>
      <c r="K25" s="40" t="str">
        <f t="shared" si="0"/>
        <v>III A</v>
      </c>
      <c r="L25" s="15" t="s">
        <v>292</v>
      </c>
      <c r="M25" s="347" t="s">
        <v>642</v>
      </c>
    </row>
    <row r="26" spans="1:13" ht="18" customHeight="1">
      <c r="A26" s="12">
        <v>20</v>
      </c>
      <c r="B26" s="40"/>
      <c r="C26" s="13" t="s">
        <v>622</v>
      </c>
      <c r="D26" s="14" t="s">
        <v>621</v>
      </c>
      <c r="E26" s="24" t="s">
        <v>468</v>
      </c>
      <c r="F26" s="15" t="s">
        <v>33</v>
      </c>
      <c r="G26" s="15" t="s">
        <v>34</v>
      </c>
      <c r="H26" s="15"/>
      <c r="I26" s="16"/>
      <c r="J26" s="316">
        <v>30.34</v>
      </c>
      <c r="K26" s="40" t="str">
        <f t="shared" si="0"/>
        <v>III A</v>
      </c>
      <c r="L26" s="15" t="s">
        <v>447</v>
      </c>
      <c r="M26" s="419"/>
    </row>
    <row r="27" spans="1:13" ht="18" customHeight="1">
      <c r="A27" s="12">
        <v>21</v>
      </c>
      <c r="B27" s="40"/>
      <c r="C27" s="13" t="s">
        <v>142</v>
      </c>
      <c r="D27" s="14" t="s">
        <v>474</v>
      </c>
      <c r="E27" s="24" t="s">
        <v>334</v>
      </c>
      <c r="F27" s="15" t="s">
        <v>194</v>
      </c>
      <c r="G27" s="15" t="s">
        <v>561</v>
      </c>
      <c r="H27" s="15"/>
      <c r="I27" s="16"/>
      <c r="J27" s="316">
        <v>30.38</v>
      </c>
      <c r="K27" s="40" t="str">
        <f t="shared" si="0"/>
        <v>III A</v>
      </c>
      <c r="L27" s="15" t="s">
        <v>657</v>
      </c>
      <c r="M27" s="19"/>
    </row>
    <row r="28" spans="1:13" ht="18" customHeight="1">
      <c r="A28" s="12">
        <v>22</v>
      </c>
      <c r="B28" s="40"/>
      <c r="C28" s="13" t="s">
        <v>481</v>
      </c>
      <c r="D28" s="14" t="s">
        <v>637</v>
      </c>
      <c r="E28" s="24">
        <v>39332</v>
      </c>
      <c r="F28" s="15" t="s">
        <v>198</v>
      </c>
      <c r="G28" s="15" t="s">
        <v>58</v>
      </c>
      <c r="H28" s="15" t="s">
        <v>277</v>
      </c>
      <c r="I28" s="16"/>
      <c r="J28" s="316">
        <v>30.4</v>
      </c>
      <c r="K28" s="40" t="str">
        <f t="shared" si="0"/>
        <v>III A</v>
      </c>
      <c r="L28" s="15" t="s">
        <v>636</v>
      </c>
      <c r="M28" s="349" t="s">
        <v>635</v>
      </c>
    </row>
    <row r="29" spans="1:13" ht="18" customHeight="1">
      <c r="A29" s="12">
        <v>23</v>
      </c>
      <c r="B29" s="40"/>
      <c r="C29" s="13" t="s">
        <v>151</v>
      </c>
      <c r="D29" s="14" t="s">
        <v>670</v>
      </c>
      <c r="E29" s="24" t="s">
        <v>669</v>
      </c>
      <c r="F29" s="15" t="s">
        <v>24</v>
      </c>
      <c r="G29" s="15" t="s">
        <v>25</v>
      </c>
      <c r="H29" s="15"/>
      <c r="I29" s="16" t="s">
        <v>69</v>
      </c>
      <c r="J29" s="316">
        <v>30.47</v>
      </c>
      <c r="K29" s="40" t="str">
        <f t="shared" si="0"/>
        <v>III A</v>
      </c>
      <c r="L29" s="15" t="s">
        <v>302</v>
      </c>
      <c r="M29" s="419"/>
    </row>
    <row r="30" spans="1:13" ht="18" customHeight="1">
      <c r="A30" s="12">
        <v>24</v>
      </c>
      <c r="B30" s="40"/>
      <c r="C30" s="13" t="s">
        <v>656</v>
      </c>
      <c r="D30" s="14" t="s">
        <v>655</v>
      </c>
      <c r="E30" s="24">
        <v>39311</v>
      </c>
      <c r="F30" s="15" t="s">
        <v>37</v>
      </c>
      <c r="G30" s="15" t="s">
        <v>38</v>
      </c>
      <c r="H30" s="15"/>
      <c r="I30" s="16"/>
      <c r="J30" s="316">
        <v>30.55</v>
      </c>
      <c r="K30" s="40" t="str">
        <f t="shared" si="0"/>
        <v>III A</v>
      </c>
      <c r="L30" s="15" t="s">
        <v>285</v>
      </c>
      <c r="M30" s="419"/>
    </row>
    <row r="31" spans="1:13" ht="18" customHeight="1">
      <c r="A31" s="12">
        <v>25</v>
      </c>
      <c r="B31" s="40"/>
      <c r="C31" s="13" t="s">
        <v>370</v>
      </c>
      <c r="D31" s="14" t="s">
        <v>371</v>
      </c>
      <c r="E31" s="24" t="s">
        <v>372</v>
      </c>
      <c r="F31" s="15" t="s">
        <v>24</v>
      </c>
      <c r="G31" s="15" t="s">
        <v>25</v>
      </c>
      <c r="H31" s="15"/>
      <c r="I31" s="16"/>
      <c r="J31" s="316">
        <v>30.55</v>
      </c>
      <c r="K31" s="40" t="str">
        <f t="shared" si="0"/>
        <v>III A</v>
      </c>
      <c r="L31" s="15" t="s">
        <v>302</v>
      </c>
      <c r="M31" s="19"/>
    </row>
    <row r="32" spans="1:13" ht="18" customHeight="1">
      <c r="A32" s="12">
        <v>26</v>
      </c>
      <c r="B32" s="40"/>
      <c r="C32" s="13" t="s">
        <v>634</v>
      </c>
      <c r="D32" s="14" t="s">
        <v>633</v>
      </c>
      <c r="E32" s="24">
        <v>39227</v>
      </c>
      <c r="F32" s="15" t="s">
        <v>198</v>
      </c>
      <c r="G32" s="15" t="s">
        <v>58</v>
      </c>
      <c r="H32" s="15"/>
      <c r="I32" s="16"/>
      <c r="J32" s="316">
        <v>30.82</v>
      </c>
      <c r="K32" s="40" t="str">
        <f t="shared" si="0"/>
        <v>III A</v>
      </c>
      <c r="L32" s="15" t="s">
        <v>266</v>
      </c>
      <c r="M32" s="19"/>
    </row>
    <row r="33" spans="1:13" ht="18" customHeight="1">
      <c r="A33" s="12">
        <v>27</v>
      </c>
      <c r="B33" s="40"/>
      <c r="C33" s="13" t="s">
        <v>174</v>
      </c>
      <c r="D33" s="14" t="s">
        <v>626</v>
      </c>
      <c r="E33" s="24">
        <v>39135</v>
      </c>
      <c r="F33" s="15" t="s">
        <v>540</v>
      </c>
      <c r="G33" s="15" t="s">
        <v>58</v>
      </c>
      <c r="H33" s="15"/>
      <c r="I33" s="16" t="s">
        <v>69</v>
      </c>
      <c r="J33" s="316">
        <v>31</v>
      </c>
      <c r="K33" s="40" t="str">
        <f t="shared" si="0"/>
        <v>III A</v>
      </c>
      <c r="L33" s="15" t="s">
        <v>543</v>
      </c>
      <c r="M33" s="19"/>
    </row>
    <row r="34" spans="1:13" ht="18" customHeight="1">
      <c r="A34" s="12">
        <v>28</v>
      </c>
      <c r="B34" s="40"/>
      <c r="C34" s="13" t="s">
        <v>46</v>
      </c>
      <c r="D34" s="14" t="s">
        <v>619</v>
      </c>
      <c r="E34" s="24">
        <v>39337</v>
      </c>
      <c r="F34" s="15" t="s">
        <v>33</v>
      </c>
      <c r="G34" s="15" t="s">
        <v>34</v>
      </c>
      <c r="H34" s="15"/>
      <c r="I34" s="16"/>
      <c r="J34" s="316">
        <v>31.26</v>
      </c>
      <c r="K34" s="40" t="str">
        <f t="shared" si="0"/>
        <v>III A</v>
      </c>
      <c r="L34" s="15" t="s">
        <v>532</v>
      </c>
      <c r="M34" s="419"/>
    </row>
    <row r="35" spans="1:13" ht="18" customHeight="1">
      <c r="A35" s="12">
        <v>29</v>
      </c>
      <c r="B35" s="40"/>
      <c r="C35" s="13" t="s">
        <v>618</v>
      </c>
      <c r="D35" s="14" t="s">
        <v>617</v>
      </c>
      <c r="E35" s="24">
        <v>39143</v>
      </c>
      <c r="F35" s="15" t="s">
        <v>237</v>
      </c>
      <c r="G35" s="15" t="s">
        <v>34</v>
      </c>
      <c r="H35" s="15"/>
      <c r="I35" s="16" t="s">
        <v>69</v>
      </c>
      <c r="J35" s="316">
        <v>31.74</v>
      </c>
      <c r="K35" s="40" t="str">
        <f aca="true" t="shared" si="1" ref="K35:K41">IF(ISBLANK(J35),"",IF(J35&gt;36.74,"",IF(J35&lt;=27.35,"I A",IF(J35&lt;=29.24,"II A",IF(J35&lt;=31.74,"III A",IF(J35&lt;=33.74,"I JA",IF(J35&lt;=35.44,"II JA",IF(J35&lt;=36.74,"III JA"))))))))</f>
        <v>III A</v>
      </c>
      <c r="L35" s="15" t="s">
        <v>238</v>
      </c>
      <c r="M35" s="19"/>
    </row>
    <row r="36" spans="1:13" ht="18" customHeight="1">
      <c r="A36" s="12">
        <v>30</v>
      </c>
      <c r="B36" s="40"/>
      <c r="C36" s="13" t="s">
        <v>177</v>
      </c>
      <c r="D36" s="14" t="s">
        <v>659</v>
      </c>
      <c r="E36" s="24" t="s">
        <v>658</v>
      </c>
      <c r="F36" s="15" t="s">
        <v>194</v>
      </c>
      <c r="G36" s="15" t="s">
        <v>561</v>
      </c>
      <c r="H36" s="15"/>
      <c r="I36" s="16"/>
      <c r="J36" s="316">
        <v>32.21</v>
      </c>
      <c r="K36" s="40" t="str">
        <f t="shared" si="1"/>
        <v>I JA</v>
      </c>
      <c r="L36" s="15" t="s">
        <v>564</v>
      </c>
      <c r="M36" s="19"/>
    </row>
    <row r="37" spans="1:13" ht="18" customHeight="1">
      <c r="A37" s="12">
        <v>31</v>
      </c>
      <c r="B37" s="40"/>
      <c r="C37" s="13" t="s">
        <v>632</v>
      </c>
      <c r="D37" s="14" t="s">
        <v>631</v>
      </c>
      <c r="E37" s="24" t="s">
        <v>630</v>
      </c>
      <c r="F37" s="15" t="s">
        <v>540</v>
      </c>
      <c r="G37" s="15" t="s">
        <v>58</v>
      </c>
      <c r="H37" s="15"/>
      <c r="I37" s="16" t="s">
        <v>69</v>
      </c>
      <c r="J37" s="316">
        <v>32.37</v>
      </c>
      <c r="K37" s="40" t="str">
        <f t="shared" si="1"/>
        <v>I JA</v>
      </c>
      <c r="L37" s="15" t="s">
        <v>249</v>
      </c>
      <c r="M37" s="19"/>
    </row>
    <row r="38" spans="1:13" ht="18" customHeight="1">
      <c r="A38" s="12">
        <v>32</v>
      </c>
      <c r="B38" s="40"/>
      <c r="C38" s="13" t="s">
        <v>534</v>
      </c>
      <c r="D38" s="14" t="s">
        <v>627</v>
      </c>
      <c r="E38" s="24">
        <v>39295</v>
      </c>
      <c r="F38" s="15" t="s">
        <v>540</v>
      </c>
      <c r="G38" s="15" t="s">
        <v>58</v>
      </c>
      <c r="H38" s="15" t="s">
        <v>277</v>
      </c>
      <c r="I38" s="16" t="s">
        <v>69</v>
      </c>
      <c r="J38" s="316">
        <v>32.44</v>
      </c>
      <c r="K38" s="40" t="str">
        <f t="shared" si="1"/>
        <v>I JA</v>
      </c>
      <c r="L38" s="15" t="s">
        <v>292</v>
      </c>
      <c r="M38" s="19"/>
    </row>
    <row r="39" spans="1:13" ht="18" customHeight="1">
      <c r="A39" s="12">
        <v>33</v>
      </c>
      <c r="B39" s="40"/>
      <c r="C39" s="13" t="s">
        <v>179</v>
      </c>
      <c r="D39" s="14" t="s">
        <v>668</v>
      </c>
      <c r="E39" s="24" t="s">
        <v>667</v>
      </c>
      <c r="F39" s="15" t="s">
        <v>24</v>
      </c>
      <c r="G39" s="15" t="s">
        <v>25</v>
      </c>
      <c r="H39" s="15"/>
      <c r="I39" s="16" t="s">
        <v>69</v>
      </c>
      <c r="J39" s="316">
        <v>33.99</v>
      </c>
      <c r="K39" s="40" t="str">
        <f t="shared" si="1"/>
        <v>II JA</v>
      </c>
      <c r="L39" s="15" t="s">
        <v>666</v>
      </c>
      <c r="M39" s="19"/>
    </row>
    <row r="40" spans="1:13" ht="18" customHeight="1">
      <c r="A40" s="12"/>
      <c r="B40" s="40"/>
      <c r="C40" s="13" t="s">
        <v>915</v>
      </c>
      <c r="D40" s="14" t="s">
        <v>211</v>
      </c>
      <c r="E40" s="24" t="s">
        <v>916</v>
      </c>
      <c r="F40" s="15" t="s">
        <v>511</v>
      </c>
      <c r="G40" s="15" t="s">
        <v>917</v>
      </c>
      <c r="H40" s="15"/>
      <c r="I40" s="16"/>
      <c r="J40" s="171" t="s">
        <v>965</v>
      </c>
      <c r="K40" s="40">
        <f t="shared" si="1"/>
      </c>
      <c r="L40" s="15" t="s">
        <v>918</v>
      </c>
      <c r="M40" s="349"/>
    </row>
    <row r="41" spans="1:13" ht="18" customHeight="1">
      <c r="A41" s="12"/>
      <c r="B41" s="40"/>
      <c r="C41" s="13" t="s">
        <v>203</v>
      </c>
      <c r="D41" s="14" t="s">
        <v>629</v>
      </c>
      <c r="E41" s="24" t="s">
        <v>628</v>
      </c>
      <c r="F41" s="15" t="s">
        <v>540</v>
      </c>
      <c r="G41" s="15" t="s">
        <v>58</v>
      </c>
      <c r="H41" s="15"/>
      <c r="I41" s="16" t="s">
        <v>69</v>
      </c>
      <c r="J41" s="171" t="s">
        <v>965</v>
      </c>
      <c r="K41" s="40">
        <f t="shared" si="1"/>
      </c>
      <c r="L41" s="15" t="s">
        <v>249</v>
      </c>
      <c r="M41" s="19"/>
    </row>
    <row r="42" spans="1:13" ht="18" customHeight="1">
      <c r="A42" s="317"/>
      <c r="B42" s="317"/>
      <c r="C42" s="318"/>
      <c r="D42" s="319"/>
      <c r="E42" s="320"/>
      <c r="F42" s="321"/>
      <c r="G42" s="321"/>
      <c r="H42" s="321"/>
      <c r="I42" s="322"/>
      <c r="J42" s="323"/>
      <c r="K42" s="317"/>
      <c r="L42" s="321"/>
      <c r="M42" s="19"/>
    </row>
    <row r="45" spans="5:12" ht="12.75">
      <c r="E45" s="68"/>
      <c r="F45" s="68"/>
      <c r="G45" s="68"/>
      <c r="H45" s="68"/>
      <c r="I45" s="68"/>
      <c r="J45" s="68"/>
      <c r="K45" s="68"/>
      <c r="L45" s="68"/>
    </row>
    <row r="46" spans="5:12" ht="12.75">
      <c r="E46" s="68"/>
      <c r="F46" s="68"/>
      <c r="G46" s="68"/>
      <c r="H46" s="68"/>
      <c r="I46" s="68"/>
      <c r="J46" s="68"/>
      <c r="K46" s="68"/>
      <c r="L46" s="68"/>
    </row>
  </sheetData>
  <sheetProtection/>
  <printOptions horizontalCentered="1"/>
  <pageMargins left="0.3937007874015748" right="0.3937007874015748" top="0.2362204724409449" bottom="0.2755905511811024" header="0.3937007874015748" footer="0.3937007874015748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41"/>
  <sheetViews>
    <sheetView zoomScalePageLayoutView="0" workbookViewId="0" topLeftCell="A1">
      <selection activeCell="L36" sqref="L36"/>
    </sheetView>
  </sheetViews>
  <sheetFormatPr defaultColWidth="9.140625" defaultRowHeight="15"/>
  <cols>
    <col min="1" max="1" width="5.7109375" style="28" customWidth="1"/>
    <col min="2" max="2" width="5.7109375" style="28" hidden="1" customWidth="1"/>
    <col min="3" max="3" width="14.8515625" style="28" customWidth="1"/>
    <col min="4" max="4" width="14.140625" style="28" bestFit="1" customWidth="1"/>
    <col min="5" max="5" width="9.28125" style="22" customWidth="1"/>
    <col min="6" max="6" width="11.421875" style="32" customWidth="1"/>
    <col min="7" max="7" width="11.00390625" style="32" customWidth="1"/>
    <col min="8" max="8" width="11.28125" style="32" customWidth="1"/>
    <col min="9" max="9" width="5.8515625" style="32" bestFit="1" customWidth="1"/>
    <col min="10" max="10" width="9.140625" style="324" customWidth="1"/>
    <col min="11" max="11" width="6.421875" style="325" bestFit="1" customWidth="1"/>
    <col min="12" max="12" width="24.57421875" style="261" customWidth="1"/>
    <col min="13" max="13" width="6.00390625" style="68" hidden="1" customWidth="1"/>
    <col min="14" max="14" width="3.00390625" style="28" customWidth="1"/>
    <col min="15" max="15" width="2.57421875" style="28" customWidth="1"/>
    <col min="16" max="16" width="9.140625" style="28" customWidth="1"/>
    <col min="17" max="16384" width="9.140625" style="28" customWidth="1"/>
  </cols>
  <sheetData>
    <row r="1" spans="1:13" s="2" customFormat="1" ht="15">
      <c r="A1" s="1" t="s">
        <v>0</v>
      </c>
      <c r="D1" s="3"/>
      <c r="E1" s="20"/>
      <c r="F1" s="4"/>
      <c r="G1" s="4"/>
      <c r="H1" s="5"/>
      <c r="I1" s="5"/>
      <c r="J1" s="46"/>
      <c r="K1" s="25"/>
      <c r="L1" s="25"/>
      <c r="M1" s="26"/>
    </row>
    <row r="2" spans="1:13" s="2" customFormat="1" ht="15">
      <c r="A2" s="73" t="s">
        <v>530</v>
      </c>
      <c r="D2" s="3"/>
      <c r="E2" s="20"/>
      <c r="F2" s="4"/>
      <c r="G2" s="5"/>
      <c r="H2" s="5"/>
      <c r="I2" s="6"/>
      <c r="J2" s="46"/>
      <c r="K2" s="46"/>
      <c r="L2" s="27"/>
      <c r="M2" s="26"/>
    </row>
    <row r="3" spans="1:12" ht="12.75">
      <c r="A3" s="326"/>
      <c r="B3" s="326"/>
      <c r="C3" s="29"/>
      <c r="D3" s="326"/>
      <c r="E3" s="327"/>
      <c r="F3" s="326"/>
      <c r="G3" s="326"/>
      <c r="H3" s="326"/>
      <c r="I3" s="326"/>
      <c r="J3" s="279"/>
      <c r="K3" s="279"/>
      <c r="L3" s="279"/>
    </row>
    <row r="4" spans="3:13" s="31" customFormat="1" ht="15">
      <c r="C4" s="2" t="s">
        <v>487</v>
      </c>
      <c r="D4" s="2"/>
      <c r="E4" s="21"/>
      <c r="F4" s="3"/>
      <c r="G4" s="3"/>
      <c r="H4" s="280"/>
      <c r="I4" s="280"/>
      <c r="J4" s="313"/>
      <c r="K4" s="264"/>
      <c r="L4" s="46"/>
      <c r="M4" s="266"/>
    </row>
    <row r="5" spans="3:13" s="31" customFormat="1" ht="15" customHeight="1" thickBot="1">
      <c r="C5" s="29">
        <v>1</v>
      </c>
      <c r="D5" s="29" t="s">
        <v>531</v>
      </c>
      <c r="E5" s="21"/>
      <c r="F5" s="3"/>
      <c r="G5" s="3"/>
      <c r="H5" s="280"/>
      <c r="I5" s="280"/>
      <c r="J5" s="313"/>
      <c r="K5" s="264"/>
      <c r="L5" s="266"/>
      <c r="M5" s="266"/>
    </row>
    <row r="6" spans="1:13" s="18" customFormat="1" ht="18" customHeight="1" thickBot="1">
      <c r="A6" s="196" t="s">
        <v>528</v>
      </c>
      <c r="B6" s="252" t="s">
        <v>27</v>
      </c>
      <c r="C6" s="253" t="s">
        <v>2</v>
      </c>
      <c r="D6" s="33" t="s">
        <v>3</v>
      </c>
      <c r="E6" s="23" t="s">
        <v>4</v>
      </c>
      <c r="F6" s="11" t="s">
        <v>5</v>
      </c>
      <c r="G6" s="9" t="s">
        <v>6</v>
      </c>
      <c r="H6" s="11" t="s">
        <v>7</v>
      </c>
      <c r="I6" s="11" t="s">
        <v>8</v>
      </c>
      <c r="J6" s="315" t="s">
        <v>10</v>
      </c>
      <c r="K6" s="34" t="s">
        <v>11</v>
      </c>
      <c r="L6" s="274" t="s">
        <v>12</v>
      </c>
      <c r="M6" s="255"/>
    </row>
    <row r="7" spans="1:13" ht="18" customHeight="1">
      <c r="A7" s="35">
        <v>1</v>
      </c>
      <c r="B7" s="281"/>
      <c r="C7" s="243" t="s">
        <v>498</v>
      </c>
      <c r="D7" s="244" t="s">
        <v>894</v>
      </c>
      <c r="E7" s="245">
        <v>38785</v>
      </c>
      <c r="F7" s="246" t="s">
        <v>37</v>
      </c>
      <c r="G7" s="246" t="s">
        <v>38</v>
      </c>
      <c r="H7" s="38"/>
      <c r="I7" s="39"/>
      <c r="J7" s="316" t="s">
        <v>965</v>
      </c>
      <c r="K7" s="40">
        <f>IF(ISBLANK(J7),"",IF(J7&gt;33,"",IF(J7&lt;=23.7,"I A",IF(J7&lt;=25,"II A",IF(J7&lt;=27,"III A",IF(J7&lt;=29.5,"I JA",IF(J7&lt;=31.5,"II JA",IF(J7&lt;=33,"III JA"))))))))</f>
      </c>
      <c r="L7" s="246" t="s">
        <v>70</v>
      </c>
      <c r="M7" s="19"/>
    </row>
    <row r="8" spans="1:13" ht="18" customHeight="1">
      <c r="A8" s="35">
        <v>2</v>
      </c>
      <c r="B8" s="281"/>
      <c r="C8" s="36" t="s">
        <v>591</v>
      </c>
      <c r="D8" s="37" t="s">
        <v>677</v>
      </c>
      <c r="E8" s="41" t="s">
        <v>676</v>
      </c>
      <c r="F8" s="38" t="s">
        <v>33</v>
      </c>
      <c r="G8" s="38" t="s">
        <v>34</v>
      </c>
      <c r="H8" s="38"/>
      <c r="I8" s="39"/>
      <c r="J8" s="316">
        <v>27.9</v>
      </c>
      <c r="K8" s="40" t="str">
        <f>IF(ISBLANK(J8),"",IF(J8&gt;33,"",IF(J8&lt;=23.7,"I A",IF(J8&lt;=25,"II A",IF(J8&lt;=27,"III A",IF(J8&lt;=29.5,"I JA",IF(J8&lt;=31.5,"II JA",IF(J8&lt;=33,"III JA"))))))))</f>
        <v>I JA</v>
      </c>
      <c r="L8" s="15" t="s">
        <v>447</v>
      </c>
      <c r="M8" s="19"/>
    </row>
    <row r="9" spans="1:13" ht="18" customHeight="1">
      <c r="A9" s="35">
        <v>3</v>
      </c>
      <c r="B9" s="281"/>
      <c r="C9" s="36" t="s">
        <v>267</v>
      </c>
      <c r="D9" s="37" t="s">
        <v>688</v>
      </c>
      <c r="E9" s="41">
        <v>39308</v>
      </c>
      <c r="F9" s="38" t="s">
        <v>569</v>
      </c>
      <c r="G9" s="38" t="s">
        <v>565</v>
      </c>
      <c r="H9" s="38"/>
      <c r="I9" s="39"/>
      <c r="J9" s="316">
        <v>29.13</v>
      </c>
      <c r="K9" s="40" t="str">
        <f>IF(ISBLANK(J9),"",IF(J9&gt;33,"",IF(J9&lt;=23.7,"I A",IF(J9&lt;=25,"II A",IF(J9&lt;=27,"III A",IF(J9&lt;=29.5,"I JA",IF(J9&lt;=31.5,"II JA",IF(J9&lt;=33,"III JA"))))))))</f>
        <v>I JA</v>
      </c>
      <c r="L9" s="15" t="s">
        <v>568</v>
      </c>
      <c r="M9" s="19"/>
    </row>
    <row r="10" spans="1:13" ht="18" customHeight="1">
      <c r="A10" s="35">
        <v>4</v>
      </c>
      <c r="B10" s="281"/>
      <c r="C10" s="36" t="s">
        <v>256</v>
      </c>
      <c r="D10" s="37" t="s">
        <v>489</v>
      </c>
      <c r="E10" s="41">
        <v>38847</v>
      </c>
      <c r="F10" s="38" t="s">
        <v>37</v>
      </c>
      <c r="G10" s="38" t="s">
        <v>38</v>
      </c>
      <c r="H10" s="38"/>
      <c r="I10" s="39" t="s">
        <v>69</v>
      </c>
      <c r="J10" s="316">
        <v>28.11</v>
      </c>
      <c r="K10" s="40" t="str">
        <f>IF(ISBLANK(J10),"",IF(J10&gt;33,"",IF(J10&lt;=23.7,"I A",IF(J10&lt;=25,"II A",IF(J10&lt;=27,"III A",IF(J10&lt;=29.5,"I JA",IF(J10&lt;=31.5,"II JA",IF(J10&lt;=33,"III JA"))))))))</f>
        <v>I JA</v>
      </c>
      <c r="L10" s="15" t="s">
        <v>222</v>
      </c>
      <c r="M10" s="19"/>
    </row>
    <row r="11" spans="3:13" s="31" customFormat="1" ht="15" customHeight="1" thickBot="1">
      <c r="C11" s="29">
        <v>2</v>
      </c>
      <c r="D11" s="29" t="s">
        <v>531</v>
      </c>
      <c r="E11" s="21"/>
      <c r="F11" s="3"/>
      <c r="G11" s="3"/>
      <c r="H11" s="280"/>
      <c r="I11" s="280"/>
      <c r="J11" s="313"/>
      <c r="K11" s="264"/>
      <c r="L11" s="266"/>
      <c r="M11" s="266"/>
    </row>
    <row r="12" spans="1:13" s="18" customFormat="1" ht="18" customHeight="1" thickBot="1">
      <c r="A12" s="196" t="s">
        <v>528</v>
      </c>
      <c r="B12" s="252" t="s">
        <v>27</v>
      </c>
      <c r="C12" s="253" t="s">
        <v>2</v>
      </c>
      <c r="D12" s="33" t="s">
        <v>3</v>
      </c>
      <c r="E12" s="23" t="s">
        <v>4</v>
      </c>
      <c r="F12" s="11" t="s">
        <v>5</v>
      </c>
      <c r="G12" s="9" t="s">
        <v>6</v>
      </c>
      <c r="H12" s="11" t="s">
        <v>7</v>
      </c>
      <c r="I12" s="11" t="s">
        <v>8</v>
      </c>
      <c r="J12" s="315" t="s">
        <v>10</v>
      </c>
      <c r="K12" s="34" t="s">
        <v>11</v>
      </c>
      <c r="L12" s="274" t="s">
        <v>12</v>
      </c>
      <c r="M12" s="255"/>
    </row>
    <row r="13" spans="1:13" ht="18" customHeight="1">
      <c r="A13" s="35">
        <v>1</v>
      </c>
      <c r="B13" s="281"/>
      <c r="C13" s="36" t="s">
        <v>488</v>
      </c>
      <c r="D13" s="37" t="s">
        <v>919</v>
      </c>
      <c r="E13" s="41" t="s">
        <v>115</v>
      </c>
      <c r="F13" s="38" t="s">
        <v>511</v>
      </c>
      <c r="G13" s="38" t="s">
        <v>917</v>
      </c>
      <c r="H13" s="38"/>
      <c r="I13" s="39"/>
      <c r="J13" s="316">
        <v>29.26</v>
      </c>
      <c r="K13" s="40" t="str">
        <f>IF(ISBLANK(J13),"",IF(J13&gt;33,"",IF(J13&lt;=23.7,"I A",IF(J13&lt;=25,"II A",IF(J13&lt;=27,"III A",IF(J13&lt;=29.5,"I JA",IF(J13&lt;=31.5,"II JA",IF(J13&lt;=33,"III JA"))))))))</f>
        <v>I JA</v>
      </c>
      <c r="L13" s="15" t="s">
        <v>918</v>
      </c>
      <c r="M13" s="19"/>
    </row>
    <row r="14" spans="1:13" ht="18" customHeight="1">
      <c r="A14" s="35">
        <v>2</v>
      </c>
      <c r="B14" s="281"/>
      <c r="C14" s="36" t="s">
        <v>680</v>
      </c>
      <c r="D14" s="37" t="s">
        <v>679</v>
      </c>
      <c r="E14" s="41" t="s">
        <v>678</v>
      </c>
      <c r="F14" s="38" t="s">
        <v>986</v>
      </c>
      <c r="G14" s="38" t="s">
        <v>341</v>
      </c>
      <c r="H14" s="38"/>
      <c r="I14" s="16" t="s">
        <v>69</v>
      </c>
      <c r="J14" s="316">
        <v>26.3</v>
      </c>
      <c r="K14" s="40" t="str">
        <f>IF(ISBLANK(J14),"",IF(J14&gt;33,"",IF(J14&lt;=23.7,"I A",IF(J14&lt;=25,"II A",IF(J14&lt;=27,"III A",IF(J14&lt;=29.5,"I JA",IF(J14&lt;=31.5,"II JA",IF(J14&lt;=33,"III JA"))))))))</f>
        <v>III A</v>
      </c>
      <c r="L14" s="15" t="s">
        <v>384</v>
      </c>
      <c r="M14" s="19"/>
    </row>
    <row r="15" spans="1:13" ht="18" customHeight="1">
      <c r="A15" s="35">
        <v>3</v>
      </c>
      <c r="B15" s="281"/>
      <c r="C15" s="36" t="s">
        <v>304</v>
      </c>
      <c r="D15" s="37" t="s">
        <v>687</v>
      </c>
      <c r="E15" s="41">
        <v>38837</v>
      </c>
      <c r="F15" s="38" t="s">
        <v>37</v>
      </c>
      <c r="G15" s="38" t="s">
        <v>38</v>
      </c>
      <c r="H15" s="38"/>
      <c r="I15" s="16" t="s">
        <v>69</v>
      </c>
      <c r="J15" s="316">
        <v>29.66</v>
      </c>
      <c r="K15" s="40" t="str">
        <f>IF(ISBLANK(J15),"",IF(J15&gt;33,"",IF(J15&lt;=23.7,"I A",IF(J15&lt;=25,"II A",IF(J15&lt;=27,"III A",IF(J15&lt;=29.5,"I JA",IF(J15&lt;=31.5,"II JA",IF(J15&lt;=33,"III JA"))))))))</f>
        <v>II JA</v>
      </c>
      <c r="L15" s="15" t="s">
        <v>70</v>
      </c>
      <c r="M15" s="19"/>
    </row>
    <row r="16" spans="1:13" ht="18" customHeight="1">
      <c r="A16" s="35">
        <v>4</v>
      </c>
      <c r="B16" s="281"/>
      <c r="C16" s="36" t="s">
        <v>17</v>
      </c>
      <c r="D16" s="37" t="s">
        <v>681</v>
      </c>
      <c r="E16" s="41" t="s">
        <v>360</v>
      </c>
      <c r="F16" s="38" t="s">
        <v>198</v>
      </c>
      <c r="G16" s="38" t="s">
        <v>58</v>
      </c>
      <c r="H16" s="38"/>
      <c r="I16" s="39"/>
      <c r="J16" s="316" t="s">
        <v>967</v>
      </c>
      <c r="K16" s="40">
        <f>IF(ISBLANK(J16),"",IF(J16&gt;33,"",IF(J16&lt;=23.7,"I A",IF(J16&lt;=25,"II A",IF(J16&lt;=27,"III A",IF(J16&lt;=29.5,"I JA",IF(J16&lt;=31.5,"II JA",IF(J16&lt;=33,"III JA"))))))))</f>
      </c>
      <c r="L16" s="15" t="s">
        <v>249</v>
      </c>
      <c r="M16" s="19"/>
    </row>
    <row r="17" spans="3:13" s="31" customFormat="1" ht="15" customHeight="1" thickBot="1">
      <c r="C17" s="29">
        <v>3</v>
      </c>
      <c r="D17" s="29" t="s">
        <v>531</v>
      </c>
      <c r="E17" s="21"/>
      <c r="F17" s="3"/>
      <c r="G17" s="3"/>
      <c r="H17" s="280"/>
      <c r="I17" s="280"/>
      <c r="J17" s="313"/>
      <c r="K17" s="264"/>
      <c r="L17" s="266"/>
      <c r="M17" s="266"/>
    </row>
    <row r="18" spans="1:13" s="18" customFormat="1" ht="18" customHeight="1" thickBot="1">
      <c r="A18" s="196" t="s">
        <v>528</v>
      </c>
      <c r="B18" s="252" t="s">
        <v>27</v>
      </c>
      <c r="C18" s="253" t="s">
        <v>2</v>
      </c>
      <c r="D18" s="33" t="s">
        <v>3</v>
      </c>
      <c r="E18" s="23" t="s">
        <v>4</v>
      </c>
      <c r="F18" s="11" t="s">
        <v>5</v>
      </c>
      <c r="G18" s="9" t="s">
        <v>6</v>
      </c>
      <c r="H18" s="11" t="s">
        <v>7</v>
      </c>
      <c r="I18" s="11" t="s">
        <v>8</v>
      </c>
      <c r="J18" s="315" t="s">
        <v>10</v>
      </c>
      <c r="K18" s="34" t="s">
        <v>11</v>
      </c>
      <c r="L18" s="274" t="s">
        <v>12</v>
      </c>
      <c r="M18" s="255"/>
    </row>
    <row r="19" spans="1:13" ht="18" customHeight="1">
      <c r="A19" s="35">
        <v>1</v>
      </c>
      <c r="B19" s="281"/>
      <c r="C19" s="36"/>
      <c r="D19" s="37"/>
      <c r="E19" s="41"/>
      <c r="F19" s="38"/>
      <c r="G19" s="38"/>
      <c r="H19" s="38"/>
      <c r="I19" s="39"/>
      <c r="J19" s="316"/>
      <c r="K19" s="40">
        <f>IF(ISBLANK(J19),"",IF(J19&gt;33,"",IF(J19&lt;=23.7,"I A",IF(J19&lt;=25,"II A",IF(J19&lt;=27,"III A",IF(J19&lt;=29.5,"I JA",IF(J19&lt;=31.5,"II JA",IF(J19&lt;=33,"III JA"))))))))</f>
      </c>
      <c r="L19" s="15"/>
      <c r="M19" s="19"/>
    </row>
    <row r="20" spans="1:13" ht="18" customHeight="1">
      <c r="A20" s="35">
        <v>2</v>
      </c>
      <c r="B20" s="281"/>
      <c r="C20" s="36" t="s">
        <v>695</v>
      </c>
      <c r="D20" s="37" t="s">
        <v>694</v>
      </c>
      <c r="E20" s="41" t="s">
        <v>693</v>
      </c>
      <c r="F20" s="38" t="s">
        <v>24</v>
      </c>
      <c r="G20" s="38" t="s">
        <v>25</v>
      </c>
      <c r="H20" s="38"/>
      <c r="I20" s="39"/>
      <c r="J20" s="316">
        <v>29.33</v>
      </c>
      <c r="K20" s="40" t="str">
        <f>IF(ISBLANK(J20),"",IF(J20&gt;33,"",IF(J20&lt;=23.7,"I A",IF(J20&lt;=25,"II A",IF(J20&lt;=27,"III A",IF(J20&lt;=29.5,"I JA",IF(J20&lt;=31.5,"II JA",IF(J20&lt;=33,"III JA"))))))))</f>
        <v>I JA</v>
      </c>
      <c r="L20" s="15" t="s">
        <v>87</v>
      </c>
      <c r="M20" s="19"/>
    </row>
    <row r="21" spans="1:13" ht="18" customHeight="1">
      <c r="A21" s="35">
        <v>3</v>
      </c>
      <c r="B21" s="281"/>
      <c r="C21" s="36" t="s">
        <v>690</v>
      </c>
      <c r="D21" s="37" t="s">
        <v>490</v>
      </c>
      <c r="E21" s="41">
        <v>39094</v>
      </c>
      <c r="F21" s="38" t="s">
        <v>61</v>
      </c>
      <c r="G21" s="38" t="s">
        <v>565</v>
      </c>
      <c r="H21" s="38"/>
      <c r="I21" s="39"/>
      <c r="J21" s="316">
        <v>27.8</v>
      </c>
      <c r="K21" s="40" t="str">
        <f>IF(ISBLANK(J21),"",IF(J21&gt;33,"",IF(J21&lt;=23.7,"I A",IF(J21&lt;=25,"II A",IF(J21&lt;=27,"III A",IF(J21&lt;=29.5,"I JA",IF(J21&lt;=31.5,"II JA",IF(J21&lt;=33,"III JA"))))))))</f>
        <v>I JA</v>
      </c>
      <c r="L21" s="15" t="s">
        <v>689</v>
      </c>
      <c r="M21" s="19"/>
    </row>
    <row r="22" spans="1:13" ht="18" customHeight="1">
      <c r="A22" s="35">
        <v>4</v>
      </c>
      <c r="B22" s="281"/>
      <c r="C22" s="36" t="s">
        <v>268</v>
      </c>
      <c r="D22" s="37" t="s">
        <v>317</v>
      </c>
      <c r="E22" s="41" t="s">
        <v>318</v>
      </c>
      <c r="F22" s="38" t="s">
        <v>24</v>
      </c>
      <c r="G22" s="38" t="s">
        <v>25</v>
      </c>
      <c r="H22" s="38"/>
      <c r="I22" s="39"/>
      <c r="J22" s="316">
        <v>27.59</v>
      </c>
      <c r="K22" s="40" t="str">
        <f>IF(ISBLANK(J22),"",IF(J22&gt;33,"",IF(J22&lt;=23.7,"I A",IF(J22&lt;=25,"II A",IF(J22&lt;=27,"III A",IF(J22&lt;=29.5,"I JA",IF(J22&lt;=31.5,"II JA",IF(J22&lt;=33,"III JA"))))))))</f>
        <v>I JA</v>
      </c>
      <c r="L22" s="15" t="s">
        <v>302</v>
      </c>
      <c r="M22" s="19"/>
    </row>
    <row r="23" spans="3:13" s="31" customFormat="1" ht="15" customHeight="1" thickBot="1">
      <c r="C23" s="29">
        <v>4</v>
      </c>
      <c r="D23" s="29" t="s">
        <v>531</v>
      </c>
      <c r="E23" s="21"/>
      <c r="F23" s="3"/>
      <c r="G23" s="3"/>
      <c r="H23" s="280"/>
      <c r="I23" s="280"/>
      <c r="J23" s="313"/>
      <c r="K23" s="264"/>
      <c r="L23" s="266"/>
      <c r="M23" s="266"/>
    </row>
    <row r="24" spans="1:13" s="18" customFormat="1" ht="18" customHeight="1" thickBot="1">
      <c r="A24" s="196" t="s">
        <v>528</v>
      </c>
      <c r="B24" s="252" t="s">
        <v>27</v>
      </c>
      <c r="C24" s="253" t="s">
        <v>2</v>
      </c>
      <c r="D24" s="33" t="s">
        <v>3</v>
      </c>
      <c r="E24" s="23" t="s">
        <v>4</v>
      </c>
      <c r="F24" s="11" t="s">
        <v>5</v>
      </c>
      <c r="G24" s="9" t="s">
        <v>6</v>
      </c>
      <c r="H24" s="11" t="s">
        <v>7</v>
      </c>
      <c r="I24" s="11" t="s">
        <v>8</v>
      </c>
      <c r="J24" s="315" t="s">
        <v>10</v>
      </c>
      <c r="K24" s="34" t="s">
        <v>11</v>
      </c>
      <c r="L24" s="274" t="s">
        <v>12</v>
      </c>
      <c r="M24" s="255"/>
    </row>
    <row r="25" spans="1:13" ht="18" customHeight="1">
      <c r="A25" s="35">
        <v>1</v>
      </c>
      <c r="B25" s="281"/>
      <c r="C25" s="36" t="s">
        <v>675</v>
      </c>
      <c r="D25" s="37" t="s">
        <v>674</v>
      </c>
      <c r="E25" s="41" t="s">
        <v>673</v>
      </c>
      <c r="F25" s="38" t="s">
        <v>237</v>
      </c>
      <c r="G25" s="38" t="s">
        <v>34</v>
      </c>
      <c r="H25" s="38"/>
      <c r="I25" s="39" t="s">
        <v>69</v>
      </c>
      <c r="J25" s="316">
        <v>28.68</v>
      </c>
      <c r="K25" s="40" t="str">
        <f>IF(ISBLANK(J25),"",IF(J25&gt;33,"",IF(J25&lt;=23.7,"I A",IF(J25&lt;=25,"II A",IF(J25&lt;=27,"III A",IF(J25&lt;=29.5,"I JA",IF(J25&lt;=31.5,"II JA",IF(J25&lt;=33,"III JA"))))))))</f>
        <v>I JA</v>
      </c>
      <c r="L25" s="15" t="s">
        <v>447</v>
      </c>
      <c r="M25" s="19"/>
    </row>
    <row r="26" spans="1:13" ht="18" customHeight="1">
      <c r="A26" s="35">
        <v>2</v>
      </c>
      <c r="B26" s="281"/>
      <c r="C26" s="36" t="s">
        <v>686</v>
      </c>
      <c r="D26" s="37" t="s">
        <v>685</v>
      </c>
      <c r="E26" s="41">
        <v>38869</v>
      </c>
      <c r="F26" s="38" t="s">
        <v>37</v>
      </c>
      <c r="G26" s="38" t="s">
        <v>38</v>
      </c>
      <c r="H26" s="38"/>
      <c r="I26" s="16" t="s">
        <v>69</v>
      </c>
      <c r="J26" s="316">
        <v>27.05</v>
      </c>
      <c r="K26" s="40" t="str">
        <f>IF(ISBLANK(J26),"",IF(J26&gt;33,"",IF(J26&lt;=23.7,"I A",IF(J26&lt;=25,"II A",IF(J26&lt;=27,"III A",IF(J26&lt;=29.5,"I JA",IF(J26&lt;=31.5,"II JA",IF(J26&lt;=33,"III JA"))))))))</f>
        <v>I JA</v>
      </c>
      <c r="L26" s="15" t="s">
        <v>70</v>
      </c>
      <c r="M26" s="19"/>
    </row>
    <row r="27" spans="1:13" ht="18" customHeight="1">
      <c r="A27" s="35">
        <v>3</v>
      </c>
      <c r="B27" s="281"/>
      <c r="C27" s="36" t="s">
        <v>267</v>
      </c>
      <c r="D27" s="37" t="s">
        <v>948</v>
      </c>
      <c r="E27" s="41">
        <v>39051</v>
      </c>
      <c r="F27" s="38" t="s">
        <v>18</v>
      </c>
      <c r="G27" s="38" t="s">
        <v>943</v>
      </c>
      <c r="H27" s="38"/>
      <c r="I27" s="39"/>
      <c r="J27" s="316">
        <v>25.93</v>
      </c>
      <c r="K27" s="40" t="str">
        <f>IF(ISBLANK(J27),"",IF(J27&gt;33,"",IF(J27&lt;=23.7,"I A",IF(J27&lt;=25,"II A",IF(J27&lt;=27,"III A",IF(J27&lt;=29.5,"I JA",IF(J27&lt;=31.5,"II JA",IF(J27&lt;=33,"III JA"))))))))</f>
        <v>III A</v>
      </c>
      <c r="L27" s="15" t="s">
        <v>949</v>
      </c>
      <c r="M27" s="19"/>
    </row>
    <row r="28" spans="1:13" ht="18" customHeight="1">
      <c r="A28" s="35">
        <v>4</v>
      </c>
      <c r="B28" s="281"/>
      <c r="C28" s="36" t="s">
        <v>320</v>
      </c>
      <c r="D28" s="37" t="s">
        <v>321</v>
      </c>
      <c r="E28" s="41" t="s">
        <v>322</v>
      </c>
      <c r="F28" s="38" t="s">
        <v>56</v>
      </c>
      <c r="G28" s="38" t="s">
        <v>25</v>
      </c>
      <c r="H28" s="38"/>
      <c r="I28" s="39"/>
      <c r="J28" s="316">
        <v>27.64</v>
      </c>
      <c r="K28" s="40" t="str">
        <f>IF(ISBLANK(J28),"",IF(J28&gt;33,"",IF(J28&lt;=23.7,"I A",IF(J28&lt;=25,"II A",IF(J28&lt;=27,"III A",IF(J28&lt;=29.5,"I JA",IF(J28&lt;=31.5,"II JA",IF(J28&lt;=33,"III JA"))))))))</f>
        <v>I JA</v>
      </c>
      <c r="L28" s="15" t="s">
        <v>87</v>
      </c>
      <c r="M28" s="19"/>
    </row>
    <row r="29" spans="1:13" ht="18" customHeight="1">
      <c r="A29" s="328"/>
      <c r="B29" s="328"/>
      <c r="C29" s="329"/>
      <c r="D29" s="330"/>
      <c r="E29" s="331"/>
      <c r="F29" s="332"/>
      <c r="G29" s="332"/>
      <c r="H29" s="332"/>
      <c r="I29" s="333"/>
      <c r="J29" s="322"/>
      <c r="K29" s="317"/>
      <c r="L29" s="321"/>
      <c r="M29" s="19"/>
    </row>
    <row r="30" spans="1:13" ht="18" customHeight="1">
      <c r="A30" s="328"/>
      <c r="B30" s="328"/>
      <c r="C30" s="329"/>
      <c r="D30" s="330"/>
      <c r="E30" s="331"/>
      <c r="F30" s="332"/>
      <c r="G30" s="332"/>
      <c r="H30" s="332"/>
      <c r="I30" s="333"/>
      <c r="J30" s="322"/>
      <c r="K30" s="317"/>
      <c r="L30" s="321"/>
      <c r="M30" s="19"/>
    </row>
    <row r="31" spans="1:13" ht="18" customHeight="1">
      <c r="A31" s="328"/>
      <c r="B31" s="328"/>
      <c r="C31" s="329"/>
      <c r="D31" s="330"/>
      <c r="E31" s="331"/>
      <c r="F31" s="332"/>
      <c r="G31" s="332"/>
      <c r="H31" s="332"/>
      <c r="I31" s="333"/>
      <c r="J31" s="322"/>
      <c r="K31" s="317"/>
      <c r="L31" s="321"/>
      <c r="M31" s="19"/>
    </row>
    <row r="32" spans="1:13" ht="18" customHeight="1">
      <c r="A32" s="328"/>
      <c r="B32" s="328"/>
      <c r="C32" s="329"/>
      <c r="D32" s="330"/>
      <c r="E32" s="331"/>
      <c r="F32" s="332"/>
      <c r="G32" s="332"/>
      <c r="H32" s="332"/>
      <c r="I32" s="333"/>
      <c r="J32" s="322"/>
      <c r="K32" s="317"/>
      <c r="L32" s="321"/>
      <c r="M32" s="19"/>
    </row>
    <row r="33" spans="1:13" ht="18" customHeight="1">
      <c r="A33" s="328"/>
      <c r="B33" s="328"/>
      <c r="C33" s="329"/>
      <c r="D33" s="330"/>
      <c r="E33" s="331"/>
      <c r="F33" s="332"/>
      <c r="G33" s="332"/>
      <c r="H33" s="332"/>
      <c r="I33" s="333"/>
      <c r="J33" s="322"/>
      <c r="K33" s="317"/>
      <c r="L33" s="321"/>
      <c r="M33" s="19"/>
    </row>
    <row r="34" spans="1:13" ht="24.75" customHeight="1">
      <c r="A34" s="328"/>
      <c r="B34" s="328"/>
      <c r="C34" s="329"/>
      <c r="D34" s="330"/>
      <c r="E34" s="331"/>
      <c r="F34" s="332"/>
      <c r="G34" s="332"/>
      <c r="H34" s="332"/>
      <c r="I34" s="333"/>
      <c r="J34" s="322"/>
      <c r="K34" s="317"/>
      <c r="L34" s="321"/>
      <c r="M34" s="19"/>
    </row>
    <row r="35" spans="3:13" s="31" customFormat="1" ht="15">
      <c r="C35" s="2" t="s">
        <v>487</v>
      </c>
      <c r="D35" s="2"/>
      <c r="E35" s="21"/>
      <c r="F35" s="3"/>
      <c r="G35" s="3"/>
      <c r="H35" s="280"/>
      <c r="I35" s="280"/>
      <c r="J35" s="313"/>
      <c r="K35" s="264"/>
      <c r="L35" s="46"/>
      <c r="M35" s="266"/>
    </row>
    <row r="36" spans="3:13" s="31" customFormat="1" ht="15" customHeight="1" thickBot="1">
      <c r="C36" s="29">
        <v>5</v>
      </c>
      <c r="D36" s="29" t="s">
        <v>531</v>
      </c>
      <c r="E36" s="21"/>
      <c r="F36" s="3"/>
      <c r="G36" s="3"/>
      <c r="H36" s="280"/>
      <c r="I36" s="280"/>
      <c r="J36" s="313"/>
      <c r="K36" s="264"/>
      <c r="L36" s="266"/>
      <c r="M36" s="266"/>
    </row>
    <row r="37" spans="1:13" s="18" customFormat="1" ht="18" customHeight="1" thickBot="1">
      <c r="A37" s="196" t="s">
        <v>528</v>
      </c>
      <c r="B37" s="252" t="s">
        <v>27</v>
      </c>
      <c r="C37" s="253" t="s">
        <v>2</v>
      </c>
      <c r="D37" s="33" t="s">
        <v>3</v>
      </c>
      <c r="E37" s="23" t="s">
        <v>4</v>
      </c>
      <c r="F37" s="11" t="s">
        <v>5</v>
      </c>
      <c r="G37" s="9" t="s">
        <v>6</v>
      </c>
      <c r="H37" s="11" t="s">
        <v>7</v>
      </c>
      <c r="I37" s="11" t="s">
        <v>8</v>
      </c>
      <c r="J37" s="315" t="s">
        <v>10</v>
      </c>
      <c r="K37" s="34" t="s">
        <v>11</v>
      </c>
      <c r="L37" s="274" t="s">
        <v>12</v>
      </c>
      <c r="M37" s="255"/>
    </row>
    <row r="38" spans="1:13" ht="18" customHeight="1">
      <c r="A38" s="35">
        <v>1</v>
      </c>
      <c r="B38" s="281"/>
      <c r="C38" s="36" t="s">
        <v>77</v>
      </c>
      <c r="D38" s="37" t="s">
        <v>692</v>
      </c>
      <c r="E38" s="41" t="s">
        <v>691</v>
      </c>
      <c r="F38" s="38" t="s">
        <v>24</v>
      </c>
      <c r="G38" s="38" t="s">
        <v>25</v>
      </c>
      <c r="H38" s="38"/>
      <c r="I38" s="39"/>
      <c r="J38" s="316">
        <v>30.72</v>
      </c>
      <c r="K38" s="40" t="str">
        <f>IF(ISBLANK(J38),"",IF(J38&gt;33,"",IF(J38&lt;=23.7,"I A",IF(J38&lt;=25,"II A",IF(J38&lt;=27,"III A",IF(J38&lt;=29.5,"I JA",IF(J38&lt;=31.5,"II JA",IF(J38&lt;=33,"III JA"))))))))</f>
        <v>II JA</v>
      </c>
      <c r="L38" s="15" t="s">
        <v>75</v>
      </c>
      <c r="M38" s="19"/>
    </row>
    <row r="39" spans="1:13" ht="18" customHeight="1">
      <c r="A39" s="35">
        <v>2</v>
      </c>
      <c r="B39" s="281"/>
      <c r="C39" s="36" t="s">
        <v>298</v>
      </c>
      <c r="D39" s="37" t="s">
        <v>297</v>
      </c>
      <c r="E39" s="41">
        <v>38867</v>
      </c>
      <c r="F39" s="38" t="s">
        <v>237</v>
      </c>
      <c r="G39" s="38" t="s">
        <v>34</v>
      </c>
      <c r="H39" s="38"/>
      <c r="I39" s="39" t="s">
        <v>69</v>
      </c>
      <c r="J39" s="316">
        <v>32.79</v>
      </c>
      <c r="K39" s="40" t="str">
        <f>IF(ISBLANK(J39),"",IF(J39&gt;33,"",IF(J39&lt;=23.7,"I A",IF(J39&lt;=25,"II A",IF(J39&lt;=27,"III A",IF(J39&lt;=29.5,"I JA",IF(J39&lt;=31.5,"II JA",IF(J39&lt;=33,"III JA"))))))))</f>
        <v>III JA</v>
      </c>
      <c r="L39" s="15" t="s">
        <v>296</v>
      </c>
      <c r="M39" s="19"/>
    </row>
    <row r="40" spans="1:13" ht="18" customHeight="1">
      <c r="A40" s="35">
        <v>3</v>
      </c>
      <c r="B40" s="281"/>
      <c r="C40" s="36" t="s">
        <v>684</v>
      </c>
      <c r="D40" s="37" t="s">
        <v>683</v>
      </c>
      <c r="E40" s="41">
        <v>38743</v>
      </c>
      <c r="F40" s="38" t="s">
        <v>57</v>
      </c>
      <c r="G40" s="38" t="s">
        <v>58</v>
      </c>
      <c r="H40" s="38"/>
      <c r="I40" s="39"/>
      <c r="J40" s="316">
        <v>26.28</v>
      </c>
      <c r="K40" s="40" t="str">
        <f>IF(ISBLANK(J40),"",IF(J40&gt;33,"",IF(J40&lt;=23.7,"I A",IF(J40&lt;=25,"II A",IF(J40&lt;=27,"III A",IF(J40&lt;=29.5,"I JA",IF(J40&lt;=31.5,"II JA",IF(J40&lt;=33,"III JA"))))))))</f>
        <v>III A</v>
      </c>
      <c r="L40" s="15" t="s">
        <v>543</v>
      </c>
      <c r="M40" s="347" t="s">
        <v>682</v>
      </c>
    </row>
    <row r="41" spans="1:13" ht="18" customHeight="1">
      <c r="A41" s="35">
        <v>4</v>
      </c>
      <c r="B41" s="281"/>
      <c r="C41" s="36" t="s">
        <v>495</v>
      </c>
      <c r="D41" s="37" t="s">
        <v>496</v>
      </c>
      <c r="E41" s="41" t="s">
        <v>60</v>
      </c>
      <c r="F41" s="38" t="s">
        <v>66</v>
      </c>
      <c r="G41" s="38" t="s">
        <v>67</v>
      </c>
      <c r="H41" s="38"/>
      <c r="I41" s="39"/>
      <c r="J41" s="316">
        <v>26.88</v>
      </c>
      <c r="K41" s="40" t="str">
        <f>IF(ISBLANK(J41),"",IF(J41&gt;33,"",IF(J41&lt;=23.7,"I A",IF(J41&lt;=25,"II A",IF(J41&lt;=27,"III A",IF(J41&lt;=29.5,"I JA",IF(J41&lt;=31.5,"II JA",IF(J41&lt;=33,"III JA"))))))))</f>
        <v>III A</v>
      </c>
      <c r="L41" s="15" t="s">
        <v>212</v>
      </c>
      <c r="M41" s="347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25"/>
  <sheetViews>
    <sheetView zoomScalePageLayoutView="0" workbookViewId="0" topLeftCell="A4">
      <selection activeCell="A7" sqref="A7"/>
    </sheetView>
  </sheetViews>
  <sheetFormatPr defaultColWidth="9.140625" defaultRowHeight="15"/>
  <cols>
    <col min="1" max="1" width="5.7109375" style="28" customWidth="1"/>
    <col min="2" max="2" width="5.7109375" style="28" hidden="1" customWidth="1"/>
    <col min="3" max="3" width="14.8515625" style="28" customWidth="1"/>
    <col min="4" max="4" width="14.140625" style="28" bestFit="1" customWidth="1"/>
    <col min="5" max="5" width="9.28125" style="22" customWidth="1"/>
    <col min="6" max="6" width="11.421875" style="32" customWidth="1"/>
    <col min="7" max="7" width="11.00390625" style="32" customWidth="1"/>
    <col min="8" max="8" width="11.28125" style="32" customWidth="1"/>
    <col min="9" max="9" width="5.8515625" style="32" bestFit="1" customWidth="1"/>
    <col min="10" max="10" width="9.140625" style="324" customWidth="1"/>
    <col min="11" max="11" width="6.421875" style="325" bestFit="1" customWidth="1"/>
    <col min="12" max="12" width="24.57421875" style="261" customWidth="1"/>
    <col min="13" max="13" width="6.00390625" style="68" hidden="1" customWidth="1"/>
    <col min="14" max="14" width="3.00390625" style="28" customWidth="1"/>
    <col min="15" max="15" width="2.57421875" style="28" customWidth="1"/>
    <col min="16" max="16" width="9.140625" style="28" customWidth="1"/>
    <col min="17" max="16384" width="9.140625" style="28" customWidth="1"/>
  </cols>
  <sheetData>
    <row r="1" spans="1:13" s="2" customFormat="1" ht="15">
      <c r="A1" s="1" t="s">
        <v>0</v>
      </c>
      <c r="D1" s="3"/>
      <c r="E1" s="20"/>
      <c r="F1" s="4"/>
      <c r="G1" s="4"/>
      <c r="H1" s="5"/>
      <c r="I1" s="5"/>
      <c r="J1" s="46"/>
      <c r="K1" s="25"/>
      <c r="L1" s="25"/>
      <c r="M1" s="26"/>
    </row>
    <row r="2" spans="1:13" s="2" customFormat="1" ht="15">
      <c r="A2" s="73" t="s">
        <v>530</v>
      </c>
      <c r="D2" s="3"/>
      <c r="E2" s="20"/>
      <c r="F2" s="4"/>
      <c r="G2" s="5"/>
      <c r="H2" s="5"/>
      <c r="I2" s="6"/>
      <c r="J2" s="46"/>
      <c r="K2" s="46"/>
      <c r="L2" s="27"/>
      <c r="M2" s="26"/>
    </row>
    <row r="3" spans="1:12" ht="12.75">
      <c r="A3" s="326"/>
      <c r="B3" s="326"/>
      <c r="C3" s="29"/>
      <c r="D3" s="326"/>
      <c r="E3" s="327"/>
      <c r="F3" s="326"/>
      <c r="G3" s="326"/>
      <c r="H3" s="326"/>
      <c r="I3" s="326"/>
      <c r="J3" s="279"/>
      <c r="K3" s="279"/>
      <c r="L3" s="279"/>
    </row>
    <row r="4" spans="3:13" s="31" customFormat="1" ht="15">
      <c r="C4" s="2" t="s">
        <v>487</v>
      </c>
      <c r="D4" s="2"/>
      <c r="E4" s="21"/>
      <c r="F4" s="3"/>
      <c r="G4" s="3"/>
      <c r="H4" s="280"/>
      <c r="I4" s="280"/>
      <c r="J4" s="313"/>
      <c r="K4" s="264"/>
      <c r="L4" s="46"/>
      <c r="M4" s="266"/>
    </row>
    <row r="5" spans="3:13" s="31" customFormat="1" ht="15" customHeight="1" thickBot="1">
      <c r="C5" s="29"/>
      <c r="D5" s="29"/>
      <c r="E5" s="21"/>
      <c r="F5" s="3"/>
      <c r="G5" s="3"/>
      <c r="H5" s="280"/>
      <c r="I5" s="280"/>
      <c r="J5" s="313"/>
      <c r="K5" s="264"/>
      <c r="L5" s="266"/>
      <c r="M5" s="266"/>
    </row>
    <row r="6" spans="1:13" s="18" customFormat="1" ht="18" customHeight="1" thickBot="1">
      <c r="A6" s="196" t="s">
        <v>966</v>
      </c>
      <c r="B6" s="252" t="s">
        <v>27</v>
      </c>
      <c r="C6" s="253" t="s">
        <v>2</v>
      </c>
      <c r="D6" s="33" t="s">
        <v>3</v>
      </c>
      <c r="E6" s="23" t="s">
        <v>4</v>
      </c>
      <c r="F6" s="11" t="s">
        <v>5</v>
      </c>
      <c r="G6" s="9" t="s">
        <v>6</v>
      </c>
      <c r="H6" s="11" t="s">
        <v>7</v>
      </c>
      <c r="I6" s="11" t="s">
        <v>8</v>
      </c>
      <c r="J6" s="315" t="s">
        <v>10</v>
      </c>
      <c r="K6" s="34" t="s">
        <v>11</v>
      </c>
      <c r="L6" s="274" t="s">
        <v>12</v>
      </c>
      <c r="M6" s="255"/>
    </row>
    <row r="7" spans="1:13" ht="18" customHeight="1">
      <c r="A7" s="35">
        <v>1</v>
      </c>
      <c r="B7" s="281"/>
      <c r="C7" s="36" t="s">
        <v>267</v>
      </c>
      <c r="D7" s="37" t="s">
        <v>948</v>
      </c>
      <c r="E7" s="41">
        <v>39051</v>
      </c>
      <c r="F7" s="38" t="s">
        <v>18</v>
      </c>
      <c r="G7" s="38" t="s">
        <v>943</v>
      </c>
      <c r="H7" s="38"/>
      <c r="I7" s="39">
        <v>18</v>
      </c>
      <c r="J7" s="316">
        <v>25.93</v>
      </c>
      <c r="K7" s="40" t="str">
        <f aca="true" t="shared" si="0" ref="K7:K25">IF(ISBLANK(J7),"",IF(J7&gt;33,"",IF(J7&lt;=23.7,"I A",IF(J7&lt;=25,"II A",IF(J7&lt;=27,"III A",IF(J7&lt;=29.5,"I JA",IF(J7&lt;=31.5,"II JA",IF(J7&lt;=33,"III JA"))))))))</f>
        <v>III A</v>
      </c>
      <c r="L7" s="15" t="s">
        <v>949</v>
      </c>
      <c r="M7" s="19"/>
    </row>
    <row r="8" spans="1:13" ht="18" customHeight="1">
      <c r="A8" s="35">
        <v>2</v>
      </c>
      <c r="B8" s="281"/>
      <c r="C8" s="36" t="s">
        <v>684</v>
      </c>
      <c r="D8" s="37" t="s">
        <v>683</v>
      </c>
      <c r="E8" s="41">
        <v>38743</v>
      </c>
      <c r="F8" s="38" t="s">
        <v>57</v>
      </c>
      <c r="G8" s="38" t="s">
        <v>58</v>
      </c>
      <c r="H8" s="38"/>
      <c r="I8" s="39">
        <v>16</v>
      </c>
      <c r="J8" s="316">
        <v>26.28</v>
      </c>
      <c r="K8" s="40" t="str">
        <f t="shared" si="0"/>
        <v>III A</v>
      </c>
      <c r="L8" s="15" t="s">
        <v>543</v>
      </c>
      <c r="M8" s="349" t="s">
        <v>682</v>
      </c>
    </row>
    <row r="9" spans="1:13" ht="18" customHeight="1">
      <c r="A9" s="35">
        <v>3</v>
      </c>
      <c r="B9" s="281"/>
      <c r="C9" s="36" t="s">
        <v>680</v>
      </c>
      <c r="D9" s="37" t="s">
        <v>679</v>
      </c>
      <c r="E9" s="41" t="s">
        <v>678</v>
      </c>
      <c r="F9" s="38" t="s">
        <v>986</v>
      </c>
      <c r="G9" s="38" t="s">
        <v>341</v>
      </c>
      <c r="H9" s="38"/>
      <c r="I9" s="16" t="s">
        <v>69</v>
      </c>
      <c r="J9" s="316">
        <v>26.3</v>
      </c>
      <c r="K9" s="40" t="str">
        <f t="shared" si="0"/>
        <v>III A</v>
      </c>
      <c r="L9" s="15" t="s">
        <v>384</v>
      </c>
      <c r="M9" s="19"/>
    </row>
    <row r="10" spans="1:13" ht="18" customHeight="1">
      <c r="A10" s="35">
        <v>4</v>
      </c>
      <c r="B10" s="281"/>
      <c r="C10" s="36" t="s">
        <v>495</v>
      </c>
      <c r="D10" s="37" t="s">
        <v>496</v>
      </c>
      <c r="E10" s="41" t="s">
        <v>60</v>
      </c>
      <c r="F10" s="38" t="s">
        <v>66</v>
      </c>
      <c r="G10" s="38" t="s">
        <v>67</v>
      </c>
      <c r="H10" s="38"/>
      <c r="I10" s="39">
        <v>14</v>
      </c>
      <c r="J10" s="316">
        <v>26.88</v>
      </c>
      <c r="K10" s="40" t="str">
        <f t="shared" si="0"/>
        <v>III A</v>
      </c>
      <c r="L10" s="15" t="s">
        <v>212</v>
      </c>
      <c r="M10" s="349"/>
    </row>
    <row r="11" spans="1:13" ht="18" customHeight="1">
      <c r="A11" s="35">
        <v>5</v>
      </c>
      <c r="B11" s="281"/>
      <c r="C11" s="36" t="s">
        <v>686</v>
      </c>
      <c r="D11" s="37" t="s">
        <v>685</v>
      </c>
      <c r="E11" s="41">
        <v>38869</v>
      </c>
      <c r="F11" s="38" t="s">
        <v>37</v>
      </c>
      <c r="G11" s="38" t="s">
        <v>38</v>
      </c>
      <c r="H11" s="38"/>
      <c r="I11" s="16" t="s">
        <v>69</v>
      </c>
      <c r="J11" s="316">
        <v>27.05</v>
      </c>
      <c r="K11" s="40" t="str">
        <f t="shared" si="0"/>
        <v>I JA</v>
      </c>
      <c r="L11" s="15" t="s">
        <v>70</v>
      </c>
      <c r="M11" s="19"/>
    </row>
    <row r="12" spans="1:13" ht="18" customHeight="1">
      <c r="A12" s="35">
        <v>6</v>
      </c>
      <c r="B12" s="281"/>
      <c r="C12" s="36" t="s">
        <v>268</v>
      </c>
      <c r="D12" s="37" t="s">
        <v>317</v>
      </c>
      <c r="E12" s="41" t="s">
        <v>318</v>
      </c>
      <c r="F12" s="38" t="s">
        <v>24</v>
      </c>
      <c r="G12" s="38" t="s">
        <v>25</v>
      </c>
      <c r="H12" s="38"/>
      <c r="I12" s="39">
        <v>13</v>
      </c>
      <c r="J12" s="316">
        <v>27.59</v>
      </c>
      <c r="K12" s="40" t="str">
        <f t="shared" si="0"/>
        <v>I JA</v>
      </c>
      <c r="L12" s="15" t="s">
        <v>302</v>
      </c>
      <c r="M12" s="19"/>
    </row>
    <row r="13" spans="1:13" ht="18" customHeight="1">
      <c r="A13" s="35">
        <v>7</v>
      </c>
      <c r="B13" s="281"/>
      <c r="C13" s="36" t="s">
        <v>320</v>
      </c>
      <c r="D13" s="37" t="s">
        <v>321</v>
      </c>
      <c r="E13" s="41" t="s">
        <v>322</v>
      </c>
      <c r="F13" s="38" t="s">
        <v>56</v>
      </c>
      <c r="G13" s="38" t="s">
        <v>25</v>
      </c>
      <c r="H13" s="38"/>
      <c r="I13" s="39">
        <v>12</v>
      </c>
      <c r="J13" s="316">
        <v>27.64</v>
      </c>
      <c r="K13" s="40" t="str">
        <f t="shared" si="0"/>
        <v>I JA</v>
      </c>
      <c r="L13" s="15" t="s">
        <v>87</v>
      </c>
      <c r="M13" s="19"/>
    </row>
    <row r="14" spans="1:13" ht="18" customHeight="1">
      <c r="A14" s="35">
        <v>8</v>
      </c>
      <c r="B14" s="281"/>
      <c r="C14" s="36" t="s">
        <v>690</v>
      </c>
      <c r="D14" s="37" t="s">
        <v>490</v>
      </c>
      <c r="E14" s="41">
        <v>39094</v>
      </c>
      <c r="F14" s="38" t="s">
        <v>61</v>
      </c>
      <c r="G14" s="38" t="s">
        <v>565</v>
      </c>
      <c r="H14" s="38"/>
      <c r="I14" s="39">
        <v>11</v>
      </c>
      <c r="J14" s="316">
        <v>27.8</v>
      </c>
      <c r="K14" s="40" t="str">
        <f t="shared" si="0"/>
        <v>I JA</v>
      </c>
      <c r="L14" s="15" t="s">
        <v>689</v>
      </c>
      <c r="M14" s="19"/>
    </row>
    <row r="15" spans="1:13" ht="18" customHeight="1">
      <c r="A15" s="35">
        <v>9</v>
      </c>
      <c r="B15" s="281"/>
      <c r="C15" s="36" t="s">
        <v>591</v>
      </c>
      <c r="D15" s="37" t="s">
        <v>677</v>
      </c>
      <c r="E15" s="41" t="s">
        <v>676</v>
      </c>
      <c r="F15" s="38" t="s">
        <v>33</v>
      </c>
      <c r="G15" s="38" t="s">
        <v>34</v>
      </c>
      <c r="H15" s="38"/>
      <c r="I15" s="39">
        <v>10</v>
      </c>
      <c r="J15" s="316">
        <v>27.9</v>
      </c>
      <c r="K15" s="40" t="str">
        <f t="shared" si="0"/>
        <v>I JA</v>
      </c>
      <c r="L15" s="15" t="s">
        <v>447</v>
      </c>
      <c r="M15" s="19"/>
    </row>
    <row r="16" spans="1:13" ht="18" customHeight="1">
      <c r="A16" s="35">
        <v>10</v>
      </c>
      <c r="B16" s="281"/>
      <c r="C16" s="36" t="s">
        <v>256</v>
      </c>
      <c r="D16" s="37" t="s">
        <v>489</v>
      </c>
      <c r="E16" s="41">
        <v>38847</v>
      </c>
      <c r="F16" s="38" t="s">
        <v>37</v>
      </c>
      <c r="G16" s="38" t="s">
        <v>38</v>
      </c>
      <c r="H16" s="38"/>
      <c r="I16" s="39" t="s">
        <v>69</v>
      </c>
      <c r="J16" s="316">
        <v>28.11</v>
      </c>
      <c r="K16" s="40" t="str">
        <f t="shared" si="0"/>
        <v>I JA</v>
      </c>
      <c r="L16" s="15" t="s">
        <v>222</v>
      </c>
      <c r="M16" s="19"/>
    </row>
    <row r="17" spans="1:13" ht="18" customHeight="1">
      <c r="A17" s="35">
        <v>11</v>
      </c>
      <c r="B17" s="281"/>
      <c r="C17" s="36" t="s">
        <v>675</v>
      </c>
      <c r="D17" s="37" t="s">
        <v>674</v>
      </c>
      <c r="E17" s="41" t="s">
        <v>673</v>
      </c>
      <c r="F17" s="38" t="s">
        <v>237</v>
      </c>
      <c r="G17" s="38" t="s">
        <v>34</v>
      </c>
      <c r="H17" s="38"/>
      <c r="I17" s="39" t="s">
        <v>69</v>
      </c>
      <c r="J17" s="316">
        <v>28.68</v>
      </c>
      <c r="K17" s="40" t="str">
        <f t="shared" si="0"/>
        <v>I JA</v>
      </c>
      <c r="L17" s="15" t="s">
        <v>447</v>
      </c>
      <c r="M17" s="19"/>
    </row>
    <row r="18" spans="1:13" ht="18" customHeight="1">
      <c r="A18" s="35">
        <v>12</v>
      </c>
      <c r="B18" s="281"/>
      <c r="C18" s="36" t="s">
        <v>267</v>
      </c>
      <c r="D18" s="37" t="s">
        <v>688</v>
      </c>
      <c r="E18" s="41">
        <v>39308</v>
      </c>
      <c r="F18" s="38" t="s">
        <v>569</v>
      </c>
      <c r="G18" s="38" t="s">
        <v>565</v>
      </c>
      <c r="H18" s="38"/>
      <c r="I18" s="39">
        <v>9</v>
      </c>
      <c r="J18" s="316">
        <v>29.13</v>
      </c>
      <c r="K18" s="40" t="str">
        <f t="shared" si="0"/>
        <v>I JA</v>
      </c>
      <c r="L18" s="15" t="s">
        <v>568</v>
      </c>
      <c r="M18" s="19"/>
    </row>
    <row r="19" spans="1:13" ht="18" customHeight="1">
      <c r="A19" s="35">
        <v>13</v>
      </c>
      <c r="B19" s="281"/>
      <c r="C19" s="36" t="s">
        <v>488</v>
      </c>
      <c r="D19" s="37" t="s">
        <v>919</v>
      </c>
      <c r="E19" s="41" t="s">
        <v>115</v>
      </c>
      <c r="F19" s="38" t="s">
        <v>511</v>
      </c>
      <c r="G19" s="38" t="s">
        <v>917</v>
      </c>
      <c r="H19" s="38"/>
      <c r="I19" s="39">
        <v>8</v>
      </c>
      <c r="J19" s="316">
        <v>29.26</v>
      </c>
      <c r="K19" s="40" t="str">
        <f t="shared" si="0"/>
        <v>I JA</v>
      </c>
      <c r="L19" s="15" t="s">
        <v>918</v>
      </c>
      <c r="M19" s="19"/>
    </row>
    <row r="20" spans="1:13" ht="18" customHeight="1">
      <c r="A20" s="35">
        <v>14</v>
      </c>
      <c r="B20" s="281"/>
      <c r="C20" s="36" t="s">
        <v>695</v>
      </c>
      <c r="D20" s="37" t="s">
        <v>694</v>
      </c>
      <c r="E20" s="41" t="s">
        <v>693</v>
      </c>
      <c r="F20" s="38" t="s">
        <v>24</v>
      </c>
      <c r="G20" s="38" t="s">
        <v>25</v>
      </c>
      <c r="H20" s="38"/>
      <c r="I20" s="39">
        <v>7</v>
      </c>
      <c r="J20" s="316">
        <v>29.33</v>
      </c>
      <c r="K20" s="40" t="str">
        <f t="shared" si="0"/>
        <v>I JA</v>
      </c>
      <c r="L20" s="15" t="s">
        <v>87</v>
      </c>
      <c r="M20" s="19"/>
    </row>
    <row r="21" spans="1:13" ht="18" customHeight="1">
      <c r="A21" s="35">
        <v>15</v>
      </c>
      <c r="B21" s="281"/>
      <c r="C21" s="36" t="s">
        <v>304</v>
      </c>
      <c r="D21" s="37" t="s">
        <v>687</v>
      </c>
      <c r="E21" s="41">
        <v>38837</v>
      </c>
      <c r="F21" s="38" t="s">
        <v>37</v>
      </c>
      <c r="G21" s="38" t="s">
        <v>38</v>
      </c>
      <c r="H21" s="38"/>
      <c r="I21" s="16" t="s">
        <v>69</v>
      </c>
      <c r="J21" s="316">
        <v>29.66</v>
      </c>
      <c r="K21" s="40" t="str">
        <f t="shared" si="0"/>
        <v>II JA</v>
      </c>
      <c r="L21" s="15" t="s">
        <v>70</v>
      </c>
      <c r="M21" s="19"/>
    </row>
    <row r="22" spans="1:13" ht="18" customHeight="1">
      <c r="A22" s="35">
        <v>16</v>
      </c>
      <c r="B22" s="281"/>
      <c r="C22" s="36" t="s">
        <v>77</v>
      </c>
      <c r="D22" s="37" t="s">
        <v>692</v>
      </c>
      <c r="E22" s="41" t="s">
        <v>691</v>
      </c>
      <c r="F22" s="38" t="s">
        <v>24</v>
      </c>
      <c r="G22" s="38" t="s">
        <v>25</v>
      </c>
      <c r="H22" s="38"/>
      <c r="I22" s="39">
        <v>6</v>
      </c>
      <c r="J22" s="316">
        <v>30.72</v>
      </c>
      <c r="K22" s="40" t="str">
        <f t="shared" si="0"/>
        <v>II JA</v>
      </c>
      <c r="L22" s="15" t="s">
        <v>75</v>
      </c>
      <c r="M22" s="19"/>
    </row>
    <row r="23" spans="1:13" ht="18" customHeight="1">
      <c r="A23" s="35">
        <v>17</v>
      </c>
      <c r="B23" s="281"/>
      <c r="C23" s="36" t="s">
        <v>298</v>
      </c>
      <c r="D23" s="37" t="s">
        <v>297</v>
      </c>
      <c r="E23" s="41">
        <v>38867</v>
      </c>
      <c r="F23" s="38" t="s">
        <v>237</v>
      </c>
      <c r="G23" s="38" t="s">
        <v>34</v>
      </c>
      <c r="H23" s="38"/>
      <c r="I23" s="39" t="s">
        <v>69</v>
      </c>
      <c r="J23" s="316">
        <v>32.79</v>
      </c>
      <c r="K23" s="40" t="str">
        <f t="shared" si="0"/>
        <v>III JA</v>
      </c>
      <c r="L23" s="15" t="s">
        <v>296</v>
      </c>
      <c r="M23" s="19"/>
    </row>
    <row r="24" spans="1:13" ht="18" customHeight="1">
      <c r="A24" s="35"/>
      <c r="B24" s="281"/>
      <c r="C24" s="36" t="s">
        <v>17</v>
      </c>
      <c r="D24" s="37" t="s">
        <v>681</v>
      </c>
      <c r="E24" s="41" t="s">
        <v>360</v>
      </c>
      <c r="F24" s="38" t="s">
        <v>198</v>
      </c>
      <c r="G24" s="38" t="s">
        <v>58</v>
      </c>
      <c r="H24" s="38"/>
      <c r="I24" s="39"/>
      <c r="J24" s="316" t="s">
        <v>967</v>
      </c>
      <c r="K24" s="40">
        <f t="shared" si="0"/>
      </c>
      <c r="L24" s="15" t="s">
        <v>249</v>
      </c>
      <c r="M24" s="419"/>
    </row>
    <row r="25" spans="1:13" ht="18" customHeight="1">
      <c r="A25" s="35"/>
      <c r="B25" s="281"/>
      <c r="C25" s="243" t="s">
        <v>498</v>
      </c>
      <c r="D25" s="244" t="s">
        <v>894</v>
      </c>
      <c r="E25" s="245">
        <v>38785</v>
      </c>
      <c r="F25" s="246" t="s">
        <v>37</v>
      </c>
      <c r="G25" s="246" t="s">
        <v>38</v>
      </c>
      <c r="H25" s="38"/>
      <c r="I25" s="39"/>
      <c r="J25" s="316" t="s">
        <v>965</v>
      </c>
      <c r="K25" s="40">
        <f t="shared" si="0"/>
      </c>
      <c r="L25" s="246" t="s">
        <v>70</v>
      </c>
      <c r="M25" s="419"/>
    </row>
  </sheetData>
  <sheetProtection/>
  <printOptions horizontalCentered="1"/>
  <pageMargins left="0.3937007874015748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Step</cp:lastModifiedBy>
  <cp:lastPrinted>2021-03-04T16:18:44Z</cp:lastPrinted>
  <dcterms:created xsi:type="dcterms:W3CDTF">2020-01-17T18:39:04Z</dcterms:created>
  <dcterms:modified xsi:type="dcterms:W3CDTF">2021-03-04T16:52:56Z</dcterms:modified>
  <cp:category/>
  <cp:version/>
  <cp:contentType/>
  <cp:contentStatus/>
</cp:coreProperties>
</file>