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59"/>
  </bookViews>
  <sheets>
    <sheet name="60M" sheetId="25" r:id="rId1"/>
    <sheet name="60V" sheetId="26" r:id="rId2"/>
    <sheet name="300MV" sheetId="27" r:id="rId3"/>
    <sheet name="600MV" sheetId="28" r:id="rId4"/>
    <sheet name="1000MV" sheetId="29" r:id="rId5"/>
    <sheet name="60bbMV" sheetId="30" r:id="rId6"/>
    <sheet name="AukštisM" sheetId="5" r:id="rId7"/>
    <sheet name="AukštisV" sheetId="6" r:id="rId8"/>
    <sheet name="KartisMV" sheetId="7" r:id="rId9"/>
    <sheet name="TolisM" sheetId="8" r:id="rId10"/>
    <sheet name="TolisV" sheetId="9" r:id="rId11"/>
    <sheet name="RutulysMV" sheetId="10" r:id="rId12"/>
    <sheet name="DiskasMV" sheetId="13" r:id="rId13"/>
    <sheet name="KūjisMV" sheetId="14" r:id="rId14"/>
    <sheet name="IetisMV" sheetId="12" r:id="rId15"/>
    <sheet name="KamuoliukasMV" sheetId="11" r:id="rId16"/>
    <sheet name="Ėjimas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4" i="6" l="1"/>
  <c r="X13" i="6"/>
  <c r="X12" i="6"/>
  <c r="X11" i="6"/>
  <c r="X10" i="6"/>
  <c r="X9" i="6"/>
  <c r="X8" i="6"/>
  <c r="X7" i="6"/>
  <c r="X6" i="6"/>
  <c r="W17" i="7"/>
  <c r="W16" i="7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W6" i="7"/>
  <c r="X12" i="5"/>
  <c r="X11" i="5"/>
  <c r="X10" i="5"/>
  <c r="X9" i="5"/>
  <c r="X8" i="5"/>
  <c r="X7" i="5"/>
  <c r="X6" i="5"/>
  <c r="O17" i="10"/>
  <c r="O16" i="10"/>
  <c r="O15" i="10"/>
  <c r="O9" i="10"/>
  <c r="O8" i="10"/>
  <c r="O7" i="10"/>
  <c r="J16" i="11"/>
  <c r="J7" i="11"/>
  <c r="O7" i="12"/>
  <c r="O7" i="13"/>
  <c r="N17" i="13"/>
  <c r="N15" i="13"/>
  <c r="N16" i="13"/>
  <c r="N9" i="13"/>
  <c r="N17" i="14"/>
  <c r="N16" i="14"/>
  <c r="N15" i="14"/>
  <c r="N10" i="8"/>
  <c r="N7" i="8"/>
  <c r="N15" i="8"/>
  <c r="N19" i="8"/>
  <c r="N13" i="8"/>
  <c r="N31" i="8"/>
  <c r="N34" i="8"/>
  <c r="N17" i="8"/>
  <c r="N11" i="8"/>
  <c r="N20" i="8"/>
  <c r="N30" i="8"/>
  <c r="N29" i="8"/>
  <c r="N25" i="8"/>
  <c r="N26" i="8"/>
  <c r="N33" i="8"/>
  <c r="N32" i="8"/>
  <c r="N12" i="8"/>
  <c r="N8" i="9"/>
  <c r="N12" i="9"/>
  <c r="N13" i="9"/>
  <c r="N27" i="9"/>
  <c r="N29" i="9"/>
  <c r="N18" i="9"/>
  <c r="N7" i="9"/>
  <c r="N9" i="9"/>
  <c r="N20" i="9"/>
  <c r="N17" i="9"/>
  <c r="N11" i="9"/>
  <c r="N25" i="9"/>
  <c r="N16" i="9"/>
  <c r="N22" i="9"/>
  <c r="N14" i="9"/>
  <c r="N26" i="9"/>
  <c r="I8" i="11"/>
  <c r="N7" i="10"/>
  <c r="N9" i="10"/>
  <c r="N17" i="10"/>
  <c r="N16" i="10"/>
  <c r="I10" i="11"/>
  <c r="I17" i="11"/>
  <c r="I16" i="11"/>
  <c r="I9" i="11"/>
  <c r="I7" i="11"/>
  <c r="N8" i="13"/>
  <c r="N9" i="12"/>
  <c r="N37" i="8" l="1"/>
  <c r="N7" i="13" l="1"/>
  <c r="N16" i="12"/>
  <c r="N15" i="12"/>
  <c r="N8" i="12"/>
  <c r="N7" i="12"/>
  <c r="N15" i="10"/>
  <c r="N8" i="10"/>
  <c r="N30" i="9"/>
  <c r="N10" i="9"/>
  <c r="N28" i="9"/>
  <c r="N21" i="9"/>
  <c r="N15" i="9"/>
  <c r="N19" i="9"/>
  <c r="N23" i="9"/>
  <c r="N24" i="9"/>
  <c r="N18" i="8"/>
  <c r="N36" i="8"/>
  <c r="N14" i="8"/>
  <c r="N38" i="8"/>
  <c r="N39" i="8"/>
  <c r="N9" i="8"/>
  <c r="N16" i="8"/>
  <c r="N35" i="8"/>
  <c r="N22" i="8"/>
  <c r="N21" i="8"/>
  <c r="N8" i="8"/>
  <c r="N24" i="8"/>
  <c r="N23" i="8"/>
  <c r="N27" i="8"/>
  <c r="N28" i="8"/>
</calcChain>
</file>

<file path=xl/sharedStrings.xml><?xml version="1.0" encoding="utf-8"?>
<sst xmlns="http://schemas.openxmlformats.org/spreadsheetml/2006/main" count="2268" uniqueCount="645">
  <si>
    <t>Vardas</t>
  </si>
  <si>
    <t>Pavardė</t>
  </si>
  <si>
    <t>Gim.data</t>
  </si>
  <si>
    <t>Komanda</t>
  </si>
  <si>
    <t>Treneris</t>
  </si>
  <si>
    <t>J.Čižauskas</t>
  </si>
  <si>
    <t>Atėnė</t>
  </si>
  <si>
    <t>Gūdmantaitė</t>
  </si>
  <si>
    <t>Benas</t>
  </si>
  <si>
    <t>Matas</t>
  </si>
  <si>
    <t>2009-</t>
  </si>
  <si>
    <t>2010-</t>
  </si>
  <si>
    <t>Kauno "Startas"</t>
  </si>
  <si>
    <t>Jeronimas</t>
  </si>
  <si>
    <t>Zokas</t>
  </si>
  <si>
    <t>Kaunas</t>
  </si>
  <si>
    <t>Vakarė</t>
  </si>
  <si>
    <t>2009-02-25</t>
  </si>
  <si>
    <t>Gabija</t>
  </si>
  <si>
    <t>Rusnė</t>
  </si>
  <si>
    <t>Augustė</t>
  </si>
  <si>
    <t>Smiltė</t>
  </si>
  <si>
    <t>Bernardas</t>
  </si>
  <si>
    <t>Gustas</t>
  </si>
  <si>
    <t>Mackevičius</t>
  </si>
  <si>
    <t>2009-02-12</t>
  </si>
  <si>
    <t>Ąžuolas</t>
  </si>
  <si>
    <t>N.Gedgaudienė</t>
  </si>
  <si>
    <t>Evelina</t>
  </si>
  <si>
    <t>O.Pavilionienė</t>
  </si>
  <si>
    <t>Kuraitytė</t>
  </si>
  <si>
    <t>I.Gricevičienė</t>
  </si>
  <si>
    <t>Nalivaiko</t>
  </si>
  <si>
    <t>Gertė</t>
  </si>
  <si>
    <t>Žičkutė</t>
  </si>
  <si>
    <t>Sofija</t>
  </si>
  <si>
    <t>Bieliūnaitė</t>
  </si>
  <si>
    <t>Anetė</t>
  </si>
  <si>
    <t>Girdauskaitė</t>
  </si>
  <si>
    <t>Arnoldas</t>
  </si>
  <si>
    <t>Kucinas</t>
  </si>
  <si>
    <t>Radvilė</t>
  </si>
  <si>
    <t>Krikštonaitytė</t>
  </si>
  <si>
    <t>Gabrielė</t>
  </si>
  <si>
    <t>Pangonytė</t>
  </si>
  <si>
    <t>Tautvydas</t>
  </si>
  <si>
    <t>Dikšaitis</t>
  </si>
  <si>
    <t>Milda</t>
  </si>
  <si>
    <t>Sabaitytė</t>
  </si>
  <si>
    <t>Ieva</t>
  </si>
  <si>
    <t>Mantas</t>
  </si>
  <si>
    <t>Gryba</t>
  </si>
  <si>
    <t>Justas</t>
  </si>
  <si>
    <t>Grinkevičius</t>
  </si>
  <si>
    <t>Nojus</t>
  </si>
  <si>
    <t>Gricevičius</t>
  </si>
  <si>
    <t>Ugnė</t>
  </si>
  <si>
    <t>Morta</t>
  </si>
  <si>
    <t>Radzevičiūtė</t>
  </si>
  <si>
    <t>A.Gricevičius</t>
  </si>
  <si>
    <t>Bartkutė</t>
  </si>
  <si>
    <t>2011-08-01</t>
  </si>
  <si>
    <t>Joana</t>
  </si>
  <si>
    <t>Lankutytė</t>
  </si>
  <si>
    <t>2011-04-17</t>
  </si>
  <si>
    <t>Denis</t>
  </si>
  <si>
    <t>2009-09-06</t>
  </si>
  <si>
    <t>Elzė</t>
  </si>
  <si>
    <t>Urmanavičiūtė</t>
  </si>
  <si>
    <t>2009-04-08</t>
  </si>
  <si>
    <t>Jokūbas</t>
  </si>
  <si>
    <t>Arminas</t>
  </si>
  <si>
    <t>Sokolovas</t>
  </si>
  <si>
    <t>Emilija</t>
  </si>
  <si>
    <t>Ema</t>
  </si>
  <si>
    <t xml:space="preserve">I. Jakubaitytė </t>
  </si>
  <si>
    <t>Benkunskaite</t>
  </si>
  <si>
    <t>Migle</t>
  </si>
  <si>
    <t xml:space="preserve">Miglė </t>
  </si>
  <si>
    <t xml:space="preserve">Norkutė </t>
  </si>
  <si>
    <t>Oskaras</t>
  </si>
  <si>
    <t xml:space="preserve">Prokopčikas </t>
  </si>
  <si>
    <t>Viktorija</t>
  </si>
  <si>
    <t>Kamilė</t>
  </si>
  <si>
    <t>Kateivaitė</t>
  </si>
  <si>
    <t>2009-01-13</t>
  </si>
  <si>
    <t>Kostas</t>
  </si>
  <si>
    <t>Damažeckas</t>
  </si>
  <si>
    <t>2009-03-08</t>
  </si>
  <si>
    <t>Dominykas</t>
  </si>
  <si>
    <t>Gurskas</t>
  </si>
  <si>
    <t>2009-06-21</t>
  </si>
  <si>
    <t>Andrėja</t>
  </si>
  <si>
    <t>Viltė</t>
  </si>
  <si>
    <t>Kovaliūnaitė</t>
  </si>
  <si>
    <t>Vengraitis</t>
  </si>
  <si>
    <t>2009-05-02</t>
  </si>
  <si>
    <t>D.Jankauskaitė</t>
  </si>
  <si>
    <t>Kubilius</t>
  </si>
  <si>
    <t>2009-09-08</t>
  </si>
  <si>
    <t>Rugilė</t>
  </si>
  <si>
    <t>Šutova</t>
  </si>
  <si>
    <t>Amelija</t>
  </si>
  <si>
    <t>Gylytė</t>
  </si>
  <si>
    <t>I.Juodeškienė</t>
  </si>
  <si>
    <t>V. Kazlauskas</t>
  </si>
  <si>
    <t>Miglė</t>
  </si>
  <si>
    <t>Saulė</t>
  </si>
  <si>
    <t>R.Norkus</t>
  </si>
  <si>
    <t>Mockevičiūtė</t>
  </si>
  <si>
    <t>Salvijus</t>
  </si>
  <si>
    <t>Urtė</t>
  </si>
  <si>
    <t>Koklevičiūtė</t>
  </si>
  <si>
    <t>Valeckas</t>
  </si>
  <si>
    <t>Brazauskaitė</t>
  </si>
  <si>
    <t>Liucija</t>
  </si>
  <si>
    <t>Džiaugytė</t>
  </si>
  <si>
    <t>Kotryna</t>
  </si>
  <si>
    <t>Bruožytė</t>
  </si>
  <si>
    <t>Jorūnė</t>
  </si>
  <si>
    <t>Miliauskaitė</t>
  </si>
  <si>
    <t>R.Ramanauskaitė</t>
  </si>
  <si>
    <t>Emilis</t>
  </si>
  <si>
    <t>R.Sadzevičienė</t>
  </si>
  <si>
    <t>Patricija</t>
  </si>
  <si>
    <t>Byčkovaitė</t>
  </si>
  <si>
    <t>2009-04-15</t>
  </si>
  <si>
    <t>Simonas</t>
  </si>
  <si>
    <t>Gansiniauskas</t>
  </si>
  <si>
    <t>Iršaitė</t>
  </si>
  <si>
    <t>Kasparas</t>
  </si>
  <si>
    <t>Jakubauskas</t>
  </si>
  <si>
    <t>Vytautas</t>
  </si>
  <si>
    <t>Jonaitis</t>
  </si>
  <si>
    <t>Stanislava</t>
  </si>
  <si>
    <t>Kanarskaitė</t>
  </si>
  <si>
    <t>Kučinskas</t>
  </si>
  <si>
    <t>Perkūnas</t>
  </si>
  <si>
    <t>Guoda</t>
  </si>
  <si>
    <t>Monkevičiūtė</t>
  </si>
  <si>
    <t>2009-01-15</t>
  </si>
  <si>
    <t>Domantas</t>
  </si>
  <si>
    <t>Gustė</t>
  </si>
  <si>
    <t>Stanislovaitytė</t>
  </si>
  <si>
    <t>Steponavičius</t>
  </si>
  <si>
    <t>Dominyka</t>
  </si>
  <si>
    <t>Stokaitė</t>
  </si>
  <si>
    <t>2009-08-10</t>
  </si>
  <si>
    <t>Auksė</t>
  </si>
  <si>
    <t>Rūta</t>
  </si>
  <si>
    <t>Verseckaitė</t>
  </si>
  <si>
    <t>A. Skujytė</t>
  </si>
  <si>
    <t>Morkūnaitė</t>
  </si>
  <si>
    <t>2009-03-21</t>
  </si>
  <si>
    <t>Simona</t>
  </si>
  <si>
    <t>Lantuchaitė</t>
  </si>
  <si>
    <t>Kupčiūnaitė</t>
  </si>
  <si>
    <t>Freigofaitė</t>
  </si>
  <si>
    <t>2009-12-22</t>
  </si>
  <si>
    <t>Daukšytė</t>
  </si>
  <si>
    <t>2012-08-02</t>
  </si>
  <si>
    <t>A.Starkevičius</t>
  </si>
  <si>
    <t>Zubinaitė</t>
  </si>
  <si>
    <t>Dija</t>
  </si>
  <si>
    <t>Ušinskaitė</t>
  </si>
  <si>
    <t>Medeina</t>
  </si>
  <si>
    <t>Girdžiūtė</t>
  </si>
  <si>
    <t>K. Ščiglo</t>
  </si>
  <si>
    <t>Dovydas</t>
  </si>
  <si>
    <t>Paulius</t>
  </si>
  <si>
    <t>Lorenschat</t>
  </si>
  <si>
    <t>Ignas</t>
  </si>
  <si>
    <t>Laurinaitis</t>
  </si>
  <si>
    <t>G.Šerėnienė</t>
  </si>
  <si>
    <t>Žirgulis</t>
  </si>
  <si>
    <t>R.Vasiliauskas</t>
  </si>
  <si>
    <t>Šuolis į aukštį</t>
  </si>
  <si>
    <t>Rezult.</t>
  </si>
  <si>
    <t>Eilė</t>
  </si>
  <si>
    <t>Mergaitės</t>
  </si>
  <si>
    <t>Berniukai</t>
  </si>
  <si>
    <t>Šuolis su kartimi</t>
  </si>
  <si>
    <t>Šuolis į tolį</t>
  </si>
  <si>
    <t>Bandymai</t>
  </si>
  <si>
    <t>Rez.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</si>
  <si>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</si>
  <si>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</si>
  <si>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</si>
  <si>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</si>
  <si>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</si>
  <si>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</si>
  <si>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</si>
  <si>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</si>
  <si>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</si>
  <si>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</si>
  <si>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</si>
  <si>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</si>
  <si>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</si>
  <si>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</si>
  <si>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</si>
  <si>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</si>
  <si>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</si>
  <si>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</si>
  <si>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</si>
  <si>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</si>
  <si>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</si>
  <si>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Nuo atsisp. vietos</t>
  </si>
  <si>
    <t>22</t>
  </si>
  <si>
    <t>23</t>
  </si>
  <si>
    <t>Rutulio (2 kg.) stūmimas</t>
  </si>
  <si>
    <t>Rutulio (3 kg.) stūmimas</t>
  </si>
  <si>
    <t>Kamuoliuko metimas</t>
  </si>
  <si>
    <t>300 m</t>
  </si>
  <si>
    <t>1000 m</t>
  </si>
  <si>
    <t>600 m</t>
  </si>
  <si>
    <t>60 m b.b.</t>
  </si>
  <si>
    <t>(0,76-11,75-7,50)</t>
  </si>
  <si>
    <t>60 m</t>
  </si>
  <si>
    <t>1000 m sp.ėjimas</t>
  </si>
  <si>
    <t>Rez.f.</t>
  </si>
  <si>
    <t>R. Ančlauskas</t>
  </si>
  <si>
    <t>Adomas</t>
  </si>
  <si>
    <t>Jonas</t>
  </si>
  <si>
    <t>Venckūnas</t>
  </si>
  <si>
    <t>Venckūnaitė</t>
  </si>
  <si>
    <t>Vincentas</t>
  </si>
  <si>
    <t>Vieta</t>
  </si>
  <si>
    <t>Rosita</t>
  </si>
  <si>
    <t>S.Obelienienė</t>
  </si>
  <si>
    <t>125</t>
  </si>
  <si>
    <t>Ieties (400 g)metimas</t>
  </si>
  <si>
    <t>Austėja</t>
  </si>
  <si>
    <t>Disko (750 g)metimas</t>
  </si>
  <si>
    <t xml:space="preserve"> Žukauskaitė</t>
  </si>
  <si>
    <t>2009-12-11</t>
  </si>
  <si>
    <t>Žukauskaitė</t>
  </si>
  <si>
    <t>2009-05-22</t>
  </si>
  <si>
    <t>Tomas</t>
  </si>
  <si>
    <t>Slučka</t>
  </si>
  <si>
    <t>2010-04-01</t>
  </si>
  <si>
    <t>2009-08-13</t>
  </si>
  <si>
    <t>Fiodorovaitė</t>
  </si>
  <si>
    <t>2011-03-06</t>
  </si>
  <si>
    <t>Karilė</t>
  </si>
  <si>
    <t>Kiškytė</t>
  </si>
  <si>
    <t>2010-09-08</t>
  </si>
  <si>
    <t>Facett</t>
  </si>
  <si>
    <t>2009-05-01</t>
  </si>
  <si>
    <t xml:space="preserve">Rapolas </t>
  </si>
  <si>
    <t>2009-05-18</t>
  </si>
  <si>
    <t>Vasiliauskas</t>
  </si>
  <si>
    <t>Martis</t>
  </si>
  <si>
    <t>Kuckailis</t>
  </si>
  <si>
    <t>Simas</t>
  </si>
  <si>
    <t>Jankeliūnas</t>
  </si>
  <si>
    <t>Anahit</t>
  </si>
  <si>
    <t>Riaubaitė</t>
  </si>
  <si>
    <t>Jociūtė</t>
  </si>
  <si>
    <t>Eglė</t>
  </si>
  <si>
    <t>Juškelytė</t>
  </si>
  <si>
    <t>Joris</t>
  </si>
  <si>
    <t>Medišauskas</t>
  </si>
  <si>
    <t>Naujokaitė</t>
  </si>
  <si>
    <t>2010-11-11</t>
  </si>
  <si>
    <t>2010-11-12</t>
  </si>
  <si>
    <t>Norvaišaitė</t>
  </si>
  <si>
    <t>2009-10-17</t>
  </si>
  <si>
    <t>E.Dilys</t>
  </si>
  <si>
    <t>Kajus</t>
  </si>
  <si>
    <t>Klein</t>
  </si>
  <si>
    <t>Modestas</t>
  </si>
  <si>
    <t>Jasaitis</t>
  </si>
  <si>
    <t>Petras</t>
  </si>
  <si>
    <t>Urbonas</t>
  </si>
  <si>
    <t>2010-08-04</t>
  </si>
  <si>
    <t>Džiugas</t>
  </si>
  <si>
    <t>Gudžiūnas</t>
  </si>
  <si>
    <t>2010-07-02</t>
  </si>
  <si>
    <t>Grigaliūnaitė</t>
  </si>
  <si>
    <t>2010-07-16</t>
  </si>
  <si>
    <t>Mitkutė</t>
  </si>
  <si>
    <t>2009-10-19</t>
  </si>
  <si>
    <t>Churiak</t>
  </si>
  <si>
    <t>2011-02-21</t>
  </si>
  <si>
    <t>Morkevičiūtė</t>
  </si>
  <si>
    <t>2010-10-23</t>
  </si>
  <si>
    <t>2010-10-07</t>
  </si>
  <si>
    <t>Ivanauskas</t>
  </si>
  <si>
    <t>2011-09-13</t>
  </si>
  <si>
    <t>Timotiejus</t>
  </si>
  <si>
    <t>Pehk-Ivaščenko</t>
  </si>
  <si>
    <t>2010-08-13</t>
  </si>
  <si>
    <t>Gytė</t>
  </si>
  <si>
    <t>Paužaitė</t>
  </si>
  <si>
    <t>2009-05-26</t>
  </si>
  <si>
    <t>Kvietinskas</t>
  </si>
  <si>
    <t>Abračinskaitė</t>
  </si>
  <si>
    <t>R. Vasiliauskas, V. Kazlauskas</t>
  </si>
  <si>
    <t>Gresevičius</t>
  </si>
  <si>
    <t>Čiužaitė</t>
  </si>
  <si>
    <t>Tadas</t>
  </si>
  <si>
    <t>Bakanauskas</t>
  </si>
  <si>
    <t>Matulytė</t>
  </si>
  <si>
    <t>2009-12-28</t>
  </si>
  <si>
    <t>2009-11-27</t>
  </si>
  <si>
    <t xml:space="preserve">Luknė </t>
  </si>
  <si>
    <t xml:space="preserve">Užpalevičiūtė </t>
  </si>
  <si>
    <t>2010-02-07</t>
  </si>
  <si>
    <t>2010-04-30</t>
  </si>
  <si>
    <t xml:space="preserve">Norvaišas </t>
  </si>
  <si>
    <t>2010-12-09</t>
  </si>
  <si>
    <t>Vorotinskas</t>
  </si>
  <si>
    <t>2010-06-02</t>
  </si>
  <si>
    <t>2010-07-18</t>
  </si>
  <si>
    <t>Butkevičius</t>
  </si>
  <si>
    <t>2011-02-10</t>
  </si>
  <si>
    <t>Eimantas</t>
  </si>
  <si>
    <t>2009-01-03</t>
  </si>
  <si>
    <t>Inokaitytė</t>
  </si>
  <si>
    <t>2010-07-24</t>
  </si>
  <si>
    <t>Juozaitytė</t>
  </si>
  <si>
    <t>2011-02-24</t>
  </si>
  <si>
    <t>Ugnius</t>
  </si>
  <si>
    <t>Kersnauskas</t>
  </si>
  <si>
    <t>2010-06-10</t>
  </si>
  <si>
    <t>Krėpštaitė</t>
  </si>
  <si>
    <t>2010-09-10</t>
  </si>
  <si>
    <t>Laukžemytė</t>
  </si>
  <si>
    <t>2009-11-29</t>
  </si>
  <si>
    <t>Pavasarytė</t>
  </si>
  <si>
    <t>Lagys</t>
  </si>
  <si>
    <t>Žilinskas</t>
  </si>
  <si>
    <t>Žemaitis</t>
  </si>
  <si>
    <t>Andrius</t>
  </si>
  <si>
    <t>Klaidas</t>
  </si>
  <si>
    <t>Ališauskas</t>
  </si>
  <si>
    <t>Neilas</t>
  </si>
  <si>
    <t>Mockus</t>
  </si>
  <si>
    <t xml:space="preserve">Liucija </t>
  </si>
  <si>
    <t>2009-12-21</t>
  </si>
  <si>
    <t>Urbelytė</t>
  </si>
  <si>
    <t>2010-08-22</t>
  </si>
  <si>
    <t>Gudynas</t>
  </si>
  <si>
    <t>2009-12-14</t>
  </si>
  <si>
    <t>Aidas</t>
  </si>
  <si>
    <t>Danyla</t>
  </si>
  <si>
    <t>2010-10-01</t>
  </si>
  <si>
    <t>2012-05-29</t>
  </si>
  <si>
    <t>I.Juodeškienė, M.Juodeškaitė</t>
  </si>
  <si>
    <t>Baltbarzdytė</t>
  </si>
  <si>
    <t>2011-12-08</t>
  </si>
  <si>
    <t>Bružas</t>
  </si>
  <si>
    <t>Gurevičius</t>
  </si>
  <si>
    <t>Kažemėkaitis</t>
  </si>
  <si>
    <t>2010-12-23</t>
  </si>
  <si>
    <t>Lisauskaitė</t>
  </si>
  <si>
    <t>Noreikaitė</t>
  </si>
  <si>
    <t>Ramanauskas</t>
  </si>
  <si>
    <t>2012-04-07</t>
  </si>
  <si>
    <t>Laila</t>
  </si>
  <si>
    <t>Dubauskė</t>
  </si>
  <si>
    <t>2010-12-07</t>
  </si>
  <si>
    <t>Viktoras</t>
  </si>
  <si>
    <t>Jerin</t>
  </si>
  <si>
    <t>2010-05-12</t>
  </si>
  <si>
    <t>Daniela</t>
  </si>
  <si>
    <t>2012-04-23</t>
  </si>
  <si>
    <t>Jerošenko</t>
  </si>
  <si>
    <t>2012-12-10</t>
  </si>
  <si>
    <t>Aleksandras</t>
  </si>
  <si>
    <t>2009-06-23</t>
  </si>
  <si>
    <t>Aivaras</t>
  </si>
  <si>
    <t>Papečkys</t>
  </si>
  <si>
    <t>2010-06-12</t>
  </si>
  <si>
    <t xml:space="preserve">Goda </t>
  </si>
  <si>
    <t>Labutytė</t>
  </si>
  <si>
    <t>Prienų KKSC</t>
  </si>
  <si>
    <t>K. Kuzmickienė</t>
  </si>
  <si>
    <t>Vaitkevičiūtė</t>
  </si>
  <si>
    <t>Martusevičius</t>
  </si>
  <si>
    <t xml:space="preserve">Edvardas </t>
  </si>
  <si>
    <t>Padelskas</t>
  </si>
  <si>
    <t>Jasukaitytė</t>
  </si>
  <si>
    <t xml:space="preserve">Dominykas </t>
  </si>
  <si>
    <t>Guogis</t>
  </si>
  <si>
    <t>Sadauskaitė</t>
  </si>
  <si>
    <t>Batkevičius</t>
  </si>
  <si>
    <t xml:space="preserve">Matas </t>
  </si>
  <si>
    <t>Kleinys</t>
  </si>
  <si>
    <t>Bartusevičiūtė</t>
  </si>
  <si>
    <t>Agota</t>
  </si>
  <si>
    <t>Žuklytė</t>
  </si>
  <si>
    <t>Elijas</t>
  </si>
  <si>
    <t>Žuolys</t>
  </si>
  <si>
    <t>Marijampolės SC</t>
  </si>
  <si>
    <t>R.Bindokienė</t>
  </si>
  <si>
    <t>Gričena</t>
  </si>
  <si>
    <t>Domas</t>
  </si>
  <si>
    <t>Buržinskas</t>
  </si>
  <si>
    <t>Titas</t>
  </si>
  <si>
    <t>Vieraitis</t>
  </si>
  <si>
    <t>Birgelytė</t>
  </si>
  <si>
    <t>Arneida</t>
  </si>
  <si>
    <t>Kilikevičiūtė</t>
  </si>
  <si>
    <t>Šalčiūnaitė</t>
  </si>
  <si>
    <t>Vanesa</t>
  </si>
  <si>
    <t>Blekaitytė</t>
  </si>
  <si>
    <t>Raminta</t>
  </si>
  <si>
    <t>Vitlipaitytė</t>
  </si>
  <si>
    <t>Andra</t>
  </si>
  <si>
    <t>Bobinaitė</t>
  </si>
  <si>
    <t>V.Komisaraitis,J.Kasputienė</t>
  </si>
  <si>
    <t>Airidas</t>
  </si>
  <si>
    <t>Simanavičius</t>
  </si>
  <si>
    <t>Černius</t>
  </si>
  <si>
    <t>G.Janušauskas</t>
  </si>
  <si>
    <t>Aura</t>
  </si>
  <si>
    <t>Bartaškevičiūtė</t>
  </si>
  <si>
    <t>Augustas</t>
  </si>
  <si>
    <t>Cėpla</t>
  </si>
  <si>
    <t>Kanapkytė</t>
  </si>
  <si>
    <t>Saulena</t>
  </si>
  <si>
    <t>Pakuckaitė</t>
  </si>
  <si>
    <t>Vyšniauskas</t>
  </si>
  <si>
    <t>Čeponas</t>
  </si>
  <si>
    <t>Dailydaitė</t>
  </si>
  <si>
    <t>Vytė</t>
  </si>
  <si>
    <t>Naujalytė</t>
  </si>
  <si>
    <t>D.Urbonienė</t>
  </si>
  <si>
    <t>Elvita</t>
  </si>
  <si>
    <t>Butkauskaitė</t>
  </si>
  <si>
    <t>Austina</t>
  </si>
  <si>
    <t>Pėtelytė</t>
  </si>
  <si>
    <t>Jurdas</t>
  </si>
  <si>
    <t>Jakučionis</t>
  </si>
  <si>
    <t>Bezgėla</t>
  </si>
  <si>
    <t>Lilija</t>
  </si>
  <si>
    <t>Marčiukaitytė</t>
  </si>
  <si>
    <t>2012-</t>
  </si>
  <si>
    <t>Kiverytė</t>
  </si>
  <si>
    <t>Šteinys</t>
  </si>
  <si>
    <t>Jurgis</t>
  </si>
  <si>
    <t>Milašauskas</t>
  </si>
  <si>
    <t>Čižauskaitė</t>
  </si>
  <si>
    <t>Stragytė</t>
  </si>
  <si>
    <t>Kondrotas</t>
  </si>
  <si>
    <t>Aurėja</t>
  </si>
  <si>
    <t>Asakavičiūtė</t>
  </si>
  <si>
    <t>Nedas</t>
  </si>
  <si>
    <t>Kasperavičius</t>
  </si>
  <si>
    <t xml:space="preserve"> Simonavičiūtė</t>
  </si>
  <si>
    <t>Vrubliauskaitė</t>
  </si>
  <si>
    <t>Taruta</t>
  </si>
  <si>
    <t>2010-04-16</t>
  </si>
  <si>
    <t>2009-04-20</t>
  </si>
  <si>
    <t>Juškaitė</t>
  </si>
  <si>
    <t>Adelė</t>
  </si>
  <si>
    <t>Tarutaitė</t>
  </si>
  <si>
    <t>2010-12-15</t>
  </si>
  <si>
    <t>Šulekaitė</t>
  </si>
  <si>
    <t>2009-04-28</t>
  </si>
  <si>
    <t>2010-01-31</t>
  </si>
  <si>
    <t>2009-07-07</t>
  </si>
  <si>
    <t>2010-08-27</t>
  </si>
  <si>
    <t>2009-08-28</t>
  </si>
  <si>
    <t>Robertas</t>
  </si>
  <si>
    <t>Skarupskas</t>
  </si>
  <si>
    <t>2010-04-15</t>
  </si>
  <si>
    <t>Ipolitovaitė</t>
  </si>
  <si>
    <t>2009-09-28</t>
  </si>
  <si>
    <t>Daugėlaitė</t>
  </si>
  <si>
    <t>2009-06-13</t>
  </si>
  <si>
    <t>Elžbieta</t>
  </si>
  <si>
    <t>Rimaitė</t>
  </si>
  <si>
    <t>Patlabaitė</t>
  </si>
  <si>
    <t>2010-01-02</t>
  </si>
  <si>
    <t>Didar</t>
  </si>
  <si>
    <t>Aitaliyev</t>
  </si>
  <si>
    <t>2011-08-07</t>
  </si>
  <si>
    <t>Venskutonytė</t>
  </si>
  <si>
    <t>Gerda</t>
  </si>
  <si>
    <t>Barzdaitė</t>
  </si>
  <si>
    <t>Mangirdas</t>
  </si>
  <si>
    <t>Diedonis</t>
  </si>
  <si>
    <t>2010-10-10</t>
  </si>
  <si>
    <t>Melisa</t>
  </si>
  <si>
    <t>Reichert</t>
  </si>
  <si>
    <t>2012-05-23</t>
  </si>
  <si>
    <t>Mikuckytė</t>
  </si>
  <si>
    <t>2009-10-08</t>
  </si>
  <si>
    <t>Austė</t>
  </si>
  <si>
    <t>Samuolaitytė</t>
  </si>
  <si>
    <t>2010-01-12</t>
  </si>
  <si>
    <t>Gytis</t>
  </si>
  <si>
    <t>Toliušis</t>
  </si>
  <si>
    <t>2010-08-23</t>
  </si>
  <si>
    <t>2011 02 04</t>
  </si>
  <si>
    <t>Kauno r. SM</t>
  </si>
  <si>
    <t>Povilas</t>
  </si>
  <si>
    <t>Lučka</t>
  </si>
  <si>
    <t>Vaičekauskas</t>
  </si>
  <si>
    <t>Dobrovolskis</t>
  </si>
  <si>
    <t>Marta</t>
  </si>
  <si>
    <t>2010-01-10</t>
  </si>
  <si>
    <t>Kochanauskaitė</t>
  </si>
  <si>
    <t>2009-05-29</t>
  </si>
  <si>
    <t>A. Talalas</t>
  </si>
  <si>
    <t>Liubinaitė</t>
  </si>
  <si>
    <t>Martišiūtė</t>
  </si>
  <si>
    <t>2009-04-17</t>
  </si>
  <si>
    <t>Timinskas</t>
  </si>
  <si>
    <t>Butkutė</t>
  </si>
  <si>
    <t>Aronas</t>
  </si>
  <si>
    <t>Drobotas</t>
  </si>
  <si>
    <t xml:space="preserve">Benas </t>
  </si>
  <si>
    <t>Paškauskas</t>
  </si>
  <si>
    <t>Fausta</t>
  </si>
  <si>
    <t>Rutkauskaitė</t>
  </si>
  <si>
    <t>Montvilaitė</t>
  </si>
  <si>
    <t>Martas</t>
  </si>
  <si>
    <t xml:space="preserve">Tėja </t>
  </si>
  <si>
    <t>Valiukevičiūtė</t>
  </si>
  <si>
    <t>Deivė</t>
  </si>
  <si>
    <t>Sinkevičiūtė</t>
  </si>
  <si>
    <t>Paškauskaitė</t>
  </si>
  <si>
    <t>Čepaitė</t>
  </si>
  <si>
    <t>Janutytė</t>
  </si>
  <si>
    <t>2010-09-23</t>
  </si>
  <si>
    <t>Kauno atviras vaikų čempionatas</t>
  </si>
  <si>
    <t>2022-05-26, Birštonas</t>
  </si>
  <si>
    <t>Nr.</t>
  </si>
  <si>
    <t>Nr</t>
  </si>
  <si>
    <t>Stanislavaitytė</t>
  </si>
  <si>
    <t>2014-02-28</t>
  </si>
  <si>
    <t>J.Stanislovaitienė</t>
  </si>
  <si>
    <t>2022-05-26, Kaunas</t>
  </si>
  <si>
    <t>Greta</t>
  </si>
  <si>
    <t>Kėsilytė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</si>
  <si>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</si>
  <si>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</si>
  <si>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</si>
  <si>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</si>
  <si>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</si>
  <si>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</si>
  <si>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</si>
  <si>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</si>
  <si>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</si>
  <si>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</si>
  <si>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2022-05-26</t>
  </si>
  <si>
    <t>Kv.l.</t>
  </si>
  <si>
    <t>Kaunas "Startas"</t>
  </si>
  <si>
    <t>DNS</t>
  </si>
  <si>
    <t>Kūjo metimas b.k. (3 kg)</t>
  </si>
  <si>
    <t>Luknė</t>
  </si>
  <si>
    <t>Miciulevičiūtė</t>
  </si>
  <si>
    <t>II JA</t>
  </si>
  <si>
    <t>Matijošaitytė</t>
  </si>
  <si>
    <t>x</t>
  </si>
  <si>
    <t>Aistė</t>
  </si>
  <si>
    <t>Žukauskytė</t>
  </si>
  <si>
    <t>III JA</t>
  </si>
  <si>
    <t>Kūjo metimas (2 kg.)</t>
  </si>
  <si>
    <t>110</t>
  </si>
  <si>
    <t>115</t>
  </si>
  <si>
    <t>120</t>
  </si>
  <si>
    <t>130</t>
  </si>
  <si>
    <t>135</t>
  </si>
  <si>
    <t>140</t>
  </si>
  <si>
    <t>145</t>
  </si>
  <si>
    <t>150</t>
  </si>
  <si>
    <t>153</t>
  </si>
  <si>
    <t>x0</t>
  </si>
  <si>
    <t>0</t>
  </si>
  <si>
    <t>xxx</t>
  </si>
  <si>
    <t>xx0</t>
  </si>
  <si>
    <t>NM</t>
  </si>
  <si>
    <t>160</t>
  </si>
  <si>
    <t>170</t>
  </si>
  <si>
    <t>180</t>
  </si>
  <si>
    <t>190</t>
  </si>
  <si>
    <t>200</t>
  </si>
  <si>
    <t>-</t>
  </si>
  <si>
    <t>210</t>
  </si>
  <si>
    <t>220</t>
  </si>
  <si>
    <t>230</t>
  </si>
  <si>
    <t>240</t>
  </si>
  <si>
    <t>250</t>
  </si>
  <si>
    <t>260</t>
  </si>
  <si>
    <t>Kailiūtė</t>
  </si>
  <si>
    <t>Finalas</t>
  </si>
  <si>
    <t>46,96</t>
  </si>
  <si>
    <t>49,92</t>
  </si>
  <si>
    <t>50,82</t>
  </si>
  <si>
    <t>50,91</t>
  </si>
  <si>
    <t>51,38</t>
  </si>
  <si>
    <t>51,97</t>
  </si>
  <si>
    <t>52,50</t>
  </si>
  <si>
    <t>52,70</t>
  </si>
  <si>
    <t>52,73</t>
  </si>
  <si>
    <t>52,87</t>
  </si>
  <si>
    <t>55,05</t>
  </si>
  <si>
    <t>55,37</t>
  </si>
  <si>
    <t>55,52</t>
  </si>
  <si>
    <t>55,83</t>
  </si>
  <si>
    <t>55,85</t>
  </si>
  <si>
    <t>58,33</t>
  </si>
  <si>
    <t>1:01,08</t>
  </si>
  <si>
    <t>1:04,74</t>
  </si>
  <si>
    <t>1:07,33</t>
  </si>
  <si>
    <t>45,83</t>
  </si>
  <si>
    <t>47,30</t>
  </si>
  <si>
    <t>48,59</t>
  </si>
  <si>
    <t>49,54</t>
  </si>
  <si>
    <t>52,95</t>
  </si>
  <si>
    <t>52,98</t>
  </si>
  <si>
    <t>54,20</t>
  </si>
  <si>
    <t>54,69</t>
  </si>
  <si>
    <t>56,76</t>
  </si>
  <si>
    <t>57,18</t>
  </si>
  <si>
    <t>57,59</t>
  </si>
  <si>
    <t>1:05,48</t>
  </si>
  <si>
    <t>2:13,49</t>
  </si>
  <si>
    <t>1:46,43</t>
  </si>
  <si>
    <t xml:space="preserve">Vytenis </t>
  </si>
  <si>
    <t>Danilevičius</t>
  </si>
  <si>
    <t>I.Juodeškienė,</t>
  </si>
  <si>
    <t>1:48,28</t>
  </si>
  <si>
    <t>1:48,87</t>
  </si>
  <si>
    <t>2:02,08</t>
  </si>
  <si>
    <t>2:05,28</t>
  </si>
  <si>
    <t>2:06,40</t>
  </si>
  <si>
    <t>2:09,13</t>
  </si>
  <si>
    <t>2:11,58</t>
  </si>
  <si>
    <t>3:16,21</t>
  </si>
  <si>
    <t>3:34,18</t>
  </si>
  <si>
    <t>4:10,84</t>
  </si>
  <si>
    <t>3:18,33</t>
  </si>
  <si>
    <t>3:30,76</t>
  </si>
  <si>
    <t>3:47,08</t>
  </si>
  <si>
    <t>4:05,26</t>
  </si>
  <si>
    <t>6:54,70</t>
  </si>
  <si>
    <t>7:00,23</t>
  </si>
  <si>
    <t>7:03,39</t>
  </si>
  <si>
    <t>6:33,47</t>
  </si>
  <si>
    <t>6:50,64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</si>
</sst>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-mm\-dd;@"/>
  </numFmts>
  <fonts count="25" x14ac:knownFonts="1"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  <charset val="186"/>
    </font>
    <font>
      <sz val="2"/>
      <name val="Arial"/>
      <family val="2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7"/>
      <name val="Times New Roman"/>
      <family val="1"/>
    </font>
    <font>
      <sz val="8"/>
      <name val="Arial"/>
      <family val="2"/>
      <charset val="186"/>
    </font>
    <font>
      <b/>
      <sz val="10"/>
      <color rgb="FFFF0000"/>
      <name val="Times New Roman"/>
      <family val="1"/>
    </font>
    <font>
      <sz val="12"/>
      <color rgb="FF222222"/>
      <name val="Arial"/>
      <family val="2"/>
    </font>
    <font>
      <b/>
      <sz val="14"/>
      <color indexed="8"/>
      <name val="Calibri"/>
      <family val="2"/>
      <charset val="186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8" fillId="0" borderId="0"/>
    <xf numFmtId="0" fontId="6" fillId="0" borderId="0"/>
  </cellStyleXfs>
  <cellXfs count="150">
    <xf numFmtId="0" fontId="0" fillId="0" borderId="0" xfId="0"/>
    <xf numFmtId="49" fontId="1" fillId="0" borderId="0" xfId="1" applyNumberFormat="1" applyFont="1"/>
    <xf numFmtId="49" fontId="4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49" fontId="8" fillId="0" borderId="0" xfId="1" applyNumberFormat="1" applyFont="1"/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right"/>
    </xf>
    <xf numFmtId="49" fontId="11" fillId="0" borderId="0" xfId="1" applyNumberFormat="1" applyFont="1" applyBorder="1"/>
    <xf numFmtId="49" fontId="1" fillId="0" borderId="0" xfId="1" applyNumberFormat="1" applyFont="1" applyBorder="1"/>
    <xf numFmtId="49" fontId="3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right"/>
    </xf>
    <xf numFmtId="49" fontId="8" fillId="0" borderId="0" xfId="2" applyNumberFormat="1" applyFont="1" applyAlignment="1">
      <alignment horizontal="center"/>
    </xf>
    <xf numFmtId="0" fontId="9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49" fontId="12" fillId="0" borderId="0" xfId="2" applyNumberFormat="1" applyFont="1" applyBorder="1" applyAlignment="1">
      <alignment horizontal="center"/>
    </xf>
    <xf numFmtId="0" fontId="13" fillId="0" borderId="0" xfId="2" applyFont="1"/>
    <xf numFmtId="0" fontId="14" fillId="0" borderId="5" xfId="2" applyFont="1" applyBorder="1" applyAlignment="1">
      <alignment horizontal="right"/>
    </xf>
    <xf numFmtId="0" fontId="14" fillId="0" borderId="6" xfId="2" applyFont="1" applyBorder="1" applyAlignment="1">
      <alignment horizontal="left"/>
    </xf>
    <xf numFmtId="49" fontId="14" fillId="0" borderId="7" xfId="2" applyNumberFormat="1" applyFont="1" applyBorder="1" applyAlignment="1">
      <alignment horizontal="left"/>
    </xf>
    <xf numFmtId="49" fontId="3" fillId="0" borderId="7" xfId="2" applyNumberFormat="1" applyFont="1" applyBorder="1" applyAlignment="1">
      <alignment horizontal="center"/>
    </xf>
    <xf numFmtId="0" fontId="14" fillId="0" borderId="5" xfId="2" applyFont="1" applyBorder="1" applyAlignment="1">
      <alignment horizontal="left"/>
    </xf>
    <xf numFmtId="49" fontId="15" fillId="0" borderId="4" xfId="2" applyNumberFormat="1" applyFont="1" applyBorder="1" applyAlignment="1">
      <alignment horizontal="center"/>
    </xf>
    <xf numFmtId="49" fontId="14" fillId="0" borderId="6" xfId="2" applyNumberFormat="1" applyFont="1" applyBorder="1" applyAlignment="1">
      <alignment horizontal="center"/>
    </xf>
    <xf numFmtId="0" fontId="6" fillId="0" borderId="0" xfId="2"/>
    <xf numFmtId="0" fontId="1" fillId="0" borderId="1" xfId="2" applyFont="1" applyBorder="1" applyAlignment="1">
      <alignment horizontal="center"/>
    </xf>
    <xf numFmtId="0" fontId="1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165" fontId="3" fillId="0" borderId="3" xfId="2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49" fontId="15" fillId="0" borderId="1" xfId="2" applyNumberFormat="1" applyFont="1" applyBorder="1" applyAlignment="1">
      <alignment horizontal="center"/>
    </xf>
    <xf numFmtId="49" fontId="15" fillId="0" borderId="3" xfId="2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center"/>
    </xf>
    <xf numFmtId="49" fontId="3" fillId="0" borderId="0" xfId="1" applyNumberFormat="1" applyFont="1"/>
    <xf numFmtId="0" fontId="14" fillId="0" borderId="11" xfId="1" applyFont="1" applyBorder="1" applyAlignment="1">
      <alignment horizontal="center"/>
    </xf>
    <xf numFmtId="0" fontId="5" fillId="0" borderId="2" xfId="2" applyFont="1" applyFill="1" applyBorder="1" applyAlignment="1">
      <alignment horizontal="right" vertical="center"/>
    </xf>
    <xf numFmtId="0" fontId="16" fillId="0" borderId="3" xfId="2" applyFont="1" applyBorder="1" applyAlignment="1">
      <alignment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5" fontId="15" fillId="0" borderId="1" xfId="2" applyNumberFormat="1" applyFont="1" applyFill="1" applyBorder="1" applyAlignment="1">
      <alignment horizontal="left" vertical="center"/>
    </xf>
    <xf numFmtId="2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49" fontId="1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horizontal="right"/>
    </xf>
    <xf numFmtId="49" fontId="3" fillId="0" borderId="16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8" xfId="1" applyNumberFormat="1" applyFont="1" applyBorder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49" fontId="3" fillId="0" borderId="19" xfId="1" applyNumberFormat="1" applyFont="1" applyBorder="1" applyAlignment="1">
      <alignment horizontal="center"/>
    </xf>
    <xf numFmtId="49" fontId="3" fillId="0" borderId="20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center"/>
    </xf>
    <xf numFmtId="2" fontId="3" fillId="0" borderId="12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Fill="1" applyBorder="1"/>
    <xf numFmtId="0" fontId="3" fillId="0" borderId="1" xfId="3" applyFont="1" applyBorder="1"/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/>
    <xf numFmtId="0" fontId="3" fillId="0" borderId="2" xfId="1" applyFont="1" applyBorder="1" applyAlignment="1">
      <alignment horizontal="right" vertical="center"/>
    </xf>
    <xf numFmtId="0" fontId="3" fillId="0" borderId="3" xfId="1" applyFont="1" applyBorder="1"/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49" fontId="11" fillId="0" borderId="0" xfId="1" applyNumberFormat="1" applyFont="1" applyFill="1" applyBorder="1"/>
    <xf numFmtId="0" fontId="1" fillId="0" borderId="2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164" fontId="2" fillId="0" borderId="1" xfId="4" applyNumberFormat="1" applyFont="1" applyBorder="1" applyAlignment="1">
      <alignment horizontal="center"/>
    </xf>
    <xf numFmtId="0" fontId="19" fillId="0" borderId="1" xfId="4" applyFont="1" applyBorder="1" applyAlignment="1">
      <alignment horizontal="left"/>
    </xf>
    <xf numFmtId="49" fontId="4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49" fontId="1" fillId="0" borderId="0" xfId="2" applyNumberFormat="1" applyFont="1"/>
    <xf numFmtId="49" fontId="4" fillId="0" borderId="0" xfId="2" applyNumberFormat="1" applyFont="1" applyAlignment="1">
      <alignment horizontal="center"/>
    </xf>
    <xf numFmtId="49" fontId="5" fillId="0" borderId="0" xfId="0" applyNumberFormat="1" applyFont="1"/>
    <xf numFmtId="49" fontId="7" fillId="0" borderId="0" xfId="2" applyNumberFormat="1" applyFont="1" applyAlignment="1">
      <alignment horizontal="right"/>
    </xf>
    <xf numFmtId="49" fontId="1" fillId="0" borderId="0" xfId="2" applyNumberFormat="1" applyFont="1" applyAlignment="1">
      <alignment horizontal="right" vertical="center"/>
    </xf>
    <xf numFmtId="49" fontId="1" fillId="0" borderId="0" xfId="2" applyNumberFormat="1" applyFont="1" applyAlignment="1">
      <alignment horizontal="right"/>
    </xf>
    <xf numFmtId="49" fontId="8" fillId="0" borderId="0" xfId="2" applyNumberFormat="1" applyFont="1"/>
    <xf numFmtId="49" fontId="9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right"/>
    </xf>
    <xf numFmtId="49" fontId="11" fillId="0" borderId="0" xfId="2" applyNumberFormat="1" applyFont="1"/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8" fillId="0" borderId="0" xfId="2" applyNumberFormat="1" applyFont="1" applyAlignment="1">
      <alignment horizontal="right"/>
    </xf>
    <xf numFmtId="49" fontId="9" fillId="0" borderId="0" xfId="2" applyNumberFormat="1" applyFont="1" applyAlignment="1">
      <alignment horizontal="right"/>
    </xf>
    <xf numFmtId="49" fontId="9" fillId="0" borderId="0" xfId="2" applyNumberFormat="1" applyFont="1" applyAlignment="1">
      <alignment horizontal="center"/>
    </xf>
    <xf numFmtId="49" fontId="3" fillId="0" borderId="0" xfId="2" applyNumberFormat="1" applyFont="1"/>
    <xf numFmtId="0" fontId="3" fillId="0" borderId="1" xfId="0" applyFont="1" applyBorder="1"/>
    <xf numFmtId="49" fontId="3" fillId="0" borderId="5" xfId="2" applyNumberFormat="1" applyFont="1" applyBorder="1" applyAlignment="1">
      <alignment horizontal="right"/>
    </xf>
    <xf numFmtId="49" fontId="3" fillId="0" borderId="6" xfId="2" applyNumberFormat="1" applyFont="1" applyBorder="1" applyAlignment="1">
      <alignment horizontal="left"/>
    </xf>
    <xf numFmtId="49" fontId="3" fillId="0" borderId="25" xfId="2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/>
    </xf>
    <xf numFmtId="49" fontId="3" fillId="0" borderId="26" xfId="2" applyNumberFormat="1" applyFont="1" applyBorder="1" applyAlignment="1">
      <alignment horizontal="center"/>
    </xf>
    <xf numFmtId="49" fontId="3" fillId="0" borderId="27" xfId="2" applyNumberFormat="1" applyFont="1" applyBorder="1" applyAlignment="1">
      <alignment horizontal="center"/>
    </xf>
    <xf numFmtId="49" fontId="3" fillId="0" borderId="28" xfId="2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9" fontId="24" fillId="0" borderId="12" xfId="5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/>
    </xf>
    <xf numFmtId="0" fontId="1" fillId="0" borderId="2" xfId="2" applyFont="1" applyBorder="1" applyAlignment="1">
      <alignment horizontal="right"/>
    </xf>
    <xf numFmtId="0" fontId="3" fillId="0" borderId="3" xfId="2" applyFont="1" applyBorder="1"/>
    <xf numFmtId="165" fontId="2" fillId="0" borderId="3" xfId="2" applyNumberFormat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165" fontId="2" fillId="0" borderId="1" xfId="2" applyNumberFormat="1" applyFont="1" applyBorder="1" applyAlignment="1">
      <alignment horizontal="left" vertical="center"/>
    </xf>
    <xf numFmtId="2" fontId="1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1" fillId="2" borderId="1" xfId="4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/>
    </xf>
    <xf numFmtId="49" fontId="14" fillId="0" borderId="12" xfId="5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1" fillId="0" borderId="0" xfId="6" applyFont="1"/>
    <xf numFmtId="0" fontId="3" fillId="0" borderId="0" xfId="6" applyFont="1"/>
    <xf numFmtId="0" fontId="3" fillId="0" borderId="0" xfId="6" applyFont="1" applyAlignment="1">
      <alignment horizontal="right" vertical="center"/>
    </xf>
    <xf numFmtId="0" fontId="3" fillId="0" borderId="0" xfId="6" applyFont="1" applyAlignment="1">
      <alignment horizontal="left" vertical="center"/>
    </xf>
    <xf numFmtId="0" fontId="3" fillId="0" borderId="2" xfId="6" applyFont="1" applyBorder="1" applyAlignment="1">
      <alignment horizontal="right" vertical="center"/>
    </xf>
    <xf numFmtId="0" fontId="3" fillId="0" borderId="3" xfId="6" applyFont="1" applyBorder="1"/>
    <xf numFmtId="0" fontId="3" fillId="0" borderId="1" xfId="6" applyFont="1" applyBorder="1"/>
    <xf numFmtId="0" fontId="3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1" fillId="0" borderId="2" xfId="6" applyFont="1" applyBorder="1" applyAlignment="1">
      <alignment horizontal="right" vertical="center"/>
    </xf>
    <xf numFmtId="0" fontId="3" fillId="0" borderId="3" xfId="6" applyFont="1" applyBorder="1" applyAlignment="1">
      <alignment horizontal="left" vertical="center"/>
    </xf>
    <xf numFmtId="164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49" fontId="3" fillId="0" borderId="1" xfId="6" applyNumberFormat="1" applyFont="1" applyBorder="1" applyAlignment="1">
      <alignment horizontal="center" vertical="center"/>
    </xf>
    <xf numFmtId="0" fontId="3" fillId="0" borderId="2" xfId="6" applyFont="1" applyBorder="1"/>
    <xf numFmtId="0" fontId="21" fillId="0" borderId="2" xfId="6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8" xfId="2" applyNumberFormat="1" applyFont="1" applyBorder="1" applyAlignment="1">
      <alignment horizontal="center"/>
    </xf>
    <xf numFmtId="49" fontId="1" fillId="0" borderId="9" xfId="2" applyNumberFormat="1" applyFont="1" applyBorder="1" applyAlignment="1">
      <alignment horizontal="center"/>
    </xf>
    <xf numFmtId="49" fontId="1" fillId="0" borderId="10" xfId="2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</cellXfs>
  <cellStyles count="7">
    <cellStyle name="Įprastas 2" xfId="1"/>
    <cellStyle name="Įprastas 2 2" xfId="2"/>
    <cellStyle name="Įprastas 3" xfId="3"/>
    <cellStyle name="Įprastas 3 2" xfId="6"/>
    <cellStyle name="Įprastas 4 2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Zeros="0" tabSelected="1" zoomScaleNormal="100" workbookViewId="0"/>
  </sheetViews>
  <sheetFormatPr defaultRowHeight="13.2" x14ac:dyDescent="0.25"/>
  <cols>
    <col min="1" max="1" width="5.44140625" style="1" customWidth="1"/>
    <col min="2" max="2" width="7.6640625" style="1" bestFit="1" customWidth="1"/>
    <col min="3" max="3" width="13.6640625" style="1" bestFit="1" customWidth="1"/>
    <col min="4" max="4" width="10.88671875" style="1" customWidth="1"/>
    <col min="5" max="5" width="13.88671875" style="1" bestFit="1" customWidth="1"/>
    <col min="6" max="6" width="23.88671875" style="1" bestFit="1" customWidth="1"/>
    <col min="7" max="11" width="7" style="45" customWidth="1"/>
    <col min="12" max="12" width="7.5546875" style="36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6" customFormat="1" x14ac:dyDescent="0.25">
      <c r="A3" s="62"/>
      <c r="B3" s="63" t="s">
        <v>217</v>
      </c>
      <c r="C3" s="63"/>
      <c r="D3" s="63" t="s">
        <v>179</v>
      </c>
      <c r="E3" s="64"/>
      <c r="F3" s="65"/>
      <c r="G3" s="62"/>
      <c r="H3" s="62"/>
      <c r="I3" s="45"/>
      <c r="J3" s="45"/>
      <c r="K3" s="45"/>
      <c r="M3" s="1"/>
    </row>
    <row r="4" spans="1:13" s="36" customFormat="1" x14ac:dyDescent="0.25">
      <c r="A4" s="62"/>
      <c r="B4" s="62"/>
      <c r="C4" s="62"/>
      <c r="D4" s="62" t="s">
        <v>589</v>
      </c>
      <c r="E4" s="62"/>
      <c r="F4" s="62"/>
      <c r="G4" s="62"/>
      <c r="H4" s="62"/>
      <c r="I4" s="45"/>
      <c r="J4" s="45"/>
      <c r="K4" s="45"/>
      <c r="M4" s="1"/>
    </row>
    <row r="5" spans="1:13" s="36" customFormat="1" x14ac:dyDescent="0.25">
      <c r="A5" s="66" t="s">
        <v>226</v>
      </c>
      <c r="B5" s="67" t="s">
        <v>0</v>
      </c>
      <c r="C5" s="68" t="s">
        <v>1</v>
      </c>
      <c r="D5" s="66" t="s">
        <v>2</v>
      </c>
      <c r="E5" s="66" t="s">
        <v>3</v>
      </c>
      <c r="F5" s="66" t="s">
        <v>4</v>
      </c>
      <c r="G5" s="69" t="s">
        <v>184</v>
      </c>
      <c r="H5" s="69" t="s">
        <v>219</v>
      </c>
      <c r="I5" s="45"/>
      <c r="J5" s="45"/>
      <c r="K5" s="45"/>
      <c r="M5" s="1"/>
    </row>
    <row r="6" spans="1:13" s="36" customFormat="1" x14ac:dyDescent="0.25">
      <c r="A6" s="70">
        <v>1</v>
      </c>
      <c r="B6" s="71" t="s">
        <v>154</v>
      </c>
      <c r="C6" s="72" t="s">
        <v>155</v>
      </c>
      <c r="D6" s="73">
        <v>39941</v>
      </c>
      <c r="E6" s="74" t="s">
        <v>12</v>
      </c>
      <c r="F6" s="74" t="s">
        <v>151</v>
      </c>
      <c r="G6" s="76">
        <v>8.49</v>
      </c>
      <c r="H6" s="75">
        <v>8.41</v>
      </c>
      <c r="I6" s="45"/>
      <c r="J6" s="45"/>
      <c r="K6" s="45"/>
      <c r="M6" s="1"/>
    </row>
    <row r="7" spans="1:13" s="36" customFormat="1" x14ac:dyDescent="0.25">
      <c r="A7" s="70">
        <v>2</v>
      </c>
      <c r="B7" s="71" t="s">
        <v>446</v>
      </c>
      <c r="C7" s="72" t="s">
        <v>447</v>
      </c>
      <c r="D7" s="73">
        <v>40260</v>
      </c>
      <c r="E7" s="74" t="s">
        <v>12</v>
      </c>
      <c r="F7" s="74" t="s">
        <v>27</v>
      </c>
      <c r="G7" s="76">
        <v>8.56</v>
      </c>
      <c r="H7" s="75">
        <v>8.6300000000000008</v>
      </c>
      <c r="I7" s="45"/>
      <c r="J7" s="45"/>
      <c r="K7" s="45"/>
      <c r="M7" s="1"/>
    </row>
    <row r="8" spans="1:13" s="36" customFormat="1" x14ac:dyDescent="0.25">
      <c r="A8" s="70">
        <v>3</v>
      </c>
      <c r="B8" s="71" t="s">
        <v>431</v>
      </c>
      <c r="C8" s="72" t="s">
        <v>432</v>
      </c>
      <c r="D8" s="73">
        <v>40197</v>
      </c>
      <c r="E8" s="74" t="s">
        <v>394</v>
      </c>
      <c r="F8" s="74" t="s">
        <v>428</v>
      </c>
      <c r="G8" s="76">
        <v>8.98</v>
      </c>
      <c r="H8" s="75">
        <v>8.83</v>
      </c>
      <c r="I8" s="45"/>
      <c r="J8" s="45"/>
      <c r="K8" s="45"/>
      <c r="M8" s="1"/>
    </row>
    <row r="9" spans="1:13" s="36" customFormat="1" x14ac:dyDescent="0.25">
      <c r="A9" s="70">
        <v>4</v>
      </c>
      <c r="B9" s="71" t="s">
        <v>6</v>
      </c>
      <c r="C9" s="72" t="s">
        <v>7</v>
      </c>
      <c r="D9" s="73" t="s">
        <v>454</v>
      </c>
      <c r="E9" s="74" t="s">
        <v>15</v>
      </c>
      <c r="F9" s="74" t="s">
        <v>5</v>
      </c>
      <c r="G9" s="76">
        <v>9.01</v>
      </c>
      <c r="H9" s="75">
        <v>8.86</v>
      </c>
      <c r="I9" s="45"/>
      <c r="J9" s="45"/>
      <c r="K9" s="45"/>
      <c r="M9" s="1"/>
    </row>
    <row r="10" spans="1:13" s="36" customFormat="1" x14ac:dyDescent="0.25">
      <c r="A10" s="70">
        <v>5</v>
      </c>
      <c r="B10" s="71" t="s">
        <v>111</v>
      </c>
      <c r="C10" s="72" t="s">
        <v>235</v>
      </c>
      <c r="D10" s="73" t="s">
        <v>234</v>
      </c>
      <c r="E10" s="74" t="s">
        <v>12</v>
      </c>
      <c r="F10" s="74" t="s">
        <v>173</v>
      </c>
      <c r="G10" s="76">
        <v>8.89</v>
      </c>
      <c r="H10" s="75">
        <v>8.93</v>
      </c>
      <c r="I10" s="45"/>
      <c r="J10" s="45"/>
      <c r="K10" s="45"/>
      <c r="M10" s="1"/>
    </row>
    <row r="11" spans="1:13" s="36" customFormat="1" x14ac:dyDescent="0.25">
      <c r="A11" s="70">
        <v>6</v>
      </c>
      <c r="B11" s="71" t="s">
        <v>421</v>
      </c>
      <c r="C11" s="72" t="s">
        <v>422</v>
      </c>
      <c r="D11" s="73">
        <v>40413</v>
      </c>
      <c r="E11" s="74" t="s">
        <v>394</v>
      </c>
      <c r="F11" s="74" t="s">
        <v>415</v>
      </c>
      <c r="G11" s="76">
        <v>9.09</v>
      </c>
      <c r="H11" s="75">
        <v>9.09</v>
      </c>
      <c r="I11" s="45"/>
      <c r="J11" s="45"/>
      <c r="K11" s="45"/>
      <c r="M11" s="1"/>
    </row>
    <row r="12" spans="1:13" s="36" customFormat="1" x14ac:dyDescent="0.25">
      <c r="A12" s="66" t="s">
        <v>226</v>
      </c>
      <c r="B12" s="67" t="s">
        <v>0</v>
      </c>
      <c r="C12" s="68" t="s">
        <v>1</v>
      </c>
      <c r="D12" s="66" t="s">
        <v>2</v>
      </c>
      <c r="E12" s="66" t="s">
        <v>3</v>
      </c>
      <c r="F12" s="66" t="s">
        <v>4</v>
      </c>
      <c r="G12" s="69" t="s">
        <v>184</v>
      </c>
      <c r="H12" s="69" t="s">
        <v>219</v>
      </c>
      <c r="I12" s="45"/>
      <c r="J12" s="45"/>
      <c r="K12" s="45"/>
      <c r="M12" s="1"/>
    </row>
    <row r="13" spans="1:13" s="36" customFormat="1" ht="12" customHeight="1" x14ac:dyDescent="0.25">
      <c r="A13" s="70">
        <v>7</v>
      </c>
      <c r="B13" s="71" t="s">
        <v>111</v>
      </c>
      <c r="C13" s="72" t="s">
        <v>112</v>
      </c>
      <c r="D13" s="73" t="s">
        <v>147</v>
      </c>
      <c r="E13" s="74" t="s">
        <v>12</v>
      </c>
      <c r="F13" s="74" t="s">
        <v>228</v>
      </c>
      <c r="G13" s="76">
        <v>9.1999999999999993</v>
      </c>
      <c r="H13" s="75"/>
      <c r="I13" s="45"/>
      <c r="J13" s="45"/>
      <c r="K13" s="45"/>
      <c r="M13" s="1"/>
    </row>
    <row r="14" spans="1:13" s="36" customFormat="1" x14ac:dyDescent="0.25">
      <c r="A14" s="70">
        <v>8</v>
      </c>
      <c r="B14" s="71" t="s">
        <v>107</v>
      </c>
      <c r="C14" s="72" t="s">
        <v>504</v>
      </c>
      <c r="D14" s="73" t="s">
        <v>505</v>
      </c>
      <c r="E14" s="74" t="s">
        <v>497</v>
      </c>
      <c r="F14" s="74" t="s">
        <v>506</v>
      </c>
      <c r="G14" s="76">
        <v>9.35</v>
      </c>
      <c r="H14" s="75"/>
      <c r="I14" s="45"/>
      <c r="J14" s="45"/>
      <c r="K14" s="45"/>
      <c r="M14" s="1"/>
    </row>
    <row r="15" spans="1:13" s="36" customFormat="1" x14ac:dyDescent="0.25">
      <c r="A15" s="70">
        <v>9</v>
      </c>
      <c r="B15" s="71" t="s">
        <v>111</v>
      </c>
      <c r="C15" s="72" t="s">
        <v>455</v>
      </c>
      <c r="D15" s="73" t="s">
        <v>11</v>
      </c>
      <c r="E15" s="74" t="s">
        <v>15</v>
      </c>
      <c r="F15" s="74" t="s">
        <v>5</v>
      </c>
      <c r="G15" s="76">
        <v>9.5500000000000007</v>
      </c>
      <c r="H15" s="75"/>
      <c r="I15" s="45"/>
      <c r="J15" s="45"/>
      <c r="K15" s="45"/>
      <c r="M15" s="1"/>
    </row>
    <row r="16" spans="1:13" s="36" customFormat="1" x14ac:dyDescent="0.25">
      <c r="A16" s="70">
        <v>10</v>
      </c>
      <c r="B16" s="71" t="s">
        <v>83</v>
      </c>
      <c r="C16" s="72" t="s">
        <v>404</v>
      </c>
      <c r="D16" s="73">
        <v>40760</v>
      </c>
      <c r="E16" s="74" t="s">
        <v>394</v>
      </c>
      <c r="F16" s="74" t="s">
        <v>395</v>
      </c>
      <c r="G16" s="76">
        <v>9.56</v>
      </c>
      <c r="H16" s="75"/>
      <c r="I16" s="45"/>
      <c r="J16" s="45"/>
      <c r="K16" s="45"/>
      <c r="M16" s="1"/>
    </row>
    <row r="17" spans="1:13" s="36" customFormat="1" x14ac:dyDescent="0.25">
      <c r="A17" s="70">
        <v>11</v>
      </c>
      <c r="B17" s="71" t="s">
        <v>93</v>
      </c>
      <c r="C17" s="72" t="s">
        <v>508</v>
      </c>
      <c r="D17" s="73" t="s">
        <v>509</v>
      </c>
      <c r="E17" s="74" t="s">
        <v>497</v>
      </c>
      <c r="F17" s="74" t="s">
        <v>506</v>
      </c>
      <c r="G17" s="76">
        <v>9.56</v>
      </c>
      <c r="H17" s="75"/>
      <c r="I17" s="45"/>
      <c r="J17" s="45"/>
      <c r="K17" s="45"/>
      <c r="M17" s="1"/>
    </row>
    <row r="18" spans="1:13" s="36" customFormat="1" x14ac:dyDescent="0.25">
      <c r="A18" s="70">
        <v>12</v>
      </c>
      <c r="B18" s="71" t="s">
        <v>83</v>
      </c>
      <c r="C18" s="72" t="s">
        <v>401</v>
      </c>
      <c r="D18" s="73">
        <v>40138</v>
      </c>
      <c r="E18" s="74" t="s">
        <v>394</v>
      </c>
      <c r="F18" s="74" t="s">
        <v>395</v>
      </c>
      <c r="G18" s="76">
        <v>9.57</v>
      </c>
      <c r="H18" s="75"/>
      <c r="I18" s="45"/>
      <c r="J18" s="45"/>
      <c r="K18" s="45"/>
      <c r="M18" s="1"/>
    </row>
    <row r="19" spans="1:13" s="36" customFormat="1" x14ac:dyDescent="0.25">
      <c r="A19" s="70">
        <v>13</v>
      </c>
      <c r="B19" s="71" t="s">
        <v>107</v>
      </c>
      <c r="C19" s="72" t="s">
        <v>507</v>
      </c>
      <c r="D19" s="73" t="s">
        <v>489</v>
      </c>
      <c r="E19" s="74" t="s">
        <v>497</v>
      </c>
      <c r="F19" s="74" t="s">
        <v>506</v>
      </c>
      <c r="G19" s="76">
        <v>9.59</v>
      </c>
      <c r="H19" s="75"/>
      <c r="I19" s="45"/>
      <c r="J19" s="45"/>
      <c r="K19" s="45"/>
      <c r="M19" s="1"/>
    </row>
    <row r="20" spans="1:13" s="36" customFormat="1" x14ac:dyDescent="0.25">
      <c r="A20" s="70">
        <v>14</v>
      </c>
      <c r="B20" s="71" t="s">
        <v>165</v>
      </c>
      <c r="C20" s="72" t="s">
        <v>166</v>
      </c>
      <c r="D20" s="73">
        <v>39949</v>
      </c>
      <c r="E20" s="74" t="s">
        <v>497</v>
      </c>
      <c r="F20" s="74" t="s">
        <v>161</v>
      </c>
      <c r="G20" s="76">
        <v>9.6</v>
      </c>
      <c r="H20" s="75"/>
      <c r="I20" s="45"/>
      <c r="J20" s="45"/>
      <c r="K20" s="45"/>
      <c r="M20" s="1"/>
    </row>
    <row r="21" spans="1:13" s="36" customFormat="1" x14ac:dyDescent="0.25">
      <c r="A21" s="70">
        <v>15</v>
      </c>
      <c r="B21" s="71" t="s">
        <v>429</v>
      </c>
      <c r="C21" s="72" t="s">
        <v>430</v>
      </c>
      <c r="D21" s="73">
        <v>40256</v>
      </c>
      <c r="E21" s="74" t="s">
        <v>394</v>
      </c>
      <c r="F21" s="74" t="s">
        <v>428</v>
      </c>
      <c r="G21" s="76">
        <v>9.65</v>
      </c>
      <c r="H21" s="75"/>
      <c r="I21" s="45"/>
      <c r="J21" s="45"/>
      <c r="K21" s="45"/>
      <c r="M21" s="1"/>
    </row>
    <row r="22" spans="1:13" s="36" customFormat="1" x14ac:dyDescent="0.25">
      <c r="A22" s="70">
        <v>16</v>
      </c>
      <c r="B22" s="71" t="s">
        <v>93</v>
      </c>
      <c r="C22" s="72" t="s">
        <v>94</v>
      </c>
      <c r="D22" s="73" t="s">
        <v>249</v>
      </c>
      <c r="E22" s="74" t="s">
        <v>15</v>
      </c>
      <c r="F22" s="74" t="s">
        <v>97</v>
      </c>
      <c r="G22" s="76">
        <v>9.66</v>
      </c>
      <c r="H22" s="75"/>
      <c r="I22" s="45"/>
      <c r="J22" s="45"/>
      <c r="K22" s="45"/>
      <c r="M22" s="1"/>
    </row>
    <row r="23" spans="1:13" s="36" customFormat="1" x14ac:dyDescent="0.25">
      <c r="A23" s="70">
        <v>17</v>
      </c>
      <c r="B23" s="71" t="s">
        <v>402</v>
      </c>
      <c r="C23" s="72" t="s">
        <v>403</v>
      </c>
      <c r="D23" s="73">
        <v>40015</v>
      </c>
      <c r="E23" s="74" t="s">
        <v>394</v>
      </c>
      <c r="F23" s="74" t="s">
        <v>395</v>
      </c>
      <c r="G23" s="76">
        <v>9.74</v>
      </c>
      <c r="H23" s="75"/>
      <c r="I23" s="45"/>
      <c r="J23" s="45"/>
      <c r="K23" s="45"/>
      <c r="M23" s="1"/>
    </row>
    <row r="24" spans="1:13" s="36" customFormat="1" x14ac:dyDescent="0.25">
      <c r="A24" s="70">
        <v>18</v>
      </c>
      <c r="B24" s="71" t="s">
        <v>142</v>
      </c>
      <c r="C24" s="72" t="s">
        <v>329</v>
      </c>
      <c r="D24" s="73" t="s">
        <v>99</v>
      </c>
      <c r="E24" s="74" t="s">
        <v>12</v>
      </c>
      <c r="F24" s="74" t="s">
        <v>151</v>
      </c>
      <c r="G24" s="76">
        <v>9.81</v>
      </c>
      <c r="H24" s="75"/>
      <c r="I24" s="45"/>
      <c r="J24" s="45"/>
      <c r="K24" s="45"/>
      <c r="M24" s="1"/>
    </row>
    <row r="25" spans="1:13" s="36" customFormat="1" x14ac:dyDescent="0.25">
      <c r="A25" s="70">
        <v>19</v>
      </c>
      <c r="B25" s="71" t="s">
        <v>107</v>
      </c>
      <c r="C25" s="72" t="s">
        <v>265</v>
      </c>
      <c r="D25" s="73" t="s">
        <v>266</v>
      </c>
      <c r="E25" s="74" t="s">
        <v>15</v>
      </c>
      <c r="F25" s="74" t="s">
        <v>267</v>
      </c>
      <c r="G25" s="76">
        <v>9.83</v>
      </c>
      <c r="H25" s="75"/>
      <c r="I25" s="45"/>
      <c r="J25" s="45"/>
      <c r="K25" s="45"/>
      <c r="M25" s="1"/>
    </row>
    <row r="26" spans="1:13" s="36" customFormat="1" x14ac:dyDescent="0.25">
      <c r="A26" s="70">
        <v>20</v>
      </c>
      <c r="B26" s="71" t="s">
        <v>77</v>
      </c>
      <c r="C26" s="72" t="s">
        <v>356</v>
      </c>
      <c r="D26" s="73">
        <v>40419</v>
      </c>
      <c r="E26" s="74" t="s">
        <v>12</v>
      </c>
      <c r="F26" s="74" t="s">
        <v>104</v>
      </c>
      <c r="G26" s="76">
        <v>9.91</v>
      </c>
      <c r="H26" s="75"/>
      <c r="I26" s="45"/>
      <c r="J26" s="45"/>
      <c r="K26" s="45"/>
      <c r="M26" s="1"/>
    </row>
    <row r="27" spans="1:13" s="36" customFormat="1" x14ac:dyDescent="0.25">
      <c r="A27" s="70">
        <v>21</v>
      </c>
      <c r="B27" s="71" t="s">
        <v>16</v>
      </c>
      <c r="C27" s="72" t="s">
        <v>451</v>
      </c>
      <c r="D27" s="73">
        <v>39845</v>
      </c>
      <c r="E27" s="74" t="s">
        <v>12</v>
      </c>
      <c r="F27" s="74" t="s">
        <v>27</v>
      </c>
      <c r="G27" s="76">
        <v>9.92</v>
      </c>
      <c r="H27" s="75"/>
      <c r="I27" s="45"/>
      <c r="J27" s="45"/>
      <c r="K27" s="45"/>
      <c r="M27" s="1"/>
    </row>
    <row r="28" spans="1:13" s="36" customFormat="1" x14ac:dyDescent="0.25">
      <c r="A28" s="70">
        <v>22</v>
      </c>
      <c r="B28" s="71" t="s">
        <v>41</v>
      </c>
      <c r="C28" s="72" t="s">
        <v>42</v>
      </c>
      <c r="D28" s="73">
        <v>40040</v>
      </c>
      <c r="E28" s="74" t="s">
        <v>12</v>
      </c>
      <c r="F28" s="74" t="s">
        <v>31</v>
      </c>
      <c r="G28" s="76">
        <v>9.98</v>
      </c>
      <c r="H28" s="75"/>
      <c r="I28" s="45"/>
      <c r="J28" s="45"/>
      <c r="K28" s="45"/>
      <c r="M28" s="1"/>
    </row>
    <row r="29" spans="1:13" s="36" customFormat="1" x14ac:dyDescent="0.25">
      <c r="A29" s="70">
        <v>23</v>
      </c>
      <c r="B29" s="71" t="s">
        <v>231</v>
      </c>
      <c r="C29" s="72" t="s">
        <v>355</v>
      </c>
      <c r="D29" s="73">
        <v>40317</v>
      </c>
      <c r="E29" s="74" t="s">
        <v>12</v>
      </c>
      <c r="F29" s="74" t="s">
        <v>104</v>
      </c>
      <c r="G29" s="76">
        <v>10.029999999999999</v>
      </c>
      <c r="H29" s="75"/>
      <c r="I29" s="45"/>
      <c r="J29" s="45"/>
      <c r="K29" s="45"/>
      <c r="M29" s="1"/>
    </row>
    <row r="30" spans="1:13" s="36" customFormat="1" x14ac:dyDescent="0.25">
      <c r="A30" s="70">
        <v>24</v>
      </c>
      <c r="B30" s="71" t="s">
        <v>19</v>
      </c>
      <c r="C30" s="72" t="s">
        <v>302</v>
      </c>
      <c r="D30" s="73">
        <v>40342</v>
      </c>
      <c r="E30" s="74" t="s">
        <v>15</v>
      </c>
      <c r="F30" s="74" t="s">
        <v>105</v>
      </c>
      <c r="G30" s="76">
        <v>10.119999999999999</v>
      </c>
      <c r="H30" s="75"/>
      <c r="I30" s="45"/>
      <c r="J30" s="45"/>
      <c r="K30" s="45"/>
      <c r="M30" s="1"/>
    </row>
    <row r="31" spans="1:13" s="36" customFormat="1" x14ac:dyDescent="0.25">
      <c r="A31" s="70">
        <v>25</v>
      </c>
      <c r="B31" s="71" t="s">
        <v>19</v>
      </c>
      <c r="C31" s="72" t="s">
        <v>468</v>
      </c>
      <c r="D31" s="73" t="s">
        <v>469</v>
      </c>
      <c r="E31" s="74" t="s">
        <v>12</v>
      </c>
      <c r="F31" s="74" t="s">
        <v>228</v>
      </c>
      <c r="G31" s="76">
        <v>10.210000000000001</v>
      </c>
      <c r="H31" s="75"/>
      <c r="I31" s="45"/>
      <c r="J31" s="45"/>
      <c r="K31" s="45"/>
      <c r="M31" s="1"/>
    </row>
    <row r="32" spans="1:13" s="36" customFormat="1" x14ac:dyDescent="0.25">
      <c r="A32" s="70">
        <v>26</v>
      </c>
      <c r="B32" s="71" t="s">
        <v>111</v>
      </c>
      <c r="C32" s="72" t="s">
        <v>470</v>
      </c>
      <c r="D32" s="73" t="s">
        <v>471</v>
      </c>
      <c r="E32" s="74" t="s">
        <v>12</v>
      </c>
      <c r="F32" s="74" t="s">
        <v>228</v>
      </c>
      <c r="G32" s="76">
        <v>10.220000000000001</v>
      </c>
      <c r="H32" s="75"/>
      <c r="I32" s="45"/>
      <c r="J32" s="45"/>
      <c r="K32" s="45"/>
      <c r="M32" s="1"/>
    </row>
    <row r="33" spans="1:13" s="36" customFormat="1" x14ac:dyDescent="0.25">
      <c r="A33" s="70">
        <v>27</v>
      </c>
      <c r="B33" s="71" t="s">
        <v>436</v>
      </c>
      <c r="C33" s="72" t="s">
        <v>437</v>
      </c>
      <c r="D33" s="73">
        <v>40557</v>
      </c>
      <c r="E33" s="74" t="s">
        <v>394</v>
      </c>
      <c r="F33" s="74" t="s">
        <v>428</v>
      </c>
      <c r="G33" s="76">
        <v>10.3</v>
      </c>
      <c r="H33" s="75"/>
      <c r="I33" s="45"/>
      <c r="J33" s="45"/>
      <c r="K33" s="45"/>
      <c r="M33" s="1"/>
    </row>
    <row r="34" spans="1:13" s="36" customFormat="1" x14ac:dyDescent="0.25">
      <c r="A34" s="70">
        <v>28</v>
      </c>
      <c r="B34" s="71" t="s">
        <v>35</v>
      </c>
      <c r="C34" s="72" t="s">
        <v>282</v>
      </c>
      <c r="D34" s="73" t="s">
        <v>283</v>
      </c>
      <c r="E34" s="74" t="s">
        <v>15</v>
      </c>
      <c r="F34" s="74" t="s">
        <v>29</v>
      </c>
      <c r="G34" s="76">
        <v>10.34</v>
      </c>
      <c r="H34" s="75"/>
      <c r="I34" s="45"/>
      <c r="J34" s="45"/>
      <c r="K34" s="45"/>
      <c r="M34" s="1"/>
    </row>
    <row r="35" spans="1:13" s="36" customFormat="1" x14ac:dyDescent="0.25">
      <c r="A35" s="70">
        <v>29</v>
      </c>
      <c r="B35" s="71" t="s">
        <v>148</v>
      </c>
      <c r="C35" s="72" t="s">
        <v>278</v>
      </c>
      <c r="D35" s="73" t="s">
        <v>279</v>
      </c>
      <c r="E35" s="74" t="s">
        <v>12</v>
      </c>
      <c r="F35" s="74" t="s">
        <v>29</v>
      </c>
      <c r="G35" s="76">
        <v>10.38</v>
      </c>
      <c r="H35" s="75"/>
      <c r="I35" s="45"/>
      <c r="J35" s="45"/>
      <c r="K35" s="45"/>
      <c r="M35" s="1"/>
    </row>
    <row r="36" spans="1:13" s="36" customFormat="1" x14ac:dyDescent="0.25">
      <c r="A36" s="70">
        <v>30</v>
      </c>
      <c r="B36" s="71" t="s">
        <v>522</v>
      </c>
      <c r="C36" s="72" t="s">
        <v>523</v>
      </c>
      <c r="D36" s="73">
        <v>40153</v>
      </c>
      <c r="E36" s="74" t="s">
        <v>15</v>
      </c>
      <c r="F36" s="74" t="s">
        <v>31</v>
      </c>
      <c r="G36" s="76">
        <v>10.41</v>
      </c>
      <c r="H36" s="75"/>
      <c r="I36" s="45"/>
      <c r="J36" s="45"/>
      <c r="K36" s="45"/>
      <c r="M36" s="1"/>
    </row>
    <row r="37" spans="1:13" s="36" customFormat="1" x14ac:dyDescent="0.25">
      <c r="A37" s="70">
        <v>31</v>
      </c>
      <c r="B37" s="71" t="s">
        <v>490</v>
      </c>
      <c r="C37" s="72" t="s">
        <v>491</v>
      </c>
      <c r="D37" s="73" t="s">
        <v>492</v>
      </c>
      <c r="E37" s="74" t="s">
        <v>12</v>
      </c>
      <c r="F37" s="74" t="s">
        <v>228</v>
      </c>
      <c r="G37" s="76">
        <v>10.44</v>
      </c>
      <c r="H37" s="75"/>
      <c r="I37" s="45"/>
      <c r="J37" s="45"/>
      <c r="K37" s="45"/>
      <c r="M37" s="1"/>
    </row>
    <row r="38" spans="1:13" s="36" customFormat="1" x14ac:dyDescent="0.25">
      <c r="A38" s="70">
        <v>32</v>
      </c>
      <c r="B38" s="71" t="s">
        <v>43</v>
      </c>
      <c r="C38" s="72" t="s">
        <v>152</v>
      </c>
      <c r="D38" s="73" t="s">
        <v>153</v>
      </c>
      <c r="E38" s="74" t="s">
        <v>12</v>
      </c>
      <c r="F38" s="74" t="s">
        <v>151</v>
      </c>
      <c r="G38" s="76">
        <v>10.53</v>
      </c>
      <c r="H38" s="75"/>
      <c r="I38" s="45"/>
      <c r="J38" s="45"/>
      <c r="K38" s="45"/>
      <c r="M38" s="1"/>
    </row>
    <row r="39" spans="1:13" s="36" customFormat="1" x14ac:dyDescent="0.25">
      <c r="A39" s="70">
        <v>33</v>
      </c>
      <c r="B39" s="71" t="s">
        <v>117</v>
      </c>
      <c r="C39" s="72" t="s">
        <v>246</v>
      </c>
      <c r="D39" s="73" t="s">
        <v>247</v>
      </c>
      <c r="E39" s="74" t="s">
        <v>12</v>
      </c>
      <c r="F39" s="74" t="s">
        <v>173</v>
      </c>
      <c r="G39" s="76">
        <v>10.59</v>
      </c>
      <c r="H39" s="75"/>
      <c r="I39" s="45"/>
      <c r="J39" s="45"/>
      <c r="K39" s="45"/>
      <c r="M39" s="1"/>
    </row>
    <row r="40" spans="1:13" s="36" customFormat="1" x14ac:dyDescent="0.25">
      <c r="A40" s="70">
        <v>34</v>
      </c>
      <c r="B40" s="71" t="s">
        <v>21</v>
      </c>
      <c r="C40" s="72" t="s">
        <v>318</v>
      </c>
      <c r="D40" s="73" t="s">
        <v>319</v>
      </c>
      <c r="E40" s="74" t="s">
        <v>12</v>
      </c>
      <c r="F40" s="74" t="s">
        <v>151</v>
      </c>
      <c r="G40" s="76">
        <v>10.76</v>
      </c>
      <c r="H40" s="75"/>
      <c r="I40" s="45"/>
      <c r="J40" s="45"/>
      <c r="K40" s="45"/>
      <c r="M40" s="1"/>
    </row>
    <row r="41" spans="1:13" s="36" customFormat="1" x14ac:dyDescent="0.25">
      <c r="A41" s="70">
        <v>35</v>
      </c>
      <c r="B41" s="71" t="s">
        <v>93</v>
      </c>
      <c r="C41" s="72" t="s">
        <v>325</v>
      </c>
      <c r="D41" s="73" t="s">
        <v>326</v>
      </c>
      <c r="E41" s="74" t="s">
        <v>12</v>
      </c>
      <c r="F41" s="74" t="s">
        <v>151</v>
      </c>
      <c r="G41" s="76">
        <v>10.96</v>
      </c>
      <c r="H41" s="75"/>
      <c r="I41" s="45"/>
      <c r="J41" s="45"/>
      <c r="K41" s="45"/>
      <c r="M41" s="1"/>
    </row>
    <row r="42" spans="1:13" s="36" customFormat="1" x14ac:dyDescent="0.25">
      <c r="A42" s="70">
        <v>36</v>
      </c>
      <c r="B42" s="71" t="s">
        <v>485</v>
      </c>
      <c r="C42" s="72" t="s">
        <v>486</v>
      </c>
      <c r="D42" s="73" t="s">
        <v>487</v>
      </c>
      <c r="E42" s="74" t="s">
        <v>12</v>
      </c>
      <c r="F42" s="74" t="s">
        <v>228</v>
      </c>
      <c r="G42" s="76">
        <v>11</v>
      </c>
      <c r="H42" s="75"/>
      <c r="I42" s="45"/>
      <c r="J42" s="45"/>
      <c r="K42" s="45"/>
      <c r="M42" s="1"/>
    </row>
    <row r="43" spans="1:13" s="36" customFormat="1" x14ac:dyDescent="0.25">
      <c r="A43" s="70">
        <v>37</v>
      </c>
      <c r="B43" s="71" t="s">
        <v>73</v>
      </c>
      <c r="C43" s="72" t="s">
        <v>532</v>
      </c>
      <c r="D43" s="73" t="s">
        <v>533</v>
      </c>
      <c r="E43" s="74" t="s">
        <v>15</v>
      </c>
      <c r="F43" s="74" t="s">
        <v>534</v>
      </c>
      <c r="G43" s="76">
        <v>11.1</v>
      </c>
      <c r="H43" s="75"/>
      <c r="I43" s="45"/>
      <c r="J43" s="45"/>
      <c r="K43" s="45"/>
      <c r="M43" s="1"/>
    </row>
    <row r="44" spans="1:13" s="36" customFormat="1" x14ac:dyDescent="0.25">
      <c r="A44" s="70">
        <v>38</v>
      </c>
      <c r="B44" s="71" t="s">
        <v>106</v>
      </c>
      <c r="C44" s="72" t="s">
        <v>157</v>
      </c>
      <c r="D44" s="73" t="s">
        <v>158</v>
      </c>
      <c r="E44" s="74" t="s">
        <v>12</v>
      </c>
      <c r="F44" s="74" t="s">
        <v>151</v>
      </c>
      <c r="G44" s="76">
        <v>11.2</v>
      </c>
      <c r="H44" s="75"/>
      <c r="I44" s="45"/>
      <c r="J44" s="45"/>
      <c r="K44" s="45"/>
      <c r="M44" s="1"/>
    </row>
    <row r="45" spans="1:13" s="36" customFormat="1" x14ac:dyDescent="0.25">
      <c r="A45" s="70">
        <v>39</v>
      </c>
      <c r="B45" s="71" t="s">
        <v>407</v>
      </c>
      <c r="C45" s="72" t="s">
        <v>408</v>
      </c>
      <c r="D45" s="73">
        <v>40396</v>
      </c>
      <c r="E45" s="74" t="s">
        <v>394</v>
      </c>
      <c r="F45" s="74" t="s">
        <v>395</v>
      </c>
      <c r="G45" s="76">
        <v>11.24</v>
      </c>
      <c r="H45" s="75"/>
      <c r="I45" s="45"/>
      <c r="J45" s="45"/>
      <c r="K45" s="45"/>
      <c r="M45" s="1"/>
    </row>
    <row r="46" spans="1:13" s="36" customFormat="1" x14ac:dyDescent="0.25">
      <c r="A46" s="70">
        <v>40</v>
      </c>
      <c r="B46" s="71" t="s">
        <v>18</v>
      </c>
      <c r="C46" s="72" t="s">
        <v>327</v>
      </c>
      <c r="D46" s="73" t="s">
        <v>328</v>
      </c>
      <c r="E46" s="74" t="s">
        <v>12</v>
      </c>
      <c r="F46" s="74" t="s">
        <v>151</v>
      </c>
      <c r="G46" s="76">
        <v>11.35</v>
      </c>
      <c r="H46" s="75"/>
      <c r="I46" s="45"/>
      <c r="J46" s="45"/>
      <c r="K46" s="45"/>
      <c r="M46" s="1"/>
    </row>
    <row r="47" spans="1:13" s="36" customFormat="1" x14ac:dyDescent="0.25">
      <c r="A47" s="70">
        <v>41</v>
      </c>
      <c r="B47" s="71" t="s">
        <v>480</v>
      </c>
      <c r="C47" s="72" t="s">
        <v>481</v>
      </c>
      <c r="D47" s="73">
        <v>40121</v>
      </c>
      <c r="E47" s="74" t="s">
        <v>12</v>
      </c>
      <c r="F47" s="74" t="s">
        <v>228</v>
      </c>
      <c r="G47" s="76">
        <v>12.1</v>
      </c>
      <c r="H47" s="75"/>
      <c r="I47" s="45"/>
      <c r="J47" s="45"/>
      <c r="K47" s="45"/>
      <c r="M47" s="1"/>
    </row>
    <row r="48" spans="1:13" s="36" customFormat="1" hidden="1" x14ac:dyDescent="0.25">
      <c r="A48" s="70"/>
      <c r="B48" s="71" t="s">
        <v>37</v>
      </c>
      <c r="C48" s="72" t="s">
        <v>38</v>
      </c>
      <c r="D48" s="73">
        <v>40261</v>
      </c>
      <c r="E48" s="74" t="s">
        <v>12</v>
      </c>
      <c r="F48" s="74" t="s">
        <v>31</v>
      </c>
      <c r="G48" s="76" t="s">
        <v>551</v>
      </c>
      <c r="H48" s="75"/>
      <c r="I48" s="45"/>
      <c r="J48" s="45"/>
      <c r="K48" s="45"/>
      <c r="M48" s="1"/>
    </row>
    <row r="49" spans="1:13" s="36" customFormat="1" hidden="1" x14ac:dyDescent="0.25">
      <c r="A49" s="70"/>
      <c r="B49" s="71" t="s">
        <v>78</v>
      </c>
      <c r="C49" s="72" t="s">
        <v>79</v>
      </c>
      <c r="D49" s="73" t="s">
        <v>304</v>
      </c>
      <c r="E49" s="74" t="s">
        <v>12</v>
      </c>
      <c r="F49" s="74" t="s">
        <v>75</v>
      </c>
      <c r="G49" s="76" t="s">
        <v>551</v>
      </c>
      <c r="H49" s="75"/>
      <c r="I49" s="45"/>
      <c r="J49" s="45"/>
      <c r="K49" s="45"/>
      <c r="M49" s="1"/>
    </row>
    <row r="50" spans="1:13" s="36" customFormat="1" hidden="1" x14ac:dyDescent="0.25">
      <c r="A50" s="70"/>
      <c r="B50" s="71" t="s">
        <v>49</v>
      </c>
      <c r="C50" s="72" t="s">
        <v>385</v>
      </c>
      <c r="D50" s="73">
        <v>40816</v>
      </c>
      <c r="E50" s="74" t="s">
        <v>376</v>
      </c>
      <c r="F50" s="74" t="s">
        <v>377</v>
      </c>
      <c r="G50" s="76" t="s">
        <v>551</v>
      </c>
      <c r="H50" s="75"/>
      <c r="I50" s="45"/>
      <c r="J50" s="45"/>
      <c r="K50" s="45"/>
      <c r="M50" s="1"/>
    </row>
    <row r="51" spans="1:13" s="36" customFormat="1" hidden="1" x14ac:dyDescent="0.25">
      <c r="A51" s="70"/>
      <c r="B51" s="71" t="s">
        <v>47</v>
      </c>
      <c r="C51" s="72" t="s">
        <v>524</v>
      </c>
      <c r="D51" s="73" t="s">
        <v>11</v>
      </c>
      <c r="E51" s="74" t="s">
        <v>15</v>
      </c>
      <c r="F51" s="74" t="s">
        <v>31</v>
      </c>
      <c r="G51" s="76" t="s">
        <v>551</v>
      </c>
      <c r="H51" s="75"/>
      <c r="I51" s="45"/>
      <c r="J51" s="45"/>
      <c r="K51" s="45"/>
      <c r="M51" s="1"/>
    </row>
    <row r="52" spans="1:13" s="36" customFormat="1" hidden="1" x14ac:dyDescent="0.25">
      <c r="A52" s="70"/>
      <c r="B52" s="71" t="s">
        <v>67</v>
      </c>
      <c r="C52" s="72" t="s">
        <v>68</v>
      </c>
      <c r="D52" s="73" t="s">
        <v>69</v>
      </c>
      <c r="E52" s="74" t="s">
        <v>12</v>
      </c>
      <c r="F52" s="74" t="s">
        <v>59</v>
      </c>
      <c r="G52" s="76" t="s">
        <v>551</v>
      </c>
      <c r="H52" s="75"/>
      <c r="I52" s="45"/>
      <c r="J52" s="45"/>
      <c r="K52" s="45"/>
      <c r="M52" s="1"/>
    </row>
    <row r="53" spans="1:13" s="36" customFormat="1" hidden="1" x14ac:dyDescent="0.25">
      <c r="A53" s="70"/>
      <c r="B53" s="71" t="s">
        <v>405</v>
      </c>
      <c r="C53" s="72" t="s">
        <v>406</v>
      </c>
      <c r="D53" s="73">
        <v>40377</v>
      </c>
      <c r="E53" s="74" t="s">
        <v>394</v>
      </c>
      <c r="F53" s="74" t="s">
        <v>395</v>
      </c>
      <c r="G53" s="76" t="s">
        <v>551</v>
      </c>
      <c r="H53" s="75"/>
      <c r="I53" s="45"/>
      <c r="J53" s="45"/>
      <c r="K53" s="45"/>
      <c r="M53" s="1"/>
    </row>
    <row r="54" spans="1:13" s="36" customFormat="1" hidden="1" x14ac:dyDescent="0.25">
      <c r="A54" s="70"/>
      <c r="B54" s="71" t="s">
        <v>73</v>
      </c>
      <c r="C54" s="72" t="s">
        <v>378</v>
      </c>
      <c r="D54" s="73">
        <v>40343</v>
      </c>
      <c r="E54" s="74" t="s">
        <v>376</v>
      </c>
      <c r="F54" s="74" t="s">
        <v>377</v>
      </c>
      <c r="G54" s="76" t="s">
        <v>551</v>
      </c>
      <c r="H54" s="75"/>
      <c r="I54" s="45"/>
      <c r="J54" s="45"/>
      <c r="K54" s="45"/>
      <c r="M54" s="1"/>
    </row>
    <row r="55" spans="1:13" s="36" customFormat="1" hidden="1" x14ac:dyDescent="0.25">
      <c r="A55" s="70"/>
      <c r="B55" s="71" t="s">
        <v>82</v>
      </c>
      <c r="C55" s="72" t="s">
        <v>443</v>
      </c>
      <c r="D55" s="73" t="s">
        <v>10</v>
      </c>
      <c r="E55" s="74" t="s">
        <v>394</v>
      </c>
      <c r="F55" s="74" t="s">
        <v>395</v>
      </c>
      <c r="G55" s="76" t="s">
        <v>551</v>
      </c>
      <c r="H55" s="75"/>
      <c r="I55" s="45"/>
      <c r="J55" s="45"/>
      <c r="K55" s="45"/>
      <c r="M55" s="1"/>
    </row>
    <row r="56" spans="1:13" s="36" customFormat="1" hidden="1" x14ac:dyDescent="0.25">
      <c r="A56" s="70"/>
      <c r="B56" s="71" t="s">
        <v>73</v>
      </c>
      <c r="C56" s="72" t="s">
        <v>109</v>
      </c>
      <c r="D56" s="73" t="s">
        <v>463</v>
      </c>
      <c r="E56" s="74" t="s">
        <v>12</v>
      </c>
      <c r="F56" s="74" t="s">
        <v>228</v>
      </c>
      <c r="G56" s="76" t="s">
        <v>551</v>
      </c>
      <c r="H56" s="75"/>
      <c r="I56" s="45"/>
      <c r="J56" s="45"/>
      <c r="K56" s="45"/>
      <c r="M56" s="1"/>
    </row>
    <row r="57" spans="1:13" s="36" customFormat="1" hidden="1" x14ac:dyDescent="0.25">
      <c r="A57" s="70"/>
      <c r="B57" s="71" t="s">
        <v>35</v>
      </c>
      <c r="C57" s="72" t="s">
        <v>36</v>
      </c>
      <c r="D57" s="73">
        <v>40050</v>
      </c>
      <c r="E57" s="74" t="s">
        <v>12</v>
      </c>
      <c r="F57" s="74" t="s">
        <v>31</v>
      </c>
      <c r="G57" s="76" t="s">
        <v>551</v>
      </c>
      <c r="H57" s="75"/>
      <c r="I57" s="45"/>
      <c r="J57" s="45"/>
      <c r="K57" s="45"/>
      <c r="M57" s="1"/>
    </row>
    <row r="58" spans="1:13" s="36" customFormat="1" hidden="1" x14ac:dyDescent="0.25">
      <c r="A58" s="70"/>
      <c r="B58" s="71" t="s">
        <v>516</v>
      </c>
      <c r="C58" s="72" t="s">
        <v>517</v>
      </c>
      <c r="D58" s="73">
        <v>40018</v>
      </c>
      <c r="E58" s="74" t="s">
        <v>12</v>
      </c>
      <c r="F58" s="74" t="s">
        <v>31</v>
      </c>
      <c r="G58" s="76" t="s">
        <v>551</v>
      </c>
      <c r="H58" s="75"/>
      <c r="I58" s="45"/>
      <c r="J58" s="45"/>
      <c r="K58" s="45"/>
      <c r="M58" s="1"/>
    </row>
    <row r="59" spans="1:13" s="36" customFormat="1" hidden="1" x14ac:dyDescent="0.25">
      <c r="A59" s="70"/>
      <c r="B59" s="71" t="s">
        <v>149</v>
      </c>
      <c r="C59" s="72" t="s">
        <v>459</v>
      </c>
      <c r="D59" s="73" t="s">
        <v>460</v>
      </c>
      <c r="E59" s="74" t="s">
        <v>12</v>
      </c>
      <c r="F59" s="74" t="s">
        <v>228</v>
      </c>
      <c r="G59" s="76" t="s">
        <v>551</v>
      </c>
      <c r="H59" s="75"/>
      <c r="I59" s="45"/>
      <c r="J59" s="45"/>
      <c r="K59" s="45"/>
      <c r="M59" s="1"/>
    </row>
    <row r="60" spans="1:13" s="36" customFormat="1" hidden="1" x14ac:dyDescent="0.25">
      <c r="A60" s="70"/>
      <c r="B60" s="71" t="s">
        <v>102</v>
      </c>
      <c r="C60" s="72" t="s">
        <v>103</v>
      </c>
      <c r="D60" s="73" t="s">
        <v>347</v>
      </c>
      <c r="E60" s="74" t="s">
        <v>12</v>
      </c>
      <c r="F60" s="74" t="s">
        <v>348</v>
      </c>
      <c r="G60" s="76" t="s">
        <v>551</v>
      </c>
      <c r="H60" s="75"/>
      <c r="I60" s="45"/>
      <c r="J60" s="45"/>
      <c r="K60" s="45"/>
      <c r="M60" s="1"/>
    </row>
  </sheetData>
  <printOptions horizontalCentered="1"/>
  <pageMargins left="0.39370078740157483" right="0.39370078740157483" top="0.4" bottom="0.26" header="0.26" footer="0.21"/>
  <pageSetup paperSize="9" scale="94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Zeros="0" topLeftCell="A19" zoomScaleNormal="100" workbookViewId="0">
      <selection activeCell="P54" sqref="P54"/>
    </sheetView>
  </sheetViews>
  <sheetFormatPr defaultRowHeight="13.2" x14ac:dyDescent="0.25"/>
  <cols>
    <col min="1" max="1" width="5.44140625" style="1" customWidth="1"/>
    <col min="2" max="2" width="12.4414062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5" style="1" bestFit="1" customWidth="1"/>
    <col min="7" max="9" width="7" style="45" customWidth="1"/>
    <col min="10" max="10" width="4.5546875" style="45" hidden="1" customWidth="1"/>
    <col min="11" max="13" width="7" style="45" hidden="1" customWidth="1"/>
    <col min="14" max="14" width="7.5546875" style="36" customWidth="1"/>
    <col min="15" max="15" width="6.44140625" style="1" bestFit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  <c r="K1" s="1"/>
      <c r="L1" s="1"/>
      <c r="M1" s="1"/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182</v>
      </c>
      <c r="C3" s="9"/>
      <c r="D3" s="10"/>
      <c r="E3" s="46" t="s">
        <v>179</v>
      </c>
      <c r="F3" s="47" t="s">
        <v>206</v>
      </c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4.5" customHeight="1" thickBot="1" x14ac:dyDescent="0.2">
      <c r="B4" s="33"/>
      <c r="D4" s="34"/>
      <c r="E4" s="35"/>
      <c r="F4" s="34"/>
    </row>
    <row r="5" spans="1:16" ht="13.8" thickBot="1" x14ac:dyDescent="0.3">
      <c r="G5" s="142" t="s">
        <v>183</v>
      </c>
      <c r="H5" s="143"/>
      <c r="I5" s="143"/>
      <c r="J5" s="143"/>
      <c r="K5" s="143"/>
      <c r="L5" s="143"/>
      <c r="M5" s="144"/>
    </row>
    <row r="6" spans="1:16" ht="13.8" thickBot="1" x14ac:dyDescent="0.3">
      <c r="A6" s="37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53">
        <v>1</v>
      </c>
      <c r="H6" s="54">
        <v>2</v>
      </c>
      <c r="I6" s="54">
        <v>3</v>
      </c>
      <c r="J6" s="54" t="s">
        <v>178</v>
      </c>
      <c r="K6" s="54">
        <v>4</v>
      </c>
      <c r="L6" s="54">
        <v>5</v>
      </c>
      <c r="M6" s="55">
        <v>6</v>
      </c>
      <c r="N6" s="56" t="s">
        <v>184</v>
      </c>
      <c r="O6" s="124" t="s">
        <v>549</v>
      </c>
    </row>
    <row r="7" spans="1:16" ht="13.8" thickBot="1" x14ac:dyDescent="0.3">
      <c r="A7" s="59" t="s">
        <v>185</v>
      </c>
      <c r="B7" s="80" t="s">
        <v>33</v>
      </c>
      <c r="C7" s="81" t="s">
        <v>34</v>
      </c>
      <c r="D7" s="82">
        <v>39916</v>
      </c>
      <c r="E7" s="83" t="s">
        <v>12</v>
      </c>
      <c r="F7" s="83" t="s">
        <v>31</v>
      </c>
      <c r="G7" s="43">
        <v>4.5999999999999996</v>
      </c>
      <c r="H7" s="43">
        <v>4.6399999999999997</v>
      </c>
      <c r="I7" s="43">
        <v>4.3</v>
      </c>
      <c r="J7" s="44"/>
      <c r="K7" s="43"/>
      <c r="L7" s="43"/>
      <c r="M7" s="57"/>
      <c r="N7" s="58">
        <f t="shared" ref="N7:N39" si="0">MAX(G7:I7,K7:M7)</f>
        <v>4.6399999999999997</v>
      </c>
      <c r="O7" s="122" t="str">
        <f>IF(ISBLANK(N7),"",IF(N7&gt;=6,"KSM",IF(N7&gt;=5.6,"I A",IF(N7&gt;=5.15,"II A",IF(N7&gt;=4.6,"III A",IF(N7&gt;=4.2,"I JA",IF(N7&gt;=3.85,"II JA",IF(N7&gt;=3.6,"III JA"))))))))</f>
        <v>III A</v>
      </c>
    </row>
    <row r="8" spans="1:16" ht="13.8" thickBot="1" x14ac:dyDescent="0.3">
      <c r="A8" s="59" t="s">
        <v>186</v>
      </c>
      <c r="B8" s="80" t="s">
        <v>106</v>
      </c>
      <c r="C8" s="81" t="s">
        <v>156</v>
      </c>
      <c r="D8" s="82">
        <v>40073</v>
      </c>
      <c r="E8" s="83" t="s">
        <v>12</v>
      </c>
      <c r="F8" s="83" t="s">
        <v>151</v>
      </c>
      <c r="G8" s="43">
        <v>4.3</v>
      </c>
      <c r="H8" s="43">
        <v>4.28</v>
      </c>
      <c r="I8" s="43">
        <v>4.0999999999999996</v>
      </c>
      <c r="J8" s="44"/>
      <c r="K8" s="43"/>
      <c r="L8" s="43"/>
      <c r="M8" s="57"/>
      <c r="N8" s="58">
        <f t="shared" si="0"/>
        <v>4.3</v>
      </c>
      <c r="O8" s="122" t="str">
        <f t="shared" ref="O8:O25" si="1">IF(ISBLANK(N8),"",IF(N8&gt;=6,"KSM",IF(N8&gt;=5.6,"I A",IF(N8&gt;=5.15,"II A",IF(N8&gt;=4.6,"III A",IF(N8&gt;=4.2,"I JA",IF(N8&gt;=3.85,"II JA",IF(N8&gt;=3.6,"III JA"))))))))</f>
        <v>I JA</v>
      </c>
    </row>
    <row r="9" spans="1:16" ht="13.8" thickBot="1" x14ac:dyDescent="0.3">
      <c r="A9" s="59" t="s">
        <v>187</v>
      </c>
      <c r="B9" s="80" t="s">
        <v>107</v>
      </c>
      <c r="C9" s="81" t="s">
        <v>504</v>
      </c>
      <c r="D9" s="82" t="s">
        <v>505</v>
      </c>
      <c r="E9" s="83" t="s">
        <v>497</v>
      </c>
      <c r="F9" s="83" t="s">
        <v>506</v>
      </c>
      <c r="G9" s="43">
        <v>4.0199999999999996</v>
      </c>
      <c r="H9" s="43">
        <v>4.1900000000000004</v>
      </c>
      <c r="I9" s="43">
        <v>3.84</v>
      </c>
      <c r="J9" s="44"/>
      <c r="K9" s="43"/>
      <c r="L9" s="43"/>
      <c r="M9" s="57"/>
      <c r="N9" s="58">
        <f t="shared" si="0"/>
        <v>4.1900000000000004</v>
      </c>
      <c r="O9" s="122" t="str">
        <f t="shared" si="1"/>
        <v>II JA</v>
      </c>
    </row>
    <row r="10" spans="1:16" ht="13.8" thickBot="1" x14ac:dyDescent="0.3">
      <c r="A10" s="59" t="s">
        <v>188</v>
      </c>
      <c r="B10" s="80" t="s">
        <v>28</v>
      </c>
      <c r="C10" s="81" t="s">
        <v>162</v>
      </c>
      <c r="D10" s="82">
        <v>39915</v>
      </c>
      <c r="E10" s="83" t="s">
        <v>497</v>
      </c>
      <c r="F10" s="83" t="s">
        <v>161</v>
      </c>
      <c r="G10" s="43">
        <v>4.18</v>
      </c>
      <c r="H10" s="43">
        <v>3.98</v>
      </c>
      <c r="I10" s="43">
        <v>4.0999999999999996</v>
      </c>
      <c r="J10" s="44"/>
      <c r="K10" s="43"/>
      <c r="L10" s="43"/>
      <c r="M10" s="57"/>
      <c r="N10" s="58">
        <f t="shared" si="0"/>
        <v>4.18</v>
      </c>
      <c r="O10" s="122" t="str">
        <f t="shared" si="1"/>
        <v>II JA</v>
      </c>
    </row>
    <row r="11" spans="1:16" ht="13.8" thickBot="1" x14ac:dyDescent="0.3">
      <c r="A11" s="59" t="s">
        <v>189</v>
      </c>
      <c r="B11" s="80" t="s">
        <v>516</v>
      </c>
      <c r="C11" s="81" t="s">
        <v>517</v>
      </c>
      <c r="D11" s="82">
        <v>40018</v>
      </c>
      <c r="E11" s="83" t="s">
        <v>12</v>
      </c>
      <c r="F11" s="83" t="s">
        <v>31</v>
      </c>
      <c r="G11" s="43">
        <v>3.95</v>
      </c>
      <c r="H11" s="43">
        <v>4</v>
      </c>
      <c r="I11" s="43">
        <v>3.87</v>
      </c>
      <c r="J11" s="44"/>
      <c r="K11" s="43"/>
      <c r="L11" s="43"/>
      <c r="M11" s="57"/>
      <c r="N11" s="58">
        <f t="shared" si="0"/>
        <v>4</v>
      </c>
      <c r="O11" s="122" t="str">
        <f t="shared" si="1"/>
        <v>II JA</v>
      </c>
    </row>
    <row r="12" spans="1:16" ht="13.8" thickBot="1" x14ac:dyDescent="0.3">
      <c r="A12" s="59" t="s">
        <v>190</v>
      </c>
      <c r="B12" s="80" t="s">
        <v>107</v>
      </c>
      <c r="C12" s="81" t="s">
        <v>507</v>
      </c>
      <c r="D12" s="82" t="s">
        <v>489</v>
      </c>
      <c r="E12" s="83" t="s">
        <v>497</v>
      </c>
      <c r="F12" s="83" t="s">
        <v>506</v>
      </c>
      <c r="G12" s="43">
        <v>3.85</v>
      </c>
      <c r="H12" s="43">
        <v>3.9</v>
      </c>
      <c r="I12" s="43">
        <v>3.97</v>
      </c>
      <c r="J12" s="44"/>
      <c r="K12" s="43"/>
      <c r="L12" s="43"/>
      <c r="M12" s="57"/>
      <c r="N12" s="58">
        <f t="shared" si="0"/>
        <v>3.97</v>
      </c>
      <c r="O12" s="122" t="str">
        <f t="shared" si="1"/>
        <v>II JA</v>
      </c>
    </row>
    <row r="13" spans="1:16" ht="13.8" thickBot="1" x14ac:dyDescent="0.3">
      <c r="A13" s="59" t="s">
        <v>191</v>
      </c>
      <c r="B13" s="80" t="s">
        <v>163</v>
      </c>
      <c r="C13" s="81" t="s">
        <v>164</v>
      </c>
      <c r="D13" s="82">
        <v>40173</v>
      </c>
      <c r="E13" s="83" t="s">
        <v>497</v>
      </c>
      <c r="F13" s="83" t="s">
        <v>161</v>
      </c>
      <c r="G13" s="43" t="s">
        <v>557</v>
      </c>
      <c r="H13" s="43">
        <v>3.71</v>
      </c>
      <c r="I13" s="43">
        <v>3.84</v>
      </c>
      <c r="J13" s="44"/>
      <c r="K13" s="43"/>
      <c r="L13" s="43"/>
      <c r="M13" s="57"/>
      <c r="N13" s="58">
        <f t="shared" si="0"/>
        <v>3.84</v>
      </c>
      <c r="O13" s="122" t="str">
        <f t="shared" si="1"/>
        <v>III JA</v>
      </c>
    </row>
    <row r="14" spans="1:16" ht="13.8" thickBot="1" x14ac:dyDescent="0.3">
      <c r="A14" s="59" t="s">
        <v>192</v>
      </c>
      <c r="B14" s="80" t="s">
        <v>43</v>
      </c>
      <c r="C14" s="81" t="s">
        <v>588</v>
      </c>
      <c r="D14" s="82" t="s">
        <v>236</v>
      </c>
      <c r="E14" s="83" t="s">
        <v>12</v>
      </c>
      <c r="F14" s="83" t="s">
        <v>173</v>
      </c>
      <c r="G14" s="43">
        <v>3.73</v>
      </c>
      <c r="H14" s="43">
        <v>3.82</v>
      </c>
      <c r="I14" s="43">
        <v>3.66</v>
      </c>
      <c r="J14" s="44"/>
      <c r="K14" s="43"/>
      <c r="L14" s="43"/>
      <c r="M14" s="57"/>
      <c r="N14" s="58">
        <f t="shared" si="0"/>
        <v>3.82</v>
      </c>
      <c r="O14" s="122" t="str">
        <f t="shared" si="1"/>
        <v>III JA</v>
      </c>
    </row>
    <row r="15" spans="1:16" ht="13.8" thickBot="1" x14ac:dyDescent="0.3">
      <c r="A15" s="59" t="s">
        <v>193</v>
      </c>
      <c r="B15" s="80" t="s">
        <v>74</v>
      </c>
      <c r="C15" s="81" t="s">
        <v>479</v>
      </c>
      <c r="D15" s="82">
        <v>40750</v>
      </c>
      <c r="E15" s="83" t="s">
        <v>12</v>
      </c>
      <c r="F15" s="83" t="s">
        <v>228</v>
      </c>
      <c r="G15" s="43">
        <v>3.73</v>
      </c>
      <c r="H15" s="43">
        <v>3.78</v>
      </c>
      <c r="I15" s="43">
        <v>3.78</v>
      </c>
      <c r="J15" s="44"/>
      <c r="K15" s="43"/>
      <c r="L15" s="43"/>
      <c r="M15" s="57"/>
      <c r="N15" s="58">
        <f t="shared" si="0"/>
        <v>3.78</v>
      </c>
      <c r="O15" s="122" t="str">
        <f t="shared" si="1"/>
        <v>III JA</v>
      </c>
    </row>
    <row r="16" spans="1:16" ht="13.8" thickBot="1" x14ac:dyDescent="0.3">
      <c r="A16" s="59" t="s">
        <v>194</v>
      </c>
      <c r="B16" s="80" t="s">
        <v>165</v>
      </c>
      <c r="C16" s="81" t="s">
        <v>166</v>
      </c>
      <c r="D16" s="82">
        <v>39949</v>
      </c>
      <c r="E16" s="83" t="s">
        <v>497</v>
      </c>
      <c r="F16" s="83" t="s">
        <v>161</v>
      </c>
      <c r="G16" s="43">
        <v>3.74</v>
      </c>
      <c r="H16" s="43">
        <v>3.78</v>
      </c>
      <c r="I16" s="43">
        <v>3.76</v>
      </c>
      <c r="J16" s="44"/>
      <c r="K16" s="43"/>
      <c r="L16" s="43"/>
      <c r="M16" s="57"/>
      <c r="N16" s="58">
        <f t="shared" si="0"/>
        <v>3.78</v>
      </c>
      <c r="O16" s="122" t="str">
        <f t="shared" si="1"/>
        <v>III JA</v>
      </c>
    </row>
    <row r="17" spans="1:15" ht="13.8" thickBot="1" x14ac:dyDescent="0.3">
      <c r="A17" s="59" t="s">
        <v>195</v>
      </c>
      <c r="B17" s="80" t="s">
        <v>522</v>
      </c>
      <c r="C17" s="81" t="s">
        <v>523</v>
      </c>
      <c r="D17" s="82">
        <v>40153</v>
      </c>
      <c r="E17" s="83" t="s">
        <v>15</v>
      </c>
      <c r="F17" s="83" t="s">
        <v>31</v>
      </c>
      <c r="G17" s="43">
        <v>3.72</v>
      </c>
      <c r="H17" s="43">
        <v>3.75</v>
      </c>
      <c r="I17" s="43">
        <v>3.73</v>
      </c>
      <c r="J17" s="44"/>
      <c r="K17" s="43"/>
      <c r="L17" s="43"/>
      <c r="M17" s="57"/>
      <c r="N17" s="58">
        <f t="shared" si="0"/>
        <v>3.75</v>
      </c>
      <c r="O17" s="122" t="str">
        <f t="shared" si="1"/>
        <v>III JA</v>
      </c>
    </row>
    <row r="18" spans="1:15" ht="13.8" thickBot="1" x14ac:dyDescent="0.3">
      <c r="A18" s="59" t="s">
        <v>196</v>
      </c>
      <c r="B18" s="80" t="s">
        <v>119</v>
      </c>
      <c r="C18" s="81" t="s">
        <v>241</v>
      </c>
      <c r="D18" s="82" t="s">
        <v>242</v>
      </c>
      <c r="E18" s="83" t="s">
        <v>12</v>
      </c>
      <c r="F18" s="83" t="s">
        <v>173</v>
      </c>
      <c r="G18" s="43">
        <v>3.75</v>
      </c>
      <c r="H18" s="43">
        <v>3.44</v>
      </c>
      <c r="I18" s="43">
        <v>3.58</v>
      </c>
      <c r="J18" s="44"/>
      <c r="K18" s="43"/>
      <c r="L18" s="43"/>
      <c r="M18" s="57"/>
      <c r="N18" s="58">
        <f t="shared" si="0"/>
        <v>3.75</v>
      </c>
      <c r="O18" s="122" t="str">
        <f t="shared" si="1"/>
        <v>III JA</v>
      </c>
    </row>
    <row r="19" spans="1:15" ht="13.8" thickBot="1" x14ac:dyDescent="0.3">
      <c r="A19" s="59" t="s">
        <v>197</v>
      </c>
      <c r="B19" s="80" t="s">
        <v>305</v>
      </c>
      <c r="C19" s="81" t="s">
        <v>306</v>
      </c>
      <c r="D19" s="82" t="s">
        <v>307</v>
      </c>
      <c r="E19" s="83" t="s">
        <v>12</v>
      </c>
      <c r="F19" s="83" t="s">
        <v>75</v>
      </c>
      <c r="G19" s="43">
        <v>3.61</v>
      </c>
      <c r="H19" s="43">
        <v>3.44</v>
      </c>
      <c r="I19" s="43">
        <v>3.72</v>
      </c>
      <c r="J19" s="44"/>
      <c r="K19" s="43"/>
      <c r="L19" s="43"/>
      <c r="M19" s="57"/>
      <c r="N19" s="58">
        <f t="shared" si="0"/>
        <v>3.72</v>
      </c>
      <c r="O19" s="122" t="str">
        <f t="shared" si="1"/>
        <v>III JA</v>
      </c>
    </row>
    <row r="20" spans="1:15" ht="13.8" thickBot="1" x14ac:dyDescent="0.3">
      <c r="A20" s="59" t="s">
        <v>198</v>
      </c>
      <c r="B20" s="80" t="s">
        <v>472</v>
      </c>
      <c r="C20" s="81" t="s">
        <v>473</v>
      </c>
      <c r="D20" s="82" t="s">
        <v>453</v>
      </c>
      <c r="E20" s="83" t="s">
        <v>12</v>
      </c>
      <c r="F20" s="83" t="s">
        <v>228</v>
      </c>
      <c r="G20" s="43">
        <v>3.5</v>
      </c>
      <c r="H20" s="43">
        <v>3.47</v>
      </c>
      <c r="I20" s="43">
        <v>3.71</v>
      </c>
      <c r="J20" s="44"/>
      <c r="K20" s="43"/>
      <c r="L20" s="43"/>
      <c r="M20" s="57"/>
      <c r="N20" s="58">
        <f t="shared" si="0"/>
        <v>3.71</v>
      </c>
      <c r="O20" s="122" t="str">
        <f t="shared" si="1"/>
        <v>III JA</v>
      </c>
    </row>
    <row r="21" spans="1:15" ht="13.8" thickBot="1" x14ac:dyDescent="0.3">
      <c r="A21" s="59" t="s">
        <v>199</v>
      </c>
      <c r="B21" s="80" t="s">
        <v>502</v>
      </c>
      <c r="C21" s="81" t="s">
        <v>355</v>
      </c>
      <c r="D21" s="82" t="s">
        <v>503</v>
      </c>
      <c r="E21" s="83" t="s">
        <v>12</v>
      </c>
      <c r="F21" s="83" t="s">
        <v>175</v>
      </c>
      <c r="G21" s="43">
        <v>3.3</v>
      </c>
      <c r="H21" s="43">
        <v>3.69</v>
      </c>
      <c r="I21" s="43">
        <v>3.64</v>
      </c>
      <c r="J21" s="44"/>
      <c r="K21" s="43"/>
      <c r="L21" s="43"/>
      <c r="M21" s="57"/>
      <c r="N21" s="58">
        <f t="shared" si="0"/>
        <v>3.69</v>
      </c>
      <c r="O21" s="122" t="str">
        <f t="shared" si="1"/>
        <v>III JA</v>
      </c>
    </row>
    <row r="22" spans="1:15" ht="13.8" thickBot="1" x14ac:dyDescent="0.3">
      <c r="A22" s="59" t="s">
        <v>200</v>
      </c>
      <c r="B22" s="80" t="s">
        <v>117</v>
      </c>
      <c r="C22" s="81" t="s">
        <v>420</v>
      </c>
      <c r="D22" s="82">
        <v>39921</v>
      </c>
      <c r="E22" s="83" t="s">
        <v>394</v>
      </c>
      <c r="F22" s="83" t="s">
        <v>415</v>
      </c>
      <c r="G22" s="43">
        <v>3.66</v>
      </c>
      <c r="H22" s="43" t="s">
        <v>557</v>
      </c>
      <c r="I22" s="43">
        <v>3.31</v>
      </c>
      <c r="J22" s="44"/>
      <c r="K22" s="43"/>
      <c r="L22" s="43"/>
      <c r="M22" s="57"/>
      <c r="N22" s="58">
        <f t="shared" si="0"/>
        <v>3.66</v>
      </c>
      <c r="O22" s="122" t="str">
        <f t="shared" si="1"/>
        <v>III JA</v>
      </c>
    </row>
    <row r="23" spans="1:15" ht="13.8" thickBot="1" x14ac:dyDescent="0.3">
      <c r="A23" s="59" t="s">
        <v>201</v>
      </c>
      <c r="B23" s="80" t="s">
        <v>37</v>
      </c>
      <c r="C23" s="81" t="s">
        <v>38</v>
      </c>
      <c r="D23" s="82">
        <v>40261</v>
      </c>
      <c r="E23" s="83" t="s">
        <v>12</v>
      </c>
      <c r="F23" s="83" t="s">
        <v>31</v>
      </c>
      <c r="G23" s="43">
        <v>3.65</v>
      </c>
      <c r="H23" s="43">
        <v>3.48</v>
      </c>
      <c r="I23" s="43">
        <v>3.56</v>
      </c>
      <c r="J23" s="44"/>
      <c r="K23" s="43"/>
      <c r="L23" s="43"/>
      <c r="M23" s="57"/>
      <c r="N23" s="58">
        <f t="shared" si="0"/>
        <v>3.65</v>
      </c>
      <c r="O23" s="122" t="str">
        <f t="shared" si="1"/>
        <v>III JA</v>
      </c>
    </row>
    <row r="24" spans="1:15" ht="13.8" thickBot="1" x14ac:dyDescent="0.3">
      <c r="A24" s="59" t="s">
        <v>202</v>
      </c>
      <c r="B24" s="80" t="s">
        <v>111</v>
      </c>
      <c r="C24" s="81" t="s">
        <v>118</v>
      </c>
      <c r="D24" s="82" t="s">
        <v>461</v>
      </c>
      <c r="E24" s="83" t="s">
        <v>12</v>
      </c>
      <c r="F24" s="83" t="s">
        <v>228</v>
      </c>
      <c r="G24" s="43">
        <v>3.49</v>
      </c>
      <c r="H24" s="43">
        <v>3.61</v>
      </c>
      <c r="I24" s="43">
        <v>3.47</v>
      </c>
      <c r="J24" s="44"/>
      <c r="K24" s="43"/>
      <c r="L24" s="43"/>
      <c r="M24" s="57"/>
      <c r="N24" s="58">
        <f t="shared" si="0"/>
        <v>3.61</v>
      </c>
      <c r="O24" s="122" t="str">
        <f t="shared" si="1"/>
        <v>III JA</v>
      </c>
    </row>
    <row r="25" spans="1:15" ht="13.8" thickBot="1" x14ac:dyDescent="0.3">
      <c r="A25" s="59" t="s">
        <v>203</v>
      </c>
      <c r="B25" s="80" t="s">
        <v>78</v>
      </c>
      <c r="C25" s="81" t="s">
        <v>79</v>
      </c>
      <c r="D25" s="82" t="s">
        <v>304</v>
      </c>
      <c r="E25" s="83" t="s">
        <v>12</v>
      </c>
      <c r="F25" s="83" t="s">
        <v>75</v>
      </c>
      <c r="G25" s="43">
        <v>3.41</v>
      </c>
      <c r="H25" s="43" t="s">
        <v>557</v>
      </c>
      <c r="I25" s="43">
        <v>3.6</v>
      </c>
      <c r="J25" s="44"/>
      <c r="K25" s="43"/>
      <c r="L25" s="43"/>
      <c r="M25" s="57"/>
      <c r="N25" s="58">
        <f t="shared" si="0"/>
        <v>3.6</v>
      </c>
      <c r="O25" s="122" t="str">
        <f t="shared" si="1"/>
        <v>III JA</v>
      </c>
    </row>
    <row r="26" spans="1:15" ht="13.8" thickBot="1" x14ac:dyDescent="0.3">
      <c r="A26" s="59" t="s">
        <v>204</v>
      </c>
      <c r="B26" s="80" t="s">
        <v>43</v>
      </c>
      <c r="C26" s="81" t="s">
        <v>152</v>
      </c>
      <c r="D26" s="82" t="s">
        <v>153</v>
      </c>
      <c r="E26" s="83" t="s">
        <v>12</v>
      </c>
      <c r="F26" s="83" t="s">
        <v>151</v>
      </c>
      <c r="G26" s="43">
        <v>3.5</v>
      </c>
      <c r="H26" s="43">
        <v>3.31</v>
      </c>
      <c r="I26" s="43">
        <v>3.42</v>
      </c>
      <c r="J26" s="44"/>
      <c r="K26" s="43"/>
      <c r="L26" s="43"/>
      <c r="M26" s="57"/>
      <c r="N26" s="58">
        <f t="shared" si="0"/>
        <v>3.5</v>
      </c>
      <c r="O26" s="122"/>
    </row>
    <row r="27" spans="1:15" ht="13.8" thickBot="1" x14ac:dyDescent="0.3">
      <c r="A27" s="59" t="s">
        <v>205</v>
      </c>
      <c r="B27" s="80" t="s">
        <v>74</v>
      </c>
      <c r="C27" s="81" t="s">
        <v>114</v>
      </c>
      <c r="D27" s="82" t="s">
        <v>462</v>
      </c>
      <c r="E27" s="83" t="s">
        <v>12</v>
      </c>
      <c r="F27" s="83" t="s">
        <v>228</v>
      </c>
      <c r="G27" s="43">
        <v>3.5</v>
      </c>
      <c r="H27" s="43">
        <v>3.4</v>
      </c>
      <c r="I27" s="43">
        <v>3.2</v>
      </c>
      <c r="J27" s="44"/>
      <c r="K27" s="43"/>
      <c r="L27" s="43"/>
      <c r="M27" s="57"/>
      <c r="N27" s="58">
        <f t="shared" si="0"/>
        <v>3.5</v>
      </c>
      <c r="O27" s="122"/>
    </row>
    <row r="28" spans="1:15" ht="13.8" thickBot="1" x14ac:dyDescent="0.3">
      <c r="A28" s="59" t="s">
        <v>207</v>
      </c>
      <c r="B28" s="80" t="s">
        <v>429</v>
      </c>
      <c r="C28" s="81" t="s">
        <v>430</v>
      </c>
      <c r="D28" s="82">
        <v>40256</v>
      </c>
      <c r="E28" s="83" t="s">
        <v>394</v>
      </c>
      <c r="F28" s="83" t="s">
        <v>428</v>
      </c>
      <c r="G28" s="43">
        <v>3.44</v>
      </c>
      <c r="H28" s="43">
        <v>3.26</v>
      </c>
      <c r="I28" s="43">
        <v>3.37</v>
      </c>
      <c r="J28" s="44"/>
      <c r="K28" s="43"/>
      <c r="L28" s="43"/>
      <c r="M28" s="57"/>
      <c r="N28" s="58">
        <f t="shared" si="0"/>
        <v>3.44</v>
      </c>
      <c r="O28" s="122"/>
    </row>
    <row r="29" spans="1:15" ht="13.8" thickBot="1" x14ac:dyDescent="0.3">
      <c r="A29" s="59" t="s">
        <v>208</v>
      </c>
      <c r="B29" s="80" t="s">
        <v>227</v>
      </c>
      <c r="C29" s="81" t="s">
        <v>474</v>
      </c>
      <c r="D29" s="82" t="s">
        <v>475</v>
      </c>
      <c r="E29" s="83" t="s">
        <v>12</v>
      </c>
      <c r="F29" s="83" t="s">
        <v>228</v>
      </c>
      <c r="G29" s="43">
        <v>3.38</v>
      </c>
      <c r="H29" s="43">
        <v>3.19</v>
      </c>
      <c r="I29" s="43">
        <v>3.12</v>
      </c>
      <c r="J29" s="44"/>
      <c r="K29" s="43"/>
      <c r="L29" s="43"/>
      <c r="M29" s="57"/>
      <c r="N29" s="58">
        <f t="shared" si="0"/>
        <v>3.38</v>
      </c>
      <c r="O29" s="122"/>
    </row>
    <row r="30" spans="1:15" ht="13.8" thickBot="1" x14ac:dyDescent="0.3">
      <c r="A30" s="59" t="s">
        <v>538</v>
      </c>
      <c r="B30" s="80" t="s">
        <v>292</v>
      </c>
      <c r="C30" s="81" t="s">
        <v>293</v>
      </c>
      <c r="D30" s="82" t="s">
        <v>294</v>
      </c>
      <c r="E30" s="83" t="s">
        <v>12</v>
      </c>
      <c r="F30" s="83" t="s">
        <v>167</v>
      </c>
      <c r="G30" s="43">
        <v>3.35</v>
      </c>
      <c r="H30" s="43">
        <v>3.32</v>
      </c>
      <c r="I30" s="43">
        <v>3.21</v>
      </c>
      <c r="J30" s="44"/>
      <c r="K30" s="43"/>
      <c r="L30" s="43"/>
      <c r="M30" s="57"/>
      <c r="N30" s="58">
        <f t="shared" si="0"/>
        <v>3.35</v>
      </c>
      <c r="O30" s="122"/>
    </row>
    <row r="31" spans="1:15" ht="13.8" thickBot="1" x14ac:dyDescent="0.3">
      <c r="A31" s="59" t="s">
        <v>539</v>
      </c>
      <c r="B31" s="80" t="s">
        <v>67</v>
      </c>
      <c r="C31" s="81" t="s">
        <v>68</v>
      </c>
      <c r="D31" s="82" t="s">
        <v>69</v>
      </c>
      <c r="E31" s="83" t="s">
        <v>12</v>
      </c>
      <c r="F31" s="83" t="s">
        <v>59</v>
      </c>
      <c r="G31" s="43">
        <v>3.35</v>
      </c>
      <c r="H31" s="43" t="s">
        <v>557</v>
      </c>
      <c r="I31" s="43">
        <v>3.3</v>
      </c>
      <c r="J31" s="44"/>
      <c r="K31" s="43"/>
      <c r="L31" s="43"/>
      <c r="M31" s="57"/>
      <c r="N31" s="58">
        <f t="shared" si="0"/>
        <v>3.35</v>
      </c>
      <c r="O31" s="122"/>
    </row>
    <row r="32" spans="1:15" ht="13.8" thickBot="1" x14ac:dyDescent="0.3">
      <c r="A32" s="59" t="s">
        <v>540</v>
      </c>
      <c r="B32" s="80" t="s">
        <v>231</v>
      </c>
      <c r="C32" s="81" t="s">
        <v>488</v>
      </c>
      <c r="D32" s="82" t="s">
        <v>489</v>
      </c>
      <c r="E32" s="83" t="s">
        <v>12</v>
      </c>
      <c r="F32" s="83" t="s">
        <v>228</v>
      </c>
      <c r="G32" s="43">
        <v>3.25</v>
      </c>
      <c r="H32" s="43">
        <v>2.94</v>
      </c>
      <c r="I32" s="43">
        <v>3.33</v>
      </c>
      <c r="J32" s="44"/>
      <c r="K32" s="43"/>
      <c r="L32" s="43"/>
      <c r="M32" s="57"/>
      <c r="N32" s="58">
        <f t="shared" si="0"/>
        <v>3.33</v>
      </c>
      <c r="O32" s="122"/>
    </row>
    <row r="33" spans="1:15" ht="13.8" thickBot="1" x14ac:dyDescent="0.3">
      <c r="A33" s="59" t="s">
        <v>541</v>
      </c>
      <c r="B33" s="80" t="s">
        <v>292</v>
      </c>
      <c r="C33" s="81" t="s">
        <v>518</v>
      </c>
      <c r="D33" s="82">
        <v>40674</v>
      </c>
      <c r="E33" s="83" t="s">
        <v>12</v>
      </c>
      <c r="F33" s="83" t="s">
        <v>31</v>
      </c>
      <c r="G33" s="43">
        <v>3.2</v>
      </c>
      <c r="H33" s="43">
        <v>3.09</v>
      </c>
      <c r="I33" s="43">
        <v>3.27</v>
      </c>
      <c r="J33" s="44"/>
      <c r="K33" s="43"/>
      <c r="L33" s="43"/>
      <c r="M33" s="57"/>
      <c r="N33" s="58">
        <f t="shared" si="0"/>
        <v>3.27</v>
      </c>
      <c r="O33" s="122"/>
    </row>
    <row r="34" spans="1:15" ht="13.8" thickBot="1" x14ac:dyDescent="0.3">
      <c r="A34" s="59" t="s">
        <v>542</v>
      </c>
      <c r="B34" s="80" t="s">
        <v>456</v>
      </c>
      <c r="C34" s="81" t="s">
        <v>457</v>
      </c>
      <c r="D34" s="82" t="s">
        <v>438</v>
      </c>
      <c r="E34" s="83" t="s">
        <v>15</v>
      </c>
      <c r="F34" s="83" t="s">
        <v>5</v>
      </c>
      <c r="G34" s="43">
        <v>3.1</v>
      </c>
      <c r="H34" s="43">
        <v>3.01</v>
      </c>
      <c r="I34" s="43">
        <v>3</v>
      </c>
      <c r="J34" s="44"/>
      <c r="K34" s="43"/>
      <c r="L34" s="43"/>
      <c r="M34" s="57"/>
      <c r="N34" s="58">
        <f t="shared" si="0"/>
        <v>3.1</v>
      </c>
      <c r="O34" s="122"/>
    </row>
    <row r="35" spans="1:15" ht="13.8" thickBot="1" x14ac:dyDescent="0.3">
      <c r="A35" s="59" t="s">
        <v>543</v>
      </c>
      <c r="B35" s="80" t="s">
        <v>62</v>
      </c>
      <c r="C35" s="81" t="s">
        <v>63</v>
      </c>
      <c r="D35" s="82" t="s">
        <v>64</v>
      </c>
      <c r="E35" s="83" t="s">
        <v>12</v>
      </c>
      <c r="F35" s="83" t="s">
        <v>59</v>
      </c>
      <c r="G35" s="43">
        <v>3</v>
      </c>
      <c r="H35" s="43">
        <v>3.02</v>
      </c>
      <c r="I35" s="43">
        <v>3.09</v>
      </c>
      <c r="J35" s="44"/>
      <c r="K35" s="43"/>
      <c r="L35" s="43"/>
      <c r="M35" s="57"/>
      <c r="N35" s="58">
        <f t="shared" si="0"/>
        <v>3.09</v>
      </c>
      <c r="O35" s="122"/>
    </row>
    <row r="36" spans="1:15" ht="13.8" thickBot="1" x14ac:dyDescent="0.3">
      <c r="A36" s="59" t="s">
        <v>544</v>
      </c>
      <c r="B36" s="80" t="s">
        <v>134</v>
      </c>
      <c r="C36" s="81" t="s">
        <v>135</v>
      </c>
      <c r="D36" s="82">
        <v>40496</v>
      </c>
      <c r="E36" s="83" t="s">
        <v>15</v>
      </c>
      <c r="F36" s="83" t="s">
        <v>123</v>
      </c>
      <c r="G36" s="43">
        <v>2.9</v>
      </c>
      <c r="H36" s="43">
        <v>3.08</v>
      </c>
      <c r="I36" s="43">
        <v>3</v>
      </c>
      <c r="J36" s="44"/>
      <c r="K36" s="43"/>
      <c r="L36" s="43"/>
      <c r="M36" s="57"/>
      <c r="N36" s="58">
        <f t="shared" si="0"/>
        <v>3.08</v>
      </c>
      <c r="O36" s="122"/>
    </row>
    <row r="37" spans="1:15" ht="13.8" thickBot="1" x14ac:dyDescent="0.3">
      <c r="A37" s="59" t="s">
        <v>545</v>
      </c>
      <c r="B37" s="80" t="s">
        <v>49</v>
      </c>
      <c r="C37" s="81" t="s">
        <v>60</v>
      </c>
      <c r="D37" s="82" t="s">
        <v>61</v>
      </c>
      <c r="E37" s="83" t="s">
        <v>12</v>
      </c>
      <c r="F37" s="83" t="s">
        <v>59</v>
      </c>
      <c r="G37" s="43">
        <v>2.9</v>
      </c>
      <c r="H37" s="43">
        <v>2.8</v>
      </c>
      <c r="I37" s="43">
        <v>3.05</v>
      </c>
      <c r="J37" s="44"/>
      <c r="K37" s="43"/>
      <c r="L37" s="43"/>
      <c r="M37" s="57"/>
      <c r="N37" s="58">
        <f t="shared" si="0"/>
        <v>3.05</v>
      </c>
      <c r="O37" s="122"/>
    </row>
    <row r="38" spans="1:15" ht="13.8" thickBot="1" x14ac:dyDescent="0.3">
      <c r="A38" s="59" t="s">
        <v>546</v>
      </c>
      <c r="B38" s="80" t="s">
        <v>56</v>
      </c>
      <c r="C38" s="81" t="s">
        <v>526</v>
      </c>
      <c r="D38" s="82" t="s">
        <v>527</v>
      </c>
      <c r="E38" s="83" t="s">
        <v>12</v>
      </c>
      <c r="F38" s="83" t="s">
        <v>173</v>
      </c>
      <c r="G38" s="43">
        <v>3</v>
      </c>
      <c r="H38" s="43">
        <v>3.01</v>
      </c>
      <c r="I38" s="43" t="s">
        <v>557</v>
      </c>
      <c r="J38" s="44"/>
      <c r="K38" s="43"/>
      <c r="L38" s="43"/>
      <c r="M38" s="57"/>
      <c r="N38" s="58">
        <f t="shared" si="0"/>
        <v>3.01</v>
      </c>
      <c r="O38" s="122"/>
    </row>
    <row r="39" spans="1:15" ht="12" customHeight="1" thickBot="1" x14ac:dyDescent="0.3">
      <c r="A39" s="59" t="s">
        <v>547</v>
      </c>
      <c r="B39" s="80" t="s">
        <v>82</v>
      </c>
      <c r="C39" s="81" t="s">
        <v>159</v>
      </c>
      <c r="D39" s="82" t="s">
        <v>160</v>
      </c>
      <c r="E39" s="83" t="s">
        <v>12</v>
      </c>
      <c r="F39" s="83" t="s">
        <v>151</v>
      </c>
      <c r="G39" s="43">
        <v>2.5</v>
      </c>
      <c r="H39" s="43">
        <v>2.5299999999999998</v>
      </c>
      <c r="I39" s="43">
        <v>2.5</v>
      </c>
      <c r="J39" s="44"/>
      <c r="K39" s="43"/>
      <c r="L39" s="43"/>
      <c r="M39" s="43"/>
      <c r="N39" s="58">
        <f t="shared" si="0"/>
        <v>2.5299999999999998</v>
      </c>
      <c r="O39" s="122"/>
    </row>
    <row r="40" spans="1:15" ht="12" hidden="1" customHeight="1" thickBot="1" x14ac:dyDescent="0.3">
      <c r="A40" s="59"/>
      <c r="B40" s="80" t="s">
        <v>35</v>
      </c>
      <c r="C40" s="81" t="s">
        <v>36</v>
      </c>
      <c r="D40" s="82">
        <v>40050</v>
      </c>
      <c r="E40" s="83" t="s">
        <v>12</v>
      </c>
      <c r="F40" s="83" t="s">
        <v>31</v>
      </c>
      <c r="G40" s="43"/>
      <c r="H40" s="43"/>
      <c r="I40" s="43"/>
      <c r="J40" s="44"/>
      <c r="K40" s="43"/>
      <c r="L40" s="43"/>
      <c r="M40" s="57"/>
      <c r="N40" s="58" t="s">
        <v>551</v>
      </c>
    </row>
    <row r="41" spans="1:15" ht="12" hidden="1" customHeight="1" thickBot="1" x14ac:dyDescent="0.3">
      <c r="A41" s="59"/>
      <c r="B41" s="80" t="s">
        <v>35</v>
      </c>
      <c r="C41" s="81" t="s">
        <v>511</v>
      </c>
      <c r="D41" s="82">
        <v>41111</v>
      </c>
      <c r="E41" s="83" t="s">
        <v>12</v>
      </c>
      <c r="F41" s="83" t="s">
        <v>31</v>
      </c>
      <c r="G41" s="43"/>
      <c r="H41" s="43"/>
      <c r="I41" s="43"/>
      <c r="J41" s="44"/>
      <c r="K41" s="43"/>
      <c r="L41" s="43"/>
      <c r="M41" s="43"/>
      <c r="N41" s="58" t="s">
        <v>551</v>
      </c>
    </row>
    <row r="42" spans="1:15" ht="12" hidden="1" customHeight="1" thickBot="1" x14ac:dyDescent="0.3">
      <c r="A42" s="59"/>
      <c r="B42" s="80" t="s">
        <v>100</v>
      </c>
      <c r="C42" s="81" t="s">
        <v>525</v>
      </c>
      <c r="D42" s="82">
        <v>40611</v>
      </c>
      <c r="E42" s="83" t="s">
        <v>15</v>
      </c>
      <c r="F42" s="83" t="s">
        <v>31</v>
      </c>
      <c r="G42" s="43"/>
      <c r="H42" s="43"/>
      <c r="I42" s="43"/>
      <c r="J42" s="44"/>
      <c r="K42" s="43"/>
      <c r="L42" s="43"/>
      <c r="M42" s="57"/>
      <c r="N42" s="58" t="s">
        <v>551</v>
      </c>
    </row>
    <row r="43" spans="1:15" ht="12" hidden="1" customHeight="1" thickBot="1" x14ac:dyDescent="0.3">
      <c r="A43" s="59"/>
      <c r="B43" s="80" t="s">
        <v>231</v>
      </c>
      <c r="C43" s="81" t="s">
        <v>425</v>
      </c>
      <c r="D43" s="82">
        <v>40303</v>
      </c>
      <c r="E43" s="83" t="s">
        <v>394</v>
      </c>
      <c r="F43" s="83" t="s">
        <v>415</v>
      </c>
      <c r="G43" s="43"/>
      <c r="H43" s="43"/>
      <c r="I43" s="43"/>
      <c r="J43" s="44"/>
      <c r="K43" s="43"/>
      <c r="L43" s="43"/>
      <c r="M43" s="43"/>
      <c r="N43" s="58" t="s">
        <v>551</v>
      </c>
    </row>
    <row r="44" spans="1:15" ht="12" hidden="1" customHeight="1" thickBot="1" x14ac:dyDescent="0.3">
      <c r="A44" s="59"/>
      <c r="B44" s="80" t="s">
        <v>512</v>
      </c>
      <c r="C44" s="81" t="s">
        <v>513</v>
      </c>
      <c r="D44" s="82">
        <v>40029</v>
      </c>
      <c r="E44" s="83" t="s">
        <v>12</v>
      </c>
      <c r="F44" s="83" t="s">
        <v>31</v>
      </c>
      <c r="G44" s="43"/>
      <c r="H44" s="43"/>
      <c r="I44" s="43"/>
      <c r="J44" s="44"/>
      <c r="K44" s="43"/>
      <c r="L44" s="43"/>
      <c r="M44" s="57"/>
      <c r="N44" s="58" t="s">
        <v>551</v>
      </c>
    </row>
    <row r="45" spans="1:15" ht="13.8" hidden="1" thickBot="1" x14ac:dyDescent="0.3">
      <c r="A45" s="59"/>
      <c r="B45" s="80" t="s">
        <v>243</v>
      </c>
      <c r="C45" s="81" t="s">
        <v>244</v>
      </c>
      <c r="D45" s="82" t="s">
        <v>245</v>
      </c>
      <c r="E45" s="83" t="s">
        <v>12</v>
      </c>
      <c r="F45" s="83" t="s">
        <v>173</v>
      </c>
      <c r="G45" s="43"/>
      <c r="H45" s="43"/>
      <c r="I45" s="43"/>
      <c r="J45" s="44"/>
      <c r="K45" s="43"/>
      <c r="L45" s="43"/>
      <c r="M45" s="43"/>
      <c r="N45" s="58" t="s">
        <v>551</v>
      </c>
    </row>
    <row r="46" spans="1:15" ht="13.8" hidden="1" thickBot="1" x14ac:dyDescent="0.3">
      <c r="A46" s="59"/>
      <c r="B46" s="80" t="s">
        <v>243</v>
      </c>
      <c r="C46" s="81" t="s">
        <v>439</v>
      </c>
      <c r="D46" s="82">
        <v>40551</v>
      </c>
      <c r="E46" s="83" t="s">
        <v>394</v>
      </c>
      <c r="F46" s="83" t="s">
        <v>428</v>
      </c>
      <c r="G46" s="43"/>
      <c r="H46" s="43"/>
      <c r="I46" s="43"/>
      <c r="J46" s="44"/>
      <c r="K46" s="43"/>
      <c r="L46" s="43"/>
      <c r="M46" s="57"/>
      <c r="N46" s="58" t="s">
        <v>551</v>
      </c>
    </row>
    <row r="47" spans="1:15" ht="13.8" hidden="1" thickBot="1" x14ac:dyDescent="0.3">
      <c r="A47" s="59"/>
      <c r="B47" s="80" t="s">
        <v>47</v>
      </c>
      <c r="C47" s="81" t="s">
        <v>524</v>
      </c>
      <c r="D47" s="82" t="s">
        <v>11</v>
      </c>
      <c r="E47" s="83" t="s">
        <v>15</v>
      </c>
      <c r="F47" s="83" t="s">
        <v>31</v>
      </c>
      <c r="G47" s="43"/>
      <c r="H47" s="43"/>
      <c r="I47" s="43"/>
      <c r="J47" s="44"/>
      <c r="K47" s="43"/>
      <c r="L47" s="43"/>
      <c r="M47" s="43"/>
      <c r="N47" s="58" t="s">
        <v>551</v>
      </c>
    </row>
    <row r="48" spans="1:15" ht="13.8" hidden="1" thickBot="1" x14ac:dyDescent="0.3">
      <c r="A48" s="59"/>
      <c r="B48" s="80" t="s">
        <v>57</v>
      </c>
      <c r="C48" s="81" t="s">
        <v>58</v>
      </c>
      <c r="D48" s="82" t="s">
        <v>496</v>
      </c>
      <c r="E48" s="83" t="s">
        <v>12</v>
      </c>
      <c r="F48" s="83" t="s">
        <v>59</v>
      </c>
      <c r="G48" s="43"/>
      <c r="H48" s="43"/>
      <c r="I48" s="43"/>
      <c r="J48" s="44"/>
      <c r="K48" s="43"/>
      <c r="L48" s="43"/>
      <c r="M48" s="57"/>
      <c r="N48" s="58" t="s">
        <v>551</v>
      </c>
    </row>
    <row r="49" spans="1:14" ht="13.8" hidden="1" thickBot="1" x14ac:dyDescent="0.3">
      <c r="A49" s="59"/>
      <c r="B49" s="80" t="s">
        <v>47</v>
      </c>
      <c r="C49" s="81" t="s">
        <v>48</v>
      </c>
      <c r="D49" s="82">
        <v>41485</v>
      </c>
      <c r="E49" s="83" t="s">
        <v>12</v>
      </c>
      <c r="F49" s="83" t="s">
        <v>31</v>
      </c>
      <c r="G49" s="43"/>
      <c r="H49" s="43"/>
      <c r="I49" s="43"/>
      <c r="J49" s="44"/>
      <c r="K49" s="43"/>
      <c r="L49" s="43"/>
      <c r="M49" s="43"/>
      <c r="N49" s="58" t="s">
        <v>551</v>
      </c>
    </row>
    <row r="50" spans="1:14" ht="13.8" hidden="1" thickBot="1" x14ac:dyDescent="0.3">
      <c r="A50" s="59"/>
      <c r="B50" s="80" t="s">
        <v>520</v>
      </c>
      <c r="C50" s="81" t="s">
        <v>521</v>
      </c>
      <c r="D50" s="82">
        <v>41190</v>
      </c>
      <c r="E50" s="83" t="s">
        <v>15</v>
      </c>
      <c r="F50" s="83" t="s">
        <v>31</v>
      </c>
      <c r="G50" s="43"/>
      <c r="H50" s="43"/>
      <c r="I50" s="43"/>
      <c r="J50" s="44"/>
      <c r="K50" s="43"/>
      <c r="L50" s="43"/>
      <c r="M50" s="57"/>
      <c r="N50" s="58" t="s">
        <v>551</v>
      </c>
    </row>
    <row r="51" spans="1:14" ht="13.8" hidden="1" thickBot="1" x14ac:dyDescent="0.3">
      <c r="A51" s="59"/>
      <c r="B51" s="80" t="s">
        <v>149</v>
      </c>
      <c r="C51" s="81" t="s">
        <v>150</v>
      </c>
      <c r="D51" s="82">
        <v>40645</v>
      </c>
      <c r="E51" s="83" t="s">
        <v>12</v>
      </c>
      <c r="F51" s="83" t="s">
        <v>123</v>
      </c>
      <c r="G51" s="43"/>
      <c r="H51" s="43"/>
      <c r="I51" s="43"/>
      <c r="J51" s="44"/>
      <c r="K51" s="43"/>
      <c r="L51" s="43"/>
      <c r="M51" s="43"/>
      <c r="N51" s="58" t="s">
        <v>551</v>
      </c>
    </row>
  </sheetData>
  <sortState ref="A7:P51">
    <sortCondition descending="1" ref="N7:N51"/>
  </sortState>
  <dataConsolidate/>
  <mergeCells count="1">
    <mergeCell ref="G5:M5"/>
  </mergeCells>
  <phoneticPr fontId="20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Zeros="0" zoomScaleNormal="100" workbookViewId="0">
      <selection activeCell="W26" sqref="W26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5" customWidth="1"/>
    <col min="10" max="10" width="4.88671875" style="45" hidden="1" customWidth="1"/>
    <col min="11" max="13" width="7" style="45" hidden="1" customWidth="1"/>
    <col min="14" max="14" width="7.5546875" style="36" customWidth="1"/>
    <col min="15" max="15" width="5.44140625" style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  <c r="K1" s="1"/>
      <c r="L1" s="1"/>
      <c r="M1" s="1"/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182</v>
      </c>
      <c r="C3" s="9"/>
      <c r="D3" s="9"/>
      <c r="E3" s="46" t="s">
        <v>180</v>
      </c>
      <c r="F3" s="47" t="s">
        <v>206</v>
      </c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3"/>
      <c r="D4" s="34"/>
      <c r="E4" s="35"/>
      <c r="F4" s="34"/>
    </row>
    <row r="5" spans="1:16" ht="13.8" thickBot="1" x14ac:dyDescent="0.3">
      <c r="G5" s="142" t="s">
        <v>183</v>
      </c>
      <c r="H5" s="143"/>
      <c r="I5" s="143"/>
      <c r="J5" s="143"/>
      <c r="K5" s="143"/>
      <c r="L5" s="143"/>
      <c r="M5" s="144"/>
    </row>
    <row r="6" spans="1:16" ht="13.8" thickBot="1" x14ac:dyDescent="0.3">
      <c r="A6" s="61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53">
        <v>1</v>
      </c>
      <c r="H6" s="54">
        <v>2</v>
      </c>
      <c r="I6" s="54">
        <v>3</v>
      </c>
      <c r="J6" s="54" t="s">
        <v>178</v>
      </c>
      <c r="K6" s="54">
        <v>4</v>
      </c>
      <c r="L6" s="54">
        <v>5</v>
      </c>
      <c r="M6" s="55">
        <v>6</v>
      </c>
      <c r="N6" s="56" t="s">
        <v>184</v>
      </c>
      <c r="O6" s="124" t="s">
        <v>549</v>
      </c>
    </row>
    <row r="7" spans="1:16" ht="13.8" thickBot="1" x14ac:dyDescent="0.3">
      <c r="A7" s="59" t="s">
        <v>185</v>
      </c>
      <c r="B7" s="80" t="s">
        <v>23</v>
      </c>
      <c r="C7" s="81" t="s">
        <v>414</v>
      </c>
      <c r="D7" s="82">
        <v>39856</v>
      </c>
      <c r="E7" s="83" t="s">
        <v>394</v>
      </c>
      <c r="F7" s="83" t="s">
        <v>415</v>
      </c>
      <c r="G7" s="43">
        <v>4.62</v>
      </c>
      <c r="H7" s="43">
        <v>4.82</v>
      </c>
      <c r="I7" s="43">
        <v>4.91</v>
      </c>
      <c r="J7" s="44"/>
      <c r="K7" s="43"/>
      <c r="L7" s="43"/>
      <c r="M7" s="57"/>
      <c r="N7" s="58">
        <f t="shared" ref="N7:N30" si="0">MAX(G7:I7,K7:M7)</f>
        <v>4.91</v>
      </c>
      <c r="O7" s="122" t="str">
        <f>IF(ISBLANK(N7),"",IF(N7&gt;=7.2,"KSM",IF(N7&gt;=6.7,"I A",IF(N7&gt;=6.2,"II A",IF(N7&gt;=5.6,"III A",IF(N7&gt;=5,"I JA",IF(N7&gt;=4.45,"II JA",IF(N7&gt;=4,"III JA"))))))))</f>
        <v>II JA</v>
      </c>
    </row>
    <row r="8" spans="1:16" ht="13.8" thickBot="1" x14ac:dyDescent="0.3">
      <c r="A8" s="59" t="s">
        <v>186</v>
      </c>
      <c r="B8" s="80" t="s">
        <v>512</v>
      </c>
      <c r="C8" s="81" t="s">
        <v>513</v>
      </c>
      <c r="D8" s="82">
        <v>39910</v>
      </c>
      <c r="E8" s="83" t="s">
        <v>12</v>
      </c>
      <c r="F8" s="83" t="s">
        <v>31</v>
      </c>
      <c r="G8" s="43">
        <v>4.54</v>
      </c>
      <c r="H8" s="43">
        <v>4.58</v>
      </c>
      <c r="I8" s="43">
        <v>4.8</v>
      </c>
      <c r="J8" s="44"/>
      <c r="K8" s="43"/>
      <c r="L8" s="43"/>
      <c r="M8" s="57"/>
      <c r="N8" s="58">
        <f t="shared" si="0"/>
        <v>4.8</v>
      </c>
      <c r="O8" s="122" t="str">
        <f t="shared" ref="O8:O19" si="1">IF(ISBLANK(N8),"",IF(N8&gt;=7.2,"KSM",IF(N8&gt;=6.7,"I A",IF(N8&gt;=6.2,"II A",IF(N8&gt;=5.6,"III A",IF(N8&gt;=5,"I JA",IF(N8&gt;=4.45,"II JA",IF(N8&gt;=4,"III JA"))))))))</f>
        <v>II JA</v>
      </c>
    </row>
    <row r="9" spans="1:16" ht="13.8" thickBot="1" x14ac:dyDescent="0.3">
      <c r="A9" s="59" t="s">
        <v>187</v>
      </c>
      <c r="B9" s="80" t="s">
        <v>171</v>
      </c>
      <c r="C9" s="81" t="s">
        <v>172</v>
      </c>
      <c r="D9" s="82" t="s">
        <v>17</v>
      </c>
      <c r="E9" s="83" t="s">
        <v>12</v>
      </c>
      <c r="F9" s="83" t="s">
        <v>173</v>
      </c>
      <c r="G9" s="43">
        <v>4.6399999999999997</v>
      </c>
      <c r="H9" s="43">
        <v>4.6100000000000003</v>
      </c>
      <c r="I9" s="43" t="s">
        <v>557</v>
      </c>
      <c r="J9" s="44"/>
      <c r="K9" s="43"/>
      <c r="L9" s="43"/>
      <c r="M9" s="57"/>
      <c r="N9" s="58">
        <f t="shared" si="0"/>
        <v>4.6399999999999997</v>
      </c>
      <c r="O9" s="122" t="str">
        <f t="shared" si="1"/>
        <v>II JA</v>
      </c>
    </row>
    <row r="10" spans="1:16" ht="13.8" thickBot="1" x14ac:dyDescent="0.3">
      <c r="A10" s="59" t="s">
        <v>188</v>
      </c>
      <c r="B10" s="80" t="s">
        <v>169</v>
      </c>
      <c r="C10" s="81" t="s">
        <v>250</v>
      </c>
      <c r="D10" s="82">
        <v>39966</v>
      </c>
      <c r="E10" s="83" t="s">
        <v>15</v>
      </c>
      <c r="F10" s="83" t="s">
        <v>123</v>
      </c>
      <c r="G10" s="43" t="s">
        <v>557</v>
      </c>
      <c r="H10" s="43">
        <v>4.6399999999999997</v>
      </c>
      <c r="I10" s="43">
        <v>4.4000000000000004</v>
      </c>
      <c r="J10" s="44"/>
      <c r="K10" s="43"/>
      <c r="L10" s="43"/>
      <c r="M10" s="57"/>
      <c r="N10" s="58">
        <f t="shared" si="0"/>
        <v>4.6399999999999997</v>
      </c>
      <c r="O10" s="122" t="str">
        <f t="shared" si="1"/>
        <v>II JA</v>
      </c>
    </row>
    <row r="11" spans="1:16" ht="13.8" thickBot="1" x14ac:dyDescent="0.3">
      <c r="A11" s="59" t="s">
        <v>189</v>
      </c>
      <c r="B11" s="80" t="s">
        <v>433</v>
      </c>
      <c r="C11" s="81" t="s">
        <v>434</v>
      </c>
      <c r="D11" s="82">
        <v>39877</v>
      </c>
      <c r="E11" s="83" t="s">
        <v>394</v>
      </c>
      <c r="F11" s="83" t="s">
        <v>428</v>
      </c>
      <c r="G11" s="43">
        <v>4.25</v>
      </c>
      <c r="H11" s="43">
        <v>4.3099999999999996</v>
      </c>
      <c r="I11" s="43">
        <v>4.37</v>
      </c>
      <c r="J11" s="44"/>
      <c r="K11" s="43"/>
      <c r="L11" s="43"/>
      <c r="M11" s="43"/>
      <c r="N11" s="58">
        <f t="shared" si="0"/>
        <v>4.37</v>
      </c>
      <c r="O11" s="122" t="str">
        <f t="shared" si="1"/>
        <v>III JA</v>
      </c>
    </row>
    <row r="12" spans="1:16" ht="13.8" thickBot="1" x14ac:dyDescent="0.3">
      <c r="A12" s="59" t="s">
        <v>190</v>
      </c>
      <c r="B12" s="80" t="s">
        <v>39</v>
      </c>
      <c r="C12" s="81" t="s">
        <v>40</v>
      </c>
      <c r="D12" s="82" t="s">
        <v>140</v>
      </c>
      <c r="E12" s="83" t="s">
        <v>12</v>
      </c>
      <c r="F12" s="83" t="s">
        <v>59</v>
      </c>
      <c r="G12" s="43">
        <v>4.21</v>
      </c>
      <c r="H12" s="43">
        <v>4.3600000000000003</v>
      </c>
      <c r="I12" s="43">
        <v>4.2</v>
      </c>
      <c r="J12" s="44"/>
      <c r="K12" s="43"/>
      <c r="L12" s="43"/>
      <c r="M12" s="57"/>
      <c r="N12" s="58">
        <f t="shared" si="0"/>
        <v>4.3600000000000003</v>
      </c>
      <c r="O12" s="122" t="str">
        <f t="shared" si="1"/>
        <v>III JA</v>
      </c>
    </row>
    <row r="13" spans="1:16" ht="13.8" thickBot="1" x14ac:dyDescent="0.3">
      <c r="A13" s="59" t="s">
        <v>191</v>
      </c>
      <c r="B13" s="80" t="s">
        <v>418</v>
      </c>
      <c r="C13" s="81" t="s">
        <v>419</v>
      </c>
      <c r="D13" s="82">
        <v>40510</v>
      </c>
      <c r="E13" s="83" t="s">
        <v>394</v>
      </c>
      <c r="F13" s="83" t="s">
        <v>415</v>
      </c>
      <c r="G13" s="43">
        <v>4.25</v>
      </c>
      <c r="H13" s="43">
        <v>4.33</v>
      </c>
      <c r="I13" s="43">
        <v>4.3</v>
      </c>
      <c r="J13" s="44"/>
      <c r="K13" s="43"/>
      <c r="L13" s="43"/>
      <c r="M13" s="57"/>
      <c r="N13" s="58">
        <f t="shared" si="0"/>
        <v>4.33</v>
      </c>
      <c r="O13" s="122" t="str">
        <f t="shared" si="1"/>
        <v>III JA</v>
      </c>
    </row>
    <row r="14" spans="1:16" ht="13.8" thickBot="1" x14ac:dyDescent="0.3">
      <c r="A14" s="59" t="s">
        <v>192</v>
      </c>
      <c r="B14" s="80" t="s">
        <v>519</v>
      </c>
      <c r="C14" s="81" t="s">
        <v>55</v>
      </c>
      <c r="D14" s="82">
        <v>41245</v>
      </c>
      <c r="E14" s="83" t="s">
        <v>15</v>
      </c>
      <c r="F14" s="83" t="s">
        <v>31</v>
      </c>
      <c r="G14" s="43">
        <v>4.3</v>
      </c>
      <c r="H14" s="43">
        <v>3.9</v>
      </c>
      <c r="I14" s="43">
        <v>4.2</v>
      </c>
      <c r="J14" s="44"/>
      <c r="K14" s="43"/>
      <c r="L14" s="43"/>
      <c r="M14" s="57"/>
      <c r="N14" s="58">
        <f t="shared" si="0"/>
        <v>4.3</v>
      </c>
      <c r="O14" s="122" t="str">
        <f t="shared" si="1"/>
        <v>III JA</v>
      </c>
    </row>
    <row r="15" spans="1:16" ht="13.8" thickBot="1" x14ac:dyDescent="0.3">
      <c r="A15" s="59" t="s">
        <v>193</v>
      </c>
      <c r="B15" s="80" t="s">
        <v>110</v>
      </c>
      <c r="C15" s="81" t="s">
        <v>386</v>
      </c>
      <c r="D15" s="82">
        <v>40427</v>
      </c>
      <c r="E15" s="83" t="s">
        <v>376</v>
      </c>
      <c r="F15" s="83" t="s">
        <v>377</v>
      </c>
      <c r="G15" s="43" t="s">
        <v>557</v>
      </c>
      <c r="H15" s="43">
        <v>3.62</v>
      </c>
      <c r="I15" s="43">
        <v>4.25</v>
      </c>
      <c r="J15" s="44"/>
      <c r="K15" s="43"/>
      <c r="L15" s="43"/>
      <c r="M15" s="57"/>
      <c r="N15" s="58">
        <f t="shared" si="0"/>
        <v>4.25</v>
      </c>
      <c r="O15" s="122" t="str">
        <f t="shared" si="1"/>
        <v>III JA</v>
      </c>
    </row>
    <row r="16" spans="1:16" ht="13.8" thickBot="1" x14ac:dyDescent="0.3">
      <c r="A16" s="59" t="s">
        <v>194</v>
      </c>
      <c r="B16" s="80" t="s">
        <v>50</v>
      </c>
      <c r="C16" s="81" t="s">
        <v>51</v>
      </c>
      <c r="D16" s="82">
        <v>40386</v>
      </c>
      <c r="E16" s="83" t="s">
        <v>12</v>
      </c>
      <c r="F16" s="83" t="s">
        <v>31</v>
      </c>
      <c r="G16" s="43">
        <v>4.1900000000000004</v>
      </c>
      <c r="H16" s="43">
        <v>4.2</v>
      </c>
      <c r="I16" s="43">
        <v>4.2</v>
      </c>
      <c r="J16" s="44"/>
      <c r="K16" s="43"/>
      <c r="L16" s="43"/>
      <c r="M16" s="57"/>
      <c r="N16" s="58">
        <f t="shared" si="0"/>
        <v>4.2</v>
      </c>
      <c r="O16" s="122" t="str">
        <f t="shared" si="1"/>
        <v>III JA</v>
      </c>
    </row>
    <row r="17" spans="1:15" ht="13.8" thickBot="1" x14ac:dyDescent="0.3">
      <c r="A17" s="59" t="s">
        <v>195</v>
      </c>
      <c r="B17" s="80" t="s">
        <v>70</v>
      </c>
      <c r="C17" s="81" t="s">
        <v>287</v>
      </c>
      <c r="D17" s="82" t="s">
        <v>288</v>
      </c>
      <c r="E17" s="83" t="s">
        <v>12</v>
      </c>
      <c r="F17" s="83" t="s">
        <v>167</v>
      </c>
      <c r="G17" s="43">
        <v>4</v>
      </c>
      <c r="H17" s="43">
        <v>4.0199999999999996</v>
      </c>
      <c r="I17" s="43">
        <v>4</v>
      </c>
      <c r="J17" s="44"/>
      <c r="K17" s="43"/>
      <c r="L17" s="43"/>
      <c r="M17" s="57"/>
      <c r="N17" s="58">
        <f t="shared" si="0"/>
        <v>4.0199999999999996</v>
      </c>
      <c r="O17" s="122" t="str">
        <f t="shared" si="1"/>
        <v>III JA</v>
      </c>
    </row>
    <row r="18" spans="1:15" ht="13.8" thickBot="1" x14ac:dyDescent="0.3">
      <c r="A18" s="59" t="s">
        <v>196</v>
      </c>
      <c r="B18" s="80" t="s">
        <v>23</v>
      </c>
      <c r="C18" s="81" t="s">
        <v>435</v>
      </c>
      <c r="D18" s="82">
        <v>40502</v>
      </c>
      <c r="E18" s="83" t="s">
        <v>394</v>
      </c>
      <c r="F18" s="83" t="s">
        <v>428</v>
      </c>
      <c r="G18" s="43">
        <v>3.9</v>
      </c>
      <c r="H18" s="43">
        <v>3.98</v>
      </c>
      <c r="I18" s="43">
        <v>4</v>
      </c>
      <c r="J18" s="44"/>
      <c r="K18" s="43"/>
      <c r="L18" s="43"/>
      <c r="M18" s="57"/>
      <c r="N18" s="58">
        <f t="shared" si="0"/>
        <v>4</v>
      </c>
      <c r="O18" s="122" t="str">
        <f t="shared" si="1"/>
        <v>III JA</v>
      </c>
    </row>
    <row r="19" spans="1:15" ht="13.8" thickBot="1" x14ac:dyDescent="0.3">
      <c r="A19" s="59" t="s">
        <v>197</v>
      </c>
      <c r="B19" s="80" t="s">
        <v>248</v>
      </c>
      <c r="C19" s="81" t="s">
        <v>95</v>
      </c>
      <c r="D19" s="82" t="s">
        <v>96</v>
      </c>
      <c r="E19" s="83" t="s">
        <v>15</v>
      </c>
      <c r="F19" s="83" t="s">
        <v>97</v>
      </c>
      <c r="G19" s="43">
        <v>3.75</v>
      </c>
      <c r="H19" s="43">
        <v>3.88</v>
      </c>
      <c r="I19" s="43">
        <v>4</v>
      </c>
      <c r="J19" s="44"/>
      <c r="K19" s="43"/>
      <c r="L19" s="43"/>
      <c r="M19" s="57"/>
      <c r="N19" s="58">
        <f t="shared" si="0"/>
        <v>4</v>
      </c>
      <c r="O19" s="122" t="str">
        <f t="shared" si="1"/>
        <v>III JA</v>
      </c>
    </row>
    <row r="20" spans="1:15" ht="13.8" thickBot="1" x14ac:dyDescent="0.3">
      <c r="A20" s="59" t="s">
        <v>198</v>
      </c>
      <c r="B20" s="80" t="s">
        <v>13</v>
      </c>
      <c r="C20" s="81" t="s">
        <v>14</v>
      </c>
      <c r="D20" s="82" t="s">
        <v>264</v>
      </c>
      <c r="E20" s="83" t="s">
        <v>12</v>
      </c>
      <c r="F20" s="83" t="s">
        <v>31</v>
      </c>
      <c r="G20" s="43">
        <v>3.91</v>
      </c>
      <c r="H20" s="43">
        <v>3.8</v>
      </c>
      <c r="I20" s="43">
        <v>3.86</v>
      </c>
      <c r="J20" s="44"/>
      <c r="K20" s="43"/>
      <c r="L20" s="43"/>
      <c r="M20" s="57"/>
      <c r="N20" s="58">
        <f t="shared" si="0"/>
        <v>3.91</v>
      </c>
      <c r="O20" s="122"/>
    </row>
    <row r="21" spans="1:15" ht="13.8" thickBot="1" x14ac:dyDescent="0.3">
      <c r="A21" s="59" t="s">
        <v>199</v>
      </c>
      <c r="B21" s="80" t="s">
        <v>80</v>
      </c>
      <c r="C21" s="81" t="s">
        <v>311</v>
      </c>
      <c r="D21" s="82" t="s">
        <v>312</v>
      </c>
      <c r="E21" s="83" t="s">
        <v>15</v>
      </c>
      <c r="F21" s="83" t="s">
        <v>75</v>
      </c>
      <c r="G21" s="43">
        <v>3.9</v>
      </c>
      <c r="H21" s="43">
        <v>3.9</v>
      </c>
      <c r="I21" s="43">
        <v>2.95</v>
      </c>
      <c r="J21" s="44"/>
      <c r="K21" s="43"/>
      <c r="L21" s="43"/>
      <c r="M21" s="57"/>
      <c r="N21" s="58">
        <f t="shared" si="0"/>
        <v>3.9</v>
      </c>
      <c r="O21" s="122"/>
    </row>
    <row r="22" spans="1:15" ht="13.8" thickBot="1" x14ac:dyDescent="0.3">
      <c r="A22" s="59" t="s">
        <v>200</v>
      </c>
      <c r="B22" s="80" t="s">
        <v>50</v>
      </c>
      <c r="C22" s="81" t="s">
        <v>396</v>
      </c>
      <c r="D22" s="82">
        <v>39996</v>
      </c>
      <c r="E22" s="83" t="s">
        <v>394</v>
      </c>
      <c r="F22" s="83" t="s">
        <v>395</v>
      </c>
      <c r="G22" s="43">
        <v>3.9</v>
      </c>
      <c r="H22" s="43">
        <v>3.05</v>
      </c>
      <c r="I22" s="43" t="s">
        <v>557</v>
      </c>
      <c r="J22" s="44"/>
      <c r="K22" s="43"/>
      <c r="L22" s="43"/>
      <c r="M22" s="57"/>
      <c r="N22" s="58">
        <f t="shared" si="0"/>
        <v>3.9</v>
      </c>
      <c r="O22" s="122"/>
    </row>
    <row r="23" spans="1:15" ht="13.8" thickBot="1" x14ac:dyDescent="0.3">
      <c r="A23" s="59" t="s">
        <v>201</v>
      </c>
      <c r="B23" s="80" t="s">
        <v>289</v>
      </c>
      <c r="C23" s="81" t="s">
        <v>290</v>
      </c>
      <c r="D23" s="82" t="s">
        <v>291</v>
      </c>
      <c r="E23" s="83" t="s">
        <v>12</v>
      </c>
      <c r="F23" s="83" t="s">
        <v>167</v>
      </c>
      <c r="G23" s="43">
        <v>3.56</v>
      </c>
      <c r="H23" s="43">
        <v>3.8</v>
      </c>
      <c r="I23" s="43">
        <v>3.81</v>
      </c>
      <c r="J23" s="43"/>
      <c r="K23" s="44"/>
      <c r="L23" s="43"/>
      <c r="M23" s="57"/>
      <c r="N23" s="58">
        <f t="shared" si="0"/>
        <v>3.81</v>
      </c>
      <c r="O23" s="122"/>
    </row>
    <row r="24" spans="1:15" ht="13.8" thickBot="1" x14ac:dyDescent="0.3">
      <c r="A24" s="59" t="s">
        <v>202</v>
      </c>
      <c r="B24" s="80" t="s">
        <v>80</v>
      </c>
      <c r="C24" s="81" t="s">
        <v>81</v>
      </c>
      <c r="D24" s="82" t="s">
        <v>308</v>
      </c>
      <c r="E24" s="83" t="s">
        <v>12</v>
      </c>
      <c r="F24" s="83" t="s">
        <v>75</v>
      </c>
      <c r="G24" s="43">
        <v>3.69</v>
      </c>
      <c r="H24" s="43" t="s">
        <v>557</v>
      </c>
      <c r="I24" s="43">
        <v>3.8</v>
      </c>
      <c r="J24" s="44"/>
      <c r="K24" s="43"/>
      <c r="L24" s="43"/>
      <c r="M24" s="57"/>
      <c r="N24" s="58">
        <f t="shared" si="0"/>
        <v>3.8</v>
      </c>
      <c r="O24" s="122"/>
    </row>
    <row r="25" spans="1:15" ht="13.8" thickBot="1" x14ac:dyDescent="0.3">
      <c r="A25" s="59" t="s">
        <v>203</v>
      </c>
      <c r="B25" s="80" t="s">
        <v>482</v>
      </c>
      <c r="C25" s="81" t="s">
        <v>483</v>
      </c>
      <c r="D25" s="82" t="s">
        <v>484</v>
      </c>
      <c r="E25" s="83" t="s">
        <v>12</v>
      </c>
      <c r="F25" s="83" t="s">
        <v>228</v>
      </c>
      <c r="G25" s="43">
        <v>3.12</v>
      </c>
      <c r="H25" s="43">
        <v>3.4</v>
      </c>
      <c r="I25" s="43">
        <v>3.65</v>
      </c>
      <c r="J25" s="44"/>
      <c r="K25" s="43"/>
      <c r="L25" s="43"/>
      <c r="M25" s="57"/>
      <c r="N25" s="58">
        <f t="shared" si="0"/>
        <v>3.65</v>
      </c>
      <c r="O25" s="122"/>
    </row>
    <row r="26" spans="1:15" ht="13.8" thickBot="1" x14ac:dyDescent="0.3">
      <c r="A26" s="59" t="s">
        <v>204</v>
      </c>
      <c r="B26" s="80" t="s">
        <v>9</v>
      </c>
      <c r="C26" s="81" t="s">
        <v>113</v>
      </c>
      <c r="D26" s="82" t="s">
        <v>464</v>
      </c>
      <c r="E26" s="83" t="s">
        <v>12</v>
      </c>
      <c r="F26" s="83" t="s">
        <v>228</v>
      </c>
      <c r="G26" s="43">
        <v>3.61</v>
      </c>
      <c r="H26" s="43">
        <v>3.61</v>
      </c>
      <c r="I26" s="43">
        <v>3.4</v>
      </c>
      <c r="J26" s="44"/>
      <c r="K26" s="43"/>
      <c r="L26" s="43"/>
      <c r="M26" s="57"/>
      <c r="N26" s="58">
        <f t="shared" si="0"/>
        <v>3.61</v>
      </c>
      <c r="O26" s="122"/>
    </row>
    <row r="27" spans="1:15" ht="13.8" thickBot="1" x14ac:dyDescent="0.3">
      <c r="A27" s="59" t="s">
        <v>205</v>
      </c>
      <c r="B27" s="80" t="s">
        <v>514</v>
      </c>
      <c r="C27" s="81" t="s">
        <v>515</v>
      </c>
      <c r="D27" s="82">
        <v>41235</v>
      </c>
      <c r="E27" s="83" t="s">
        <v>12</v>
      </c>
      <c r="F27" s="83" t="s">
        <v>31</v>
      </c>
      <c r="G27" s="43">
        <v>3.34</v>
      </c>
      <c r="H27" s="43">
        <v>3.36</v>
      </c>
      <c r="I27" s="43">
        <v>3.6</v>
      </c>
      <c r="J27" s="44"/>
      <c r="K27" s="43"/>
      <c r="L27" s="43"/>
      <c r="M27" s="57"/>
      <c r="N27" s="58">
        <f t="shared" si="0"/>
        <v>3.6</v>
      </c>
      <c r="O27" s="122"/>
    </row>
    <row r="28" spans="1:15" ht="13.8" thickBot="1" x14ac:dyDescent="0.3">
      <c r="A28" s="59" t="s">
        <v>207</v>
      </c>
      <c r="B28" s="80" t="s">
        <v>387</v>
      </c>
      <c r="C28" s="81" t="s">
        <v>388</v>
      </c>
      <c r="D28" s="82">
        <v>40192</v>
      </c>
      <c r="E28" s="83" t="s">
        <v>376</v>
      </c>
      <c r="F28" s="83" t="s">
        <v>377</v>
      </c>
      <c r="G28" s="43">
        <v>3.2</v>
      </c>
      <c r="H28" s="43">
        <v>3.46</v>
      </c>
      <c r="I28" s="43">
        <v>3.5</v>
      </c>
      <c r="J28" s="44"/>
      <c r="K28" s="43"/>
      <c r="L28" s="43"/>
      <c r="M28" s="57"/>
      <c r="N28" s="58">
        <f t="shared" si="0"/>
        <v>3.5</v>
      </c>
      <c r="O28" s="122"/>
    </row>
    <row r="29" spans="1:15" ht="13.8" thickBot="1" x14ac:dyDescent="0.3">
      <c r="A29" s="59" t="s">
        <v>208</v>
      </c>
      <c r="B29" s="80" t="s">
        <v>476</v>
      </c>
      <c r="C29" s="81" t="s">
        <v>477</v>
      </c>
      <c r="D29" s="82" t="s">
        <v>478</v>
      </c>
      <c r="E29" s="83" t="s">
        <v>12</v>
      </c>
      <c r="F29" s="83" t="s">
        <v>228</v>
      </c>
      <c r="G29" s="43" t="s">
        <v>557</v>
      </c>
      <c r="H29" s="43">
        <v>2.9</v>
      </c>
      <c r="I29" s="43">
        <v>3.1</v>
      </c>
      <c r="J29" s="44"/>
      <c r="K29" s="43"/>
      <c r="L29" s="43"/>
      <c r="M29" s="57"/>
      <c r="N29" s="58">
        <f t="shared" si="0"/>
        <v>3.1</v>
      </c>
      <c r="O29" s="122"/>
    </row>
    <row r="30" spans="1:15" ht="13.8" thickBot="1" x14ac:dyDescent="0.3">
      <c r="A30" s="59" t="s">
        <v>538</v>
      </c>
      <c r="B30" s="80" t="s">
        <v>300</v>
      </c>
      <c r="C30" s="81" t="s">
        <v>309</v>
      </c>
      <c r="D30" s="82" t="s">
        <v>310</v>
      </c>
      <c r="E30" s="83" t="s">
        <v>12</v>
      </c>
      <c r="F30" s="83" t="s">
        <v>75</v>
      </c>
      <c r="G30" s="43">
        <v>2.87</v>
      </c>
      <c r="H30" s="43">
        <v>2.94</v>
      </c>
      <c r="I30" s="43">
        <v>2.85</v>
      </c>
      <c r="J30" s="44"/>
      <c r="K30" s="43"/>
      <c r="L30" s="43"/>
      <c r="M30" s="57"/>
      <c r="N30" s="58">
        <f t="shared" si="0"/>
        <v>2.94</v>
      </c>
      <c r="O30" s="122"/>
    </row>
    <row r="31" spans="1:15" ht="13.8" hidden="1" thickBot="1" x14ac:dyDescent="0.3">
      <c r="A31" s="59"/>
      <c r="B31" s="80" t="s">
        <v>132</v>
      </c>
      <c r="C31" s="81" t="s">
        <v>133</v>
      </c>
      <c r="D31" s="82">
        <v>40478</v>
      </c>
      <c r="E31" s="83" t="s">
        <v>12</v>
      </c>
      <c r="F31" s="83" t="s">
        <v>123</v>
      </c>
      <c r="G31" s="43"/>
      <c r="H31" s="43"/>
      <c r="I31" s="43"/>
      <c r="J31" s="44"/>
      <c r="K31" s="43"/>
      <c r="L31" s="43"/>
      <c r="M31" s="57"/>
      <c r="N31" s="58" t="s">
        <v>551</v>
      </c>
    </row>
    <row r="32" spans="1:15" ht="13.8" hidden="1" thickBot="1" x14ac:dyDescent="0.3">
      <c r="A32" s="59"/>
      <c r="B32" s="80" t="s">
        <v>253</v>
      </c>
      <c r="C32" s="81" t="s">
        <v>254</v>
      </c>
      <c r="D32" s="82">
        <v>40018</v>
      </c>
      <c r="E32" s="83" t="s">
        <v>12</v>
      </c>
      <c r="F32" s="83" t="s">
        <v>123</v>
      </c>
      <c r="G32" s="43"/>
      <c r="H32" s="43"/>
      <c r="I32" s="43"/>
      <c r="J32" s="44"/>
      <c r="K32" s="43"/>
      <c r="L32" s="43"/>
      <c r="M32" s="57"/>
      <c r="N32" s="58" t="s">
        <v>551</v>
      </c>
    </row>
    <row r="33" spans="1:14" ht="13.8" hidden="1" thickBot="1" x14ac:dyDescent="0.3">
      <c r="A33" s="59"/>
      <c r="B33" s="80" t="s">
        <v>441</v>
      </c>
      <c r="C33" s="81" t="s">
        <v>442</v>
      </c>
      <c r="D33" s="82">
        <v>40126</v>
      </c>
      <c r="E33" s="83" t="s">
        <v>394</v>
      </c>
      <c r="F33" s="83" t="s">
        <v>428</v>
      </c>
      <c r="G33" s="43"/>
      <c r="H33" s="43"/>
      <c r="I33" s="43"/>
      <c r="J33" s="44"/>
      <c r="K33" s="43"/>
      <c r="L33" s="43"/>
      <c r="M33" s="57"/>
      <c r="N33" s="58" t="s">
        <v>551</v>
      </c>
    </row>
    <row r="34" spans="1:14" ht="13.8" hidden="1" thickBot="1" x14ac:dyDescent="0.3">
      <c r="A34" s="59"/>
      <c r="B34" s="80" t="s">
        <v>493</v>
      </c>
      <c r="C34" s="81" t="s">
        <v>494</v>
      </c>
      <c r="D34" s="82" t="s">
        <v>495</v>
      </c>
      <c r="E34" s="83" t="s">
        <v>12</v>
      </c>
      <c r="F34" s="83" t="s">
        <v>228</v>
      </c>
      <c r="G34" s="43"/>
      <c r="H34" s="43"/>
      <c r="I34" s="43"/>
      <c r="J34" s="44"/>
      <c r="K34" s="43"/>
      <c r="L34" s="43"/>
      <c r="M34" s="57"/>
      <c r="N34" s="58" t="s">
        <v>551</v>
      </c>
    </row>
    <row r="35" spans="1:14" ht="13.8" hidden="1" thickBot="1" x14ac:dyDescent="0.3">
      <c r="A35" s="59"/>
      <c r="B35" s="80" t="s">
        <v>122</v>
      </c>
      <c r="C35" s="81" t="s">
        <v>379</v>
      </c>
      <c r="D35" s="82">
        <v>40421</v>
      </c>
      <c r="E35" s="83" t="s">
        <v>376</v>
      </c>
      <c r="F35" s="83" t="s">
        <v>377</v>
      </c>
      <c r="G35" s="43"/>
      <c r="H35" s="43"/>
      <c r="I35" s="43"/>
      <c r="J35" s="44"/>
      <c r="K35" s="43"/>
      <c r="L35" s="43"/>
      <c r="M35" s="57"/>
      <c r="N35" s="58" t="s">
        <v>551</v>
      </c>
    </row>
    <row r="36" spans="1:14" ht="13.8" hidden="1" thickBot="1" x14ac:dyDescent="0.3">
      <c r="A36" s="59"/>
      <c r="B36" s="80" t="s">
        <v>316</v>
      </c>
      <c r="C36" s="81" t="s">
        <v>440</v>
      </c>
      <c r="D36" s="82">
        <v>39819</v>
      </c>
      <c r="E36" s="83" t="s">
        <v>394</v>
      </c>
      <c r="F36" s="83" t="s">
        <v>428</v>
      </c>
      <c r="G36" s="43"/>
      <c r="H36" s="43"/>
      <c r="I36" s="43"/>
      <c r="J36" s="44"/>
      <c r="K36" s="43"/>
      <c r="L36" s="43"/>
      <c r="M36" s="57"/>
      <c r="N36" s="58" t="s">
        <v>551</v>
      </c>
    </row>
    <row r="37" spans="1:14" ht="13.8" hidden="1" thickBot="1" x14ac:dyDescent="0.3">
      <c r="A37" s="59"/>
      <c r="B37" s="80" t="s">
        <v>380</v>
      </c>
      <c r="C37" s="81" t="s">
        <v>381</v>
      </c>
      <c r="D37" s="82">
        <v>40125</v>
      </c>
      <c r="E37" s="83" t="s">
        <v>376</v>
      </c>
      <c r="F37" s="83" t="s">
        <v>377</v>
      </c>
      <c r="G37" s="43"/>
      <c r="H37" s="43"/>
      <c r="I37" s="43"/>
      <c r="J37" s="44"/>
      <c r="K37" s="43"/>
      <c r="L37" s="43"/>
      <c r="M37" s="57"/>
      <c r="N37" s="58" t="s">
        <v>551</v>
      </c>
    </row>
    <row r="38" spans="1:14" ht="13.8" hidden="1" thickBot="1" x14ac:dyDescent="0.3">
      <c r="A38" s="59"/>
      <c r="B38" s="80" t="s">
        <v>141</v>
      </c>
      <c r="C38" s="81" t="s">
        <v>174</v>
      </c>
      <c r="D38" s="82" t="s">
        <v>240</v>
      </c>
      <c r="E38" s="83" t="s">
        <v>12</v>
      </c>
      <c r="F38" s="83" t="s">
        <v>173</v>
      </c>
      <c r="G38" s="43"/>
      <c r="H38" s="43"/>
      <c r="I38" s="43"/>
      <c r="J38" s="44"/>
      <c r="K38" s="43"/>
      <c r="L38" s="43"/>
      <c r="M38" s="57"/>
      <c r="N38" s="58" t="s">
        <v>551</v>
      </c>
    </row>
    <row r="39" spans="1:14" ht="13.8" hidden="1" thickBot="1" x14ac:dyDescent="0.3">
      <c r="A39" s="59"/>
      <c r="B39" s="80" t="s">
        <v>71</v>
      </c>
      <c r="C39" s="81" t="s">
        <v>72</v>
      </c>
      <c r="D39" s="82">
        <v>40558</v>
      </c>
      <c r="E39" s="83" t="s">
        <v>12</v>
      </c>
      <c r="F39" s="83" t="s">
        <v>59</v>
      </c>
      <c r="G39" s="43"/>
      <c r="H39" s="43"/>
      <c r="I39" s="43"/>
      <c r="J39" s="44"/>
      <c r="K39" s="43"/>
      <c r="L39" s="43"/>
      <c r="M39" s="57"/>
      <c r="N39" s="58" t="s">
        <v>551</v>
      </c>
    </row>
    <row r="40" spans="1:14" ht="13.8" hidden="1" thickBot="1" x14ac:dyDescent="0.3">
      <c r="A40" s="59"/>
      <c r="B40" s="80" t="s">
        <v>80</v>
      </c>
      <c r="C40" s="81" t="s">
        <v>311</v>
      </c>
      <c r="D40" s="82" t="s">
        <v>312</v>
      </c>
      <c r="E40" s="83" t="s">
        <v>15</v>
      </c>
      <c r="F40" s="83" t="s">
        <v>75</v>
      </c>
      <c r="G40" s="43"/>
      <c r="H40" s="43"/>
      <c r="I40" s="43"/>
      <c r="J40" s="44"/>
      <c r="K40" s="43"/>
      <c r="L40" s="43"/>
      <c r="M40" s="57"/>
      <c r="N40" s="58" t="s">
        <v>551</v>
      </c>
    </row>
    <row r="41" spans="1:14" ht="13.8" hidden="1" thickBot="1" x14ac:dyDescent="0.3">
      <c r="A41" s="59"/>
      <c r="B41" s="80" t="s">
        <v>387</v>
      </c>
      <c r="C41" s="81" t="s">
        <v>388</v>
      </c>
      <c r="D41" s="82">
        <v>40192</v>
      </c>
      <c r="E41" s="83" t="s">
        <v>376</v>
      </c>
      <c r="F41" s="83" t="s">
        <v>377</v>
      </c>
      <c r="G41" s="43"/>
      <c r="H41" s="43"/>
      <c r="I41" s="43"/>
      <c r="J41" s="44"/>
      <c r="K41" s="43"/>
      <c r="L41" s="43"/>
      <c r="M41" s="57"/>
      <c r="N41" s="58" t="s">
        <v>551</v>
      </c>
    </row>
    <row r="42" spans="1:14" ht="13.8" hidden="1" thickBot="1" x14ac:dyDescent="0.3">
      <c r="A42" s="59"/>
      <c r="B42" s="80" t="s">
        <v>9</v>
      </c>
      <c r="C42" s="81" t="s">
        <v>113</v>
      </c>
      <c r="D42" s="82" t="s">
        <v>464</v>
      </c>
      <c r="E42" s="83" t="s">
        <v>12</v>
      </c>
      <c r="F42" s="83" t="s">
        <v>228</v>
      </c>
      <c r="G42" s="43"/>
      <c r="H42" s="43"/>
      <c r="I42" s="43"/>
      <c r="J42" s="44"/>
      <c r="K42" s="43"/>
      <c r="L42" s="43"/>
      <c r="M42" s="57"/>
      <c r="N42" s="58" t="s">
        <v>551</v>
      </c>
    </row>
    <row r="43" spans="1:14" ht="13.8" hidden="1" thickBot="1" x14ac:dyDescent="0.3">
      <c r="A43" s="59"/>
      <c r="B43" s="80" t="s">
        <v>519</v>
      </c>
      <c r="C43" s="81" t="s">
        <v>55</v>
      </c>
      <c r="D43" s="82">
        <v>41245</v>
      </c>
      <c r="E43" s="83" t="s">
        <v>15</v>
      </c>
      <c r="F43" s="83" t="s">
        <v>31</v>
      </c>
      <c r="G43" s="43"/>
      <c r="H43" s="43"/>
      <c r="I43" s="43"/>
      <c r="J43" s="44"/>
      <c r="K43" s="43"/>
      <c r="L43" s="43"/>
      <c r="M43" s="57"/>
      <c r="N43" s="58" t="s">
        <v>551</v>
      </c>
    </row>
    <row r="44" spans="1:14" ht="13.8" hidden="1" thickBot="1" x14ac:dyDescent="0.3">
      <c r="A44" s="59"/>
      <c r="B44" s="80" t="s">
        <v>50</v>
      </c>
      <c r="C44" s="81" t="s">
        <v>396</v>
      </c>
      <c r="D44" s="82">
        <v>39996</v>
      </c>
      <c r="E44" s="83" t="s">
        <v>394</v>
      </c>
      <c r="F44" s="83" t="s">
        <v>395</v>
      </c>
      <c r="G44" s="43"/>
      <c r="H44" s="43"/>
      <c r="I44" s="43"/>
      <c r="J44" s="44"/>
      <c r="K44" s="43"/>
      <c r="L44" s="43"/>
      <c r="M44" s="57"/>
      <c r="N44" s="58" t="s">
        <v>551</v>
      </c>
    </row>
    <row r="45" spans="1:14" ht="13.8" hidden="1" thickBot="1" x14ac:dyDescent="0.3">
      <c r="A45" s="59"/>
      <c r="B45" s="80" t="s">
        <v>50</v>
      </c>
      <c r="C45" s="81" t="s">
        <v>51</v>
      </c>
      <c r="D45" s="82">
        <v>40386</v>
      </c>
      <c r="E45" s="83" t="s">
        <v>12</v>
      </c>
      <c r="F45" s="83" t="s">
        <v>31</v>
      </c>
      <c r="G45" s="43"/>
      <c r="H45" s="43"/>
      <c r="I45" s="43"/>
      <c r="J45" s="44"/>
      <c r="K45" s="43"/>
      <c r="L45" s="43"/>
      <c r="M45" s="57"/>
      <c r="N45" s="58" t="s">
        <v>551</v>
      </c>
    </row>
    <row r="46" spans="1:14" ht="13.8" hidden="1" thickBot="1" x14ac:dyDescent="0.3">
      <c r="A46" s="59"/>
      <c r="B46" s="80" t="s">
        <v>482</v>
      </c>
      <c r="C46" s="81" t="s">
        <v>483</v>
      </c>
      <c r="D46" s="82" t="s">
        <v>484</v>
      </c>
      <c r="E46" s="83" t="s">
        <v>12</v>
      </c>
      <c r="F46" s="83" t="s">
        <v>228</v>
      </c>
      <c r="G46" s="43"/>
      <c r="H46" s="43"/>
      <c r="I46" s="43"/>
      <c r="J46" s="44"/>
      <c r="K46" s="43"/>
      <c r="L46" s="43"/>
      <c r="M46" s="57"/>
      <c r="N46" s="58" t="s">
        <v>551</v>
      </c>
    </row>
    <row r="47" spans="1:14" ht="13.8" hidden="1" thickBot="1" x14ac:dyDescent="0.3">
      <c r="A47" s="59"/>
      <c r="B47" s="80" t="s">
        <v>441</v>
      </c>
      <c r="C47" s="81" t="s">
        <v>442</v>
      </c>
      <c r="D47" s="82">
        <v>40126</v>
      </c>
      <c r="E47" s="83" t="s">
        <v>394</v>
      </c>
      <c r="F47" s="83" t="s">
        <v>428</v>
      </c>
      <c r="G47" s="43"/>
      <c r="H47" s="43"/>
      <c r="I47" s="43"/>
      <c r="J47" s="44"/>
      <c r="K47" s="43"/>
      <c r="L47" s="43"/>
      <c r="M47" s="57"/>
      <c r="N47" s="58" t="s">
        <v>551</v>
      </c>
    </row>
    <row r="48" spans="1:14" ht="13.8" hidden="1" thickBot="1" x14ac:dyDescent="0.3">
      <c r="A48" s="59"/>
      <c r="B48" s="80" t="s">
        <v>433</v>
      </c>
      <c r="C48" s="81" t="s">
        <v>434</v>
      </c>
      <c r="D48" s="82">
        <v>39877</v>
      </c>
      <c r="E48" s="83" t="s">
        <v>394</v>
      </c>
      <c r="F48" s="83" t="s">
        <v>428</v>
      </c>
      <c r="G48" s="43"/>
      <c r="H48" s="43"/>
      <c r="I48" s="43"/>
      <c r="J48" s="44"/>
      <c r="K48" s="43"/>
      <c r="L48" s="43"/>
      <c r="M48" s="57"/>
      <c r="N48" s="58" t="s">
        <v>551</v>
      </c>
    </row>
    <row r="49" spans="1:14" ht="13.8" hidden="1" thickBot="1" x14ac:dyDescent="0.3">
      <c r="A49" s="59"/>
      <c r="B49" s="80" t="s">
        <v>70</v>
      </c>
      <c r="C49" s="81" t="s">
        <v>287</v>
      </c>
      <c r="D49" s="82" t="s">
        <v>288</v>
      </c>
      <c r="E49" s="83" t="s">
        <v>12</v>
      </c>
      <c r="F49" s="83" t="s">
        <v>167</v>
      </c>
      <c r="G49" s="43"/>
      <c r="H49" s="43"/>
      <c r="I49" s="43"/>
      <c r="J49" s="44"/>
      <c r="K49" s="43"/>
      <c r="L49" s="43"/>
      <c r="M49" s="57"/>
      <c r="N49" s="58" t="s">
        <v>551</v>
      </c>
    </row>
    <row r="50" spans="1:14" ht="13.8" hidden="1" thickBot="1" x14ac:dyDescent="0.3">
      <c r="A50" s="59"/>
      <c r="B50" s="80" t="s">
        <v>13</v>
      </c>
      <c r="C50" s="81" t="s">
        <v>14</v>
      </c>
      <c r="D50" s="82" t="s">
        <v>264</v>
      </c>
      <c r="E50" s="83" t="s">
        <v>12</v>
      </c>
      <c r="F50" s="83" t="s">
        <v>31</v>
      </c>
      <c r="G50" s="43"/>
      <c r="H50" s="43"/>
      <c r="I50" s="43"/>
      <c r="J50" s="44"/>
      <c r="K50" s="43"/>
      <c r="L50" s="43"/>
      <c r="M50" s="57"/>
      <c r="N50" s="58" t="s">
        <v>551</v>
      </c>
    </row>
    <row r="51" spans="1:14" ht="13.8" hidden="1" thickBot="1" x14ac:dyDescent="0.3">
      <c r="A51" s="59"/>
      <c r="B51" s="80" t="s">
        <v>171</v>
      </c>
      <c r="C51" s="81" t="s">
        <v>172</v>
      </c>
      <c r="D51" s="82" t="s">
        <v>17</v>
      </c>
      <c r="E51" s="83" t="s">
        <v>12</v>
      </c>
      <c r="F51" s="83" t="s">
        <v>173</v>
      </c>
      <c r="G51" s="43"/>
      <c r="H51" s="43"/>
      <c r="I51" s="43"/>
      <c r="J51" s="44"/>
      <c r="K51" s="43"/>
      <c r="L51" s="43"/>
      <c r="M51" s="57"/>
      <c r="N51" s="58" t="s">
        <v>551</v>
      </c>
    </row>
    <row r="52" spans="1:14" ht="13.8" hidden="1" thickBot="1" x14ac:dyDescent="0.3">
      <c r="A52" s="59"/>
      <c r="B52" s="80" t="s">
        <v>493</v>
      </c>
      <c r="C52" s="81" t="s">
        <v>494</v>
      </c>
      <c r="D52" s="82" t="s">
        <v>495</v>
      </c>
      <c r="E52" s="83" t="s">
        <v>12</v>
      </c>
      <c r="F52" s="83" t="s">
        <v>228</v>
      </c>
      <c r="G52" s="43"/>
      <c r="H52" s="43"/>
      <c r="I52" s="43"/>
      <c r="J52" s="44"/>
      <c r="K52" s="43"/>
      <c r="L52" s="43"/>
      <c r="M52" s="57"/>
      <c r="N52" s="58" t="s">
        <v>551</v>
      </c>
    </row>
    <row r="53" spans="1:14" ht="13.8" hidden="1" thickBot="1" x14ac:dyDescent="0.3">
      <c r="A53" s="59"/>
      <c r="B53" s="80" t="s">
        <v>23</v>
      </c>
      <c r="C53" s="81" t="s">
        <v>414</v>
      </c>
      <c r="D53" s="82">
        <v>39856</v>
      </c>
      <c r="E53" s="83" t="s">
        <v>394</v>
      </c>
      <c r="F53" s="83" t="s">
        <v>415</v>
      </c>
      <c r="G53" s="43"/>
      <c r="H53" s="43"/>
      <c r="I53" s="43"/>
      <c r="J53" s="44"/>
      <c r="K53" s="43"/>
      <c r="L53" s="43"/>
      <c r="M53" s="57"/>
      <c r="N53" s="58" t="s">
        <v>551</v>
      </c>
    </row>
    <row r="54" spans="1:14" ht="13.8" hidden="1" thickBot="1" x14ac:dyDescent="0.3">
      <c r="A54" s="59"/>
      <c r="B54" s="80" t="s">
        <v>23</v>
      </c>
      <c r="C54" s="81" t="s">
        <v>435</v>
      </c>
      <c r="D54" s="82">
        <v>40502</v>
      </c>
      <c r="E54" s="83" t="s">
        <v>394</v>
      </c>
      <c r="F54" s="83" t="s">
        <v>428</v>
      </c>
      <c r="G54" s="43"/>
      <c r="H54" s="43"/>
      <c r="I54" s="43"/>
      <c r="J54" s="44"/>
      <c r="K54" s="43"/>
      <c r="L54" s="43"/>
      <c r="M54" s="57"/>
      <c r="N54" s="58" t="s">
        <v>551</v>
      </c>
    </row>
    <row r="55" spans="1:14" ht="13.8" hidden="1" thickBot="1" x14ac:dyDescent="0.3">
      <c r="A55" s="59"/>
      <c r="B55" s="80" t="s">
        <v>122</v>
      </c>
      <c r="C55" s="81" t="s">
        <v>379</v>
      </c>
      <c r="D55" s="82">
        <v>40421</v>
      </c>
      <c r="E55" s="83" t="s">
        <v>376</v>
      </c>
      <c r="F55" s="83" t="s">
        <v>377</v>
      </c>
      <c r="G55" s="43"/>
      <c r="H55" s="43"/>
      <c r="I55" s="43"/>
      <c r="J55" s="44"/>
      <c r="K55" s="43"/>
      <c r="L55" s="43"/>
      <c r="M55" s="57"/>
      <c r="N55" s="58" t="s">
        <v>551</v>
      </c>
    </row>
    <row r="56" spans="1:14" ht="13.8" hidden="1" thickBot="1" x14ac:dyDescent="0.3">
      <c r="A56" s="59"/>
      <c r="B56" s="80" t="s">
        <v>316</v>
      </c>
      <c r="C56" s="81" t="s">
        <v>440</v>
      </c>
      <c r="D56" s="82">
        <v>39819</v>
      </c>
      <c r="E56" s="83" t="s">
        <v>394</v>
      </c>
      <c r="F56" s="83" t="s">
        <v>428</v>
      </c>
      <c r="G56" s="43"/>
      <c r="H56" s="43"/>
      <c r="I56" s="43"/>
      <c r="J56" s="44"/>
      <c r="K56" s="43"/>
      <c r="L56" s="43"/>
      <c r="M56" s="57"/>
      <c r="N56" s="58" t="s">
        <v>551</v>
      </c>
    </row>
    <row r="57" spans="1:14" ht="13.8" hidden="1" thickBot="1" x14ac:dyDescent="0.3">
      <c r="A57" s="59"/>
      <c r="B57" s="80" t="s">
        <v>380</v>
      </c>
      <c r="C57" s="81" t="s">
        <v>381</v>
      </c>
      <c r="D57" s="82">
        <v>40125</v>
      </c>
      <c r="E57" s="83" t="s">
        <v>376</v>
      </c>
      <c r="F57" s="83" t="s">
        <v>377</v>
      </c>
      <c r="G57" s="43"/>
      <c r="H57" s="43"/>
      <c r="I57" s="43"/>
      <c r="J57" s="44"/>
      <c r="K57" s="43"/>
      <c r="L57" s="43"/>
      <c r="M57" s="57"/>
      <c r="N57" s="58" t="s">
        <v>551</v>
      </c>
    </row>
    <row r="58" spans="1:14" ht="13.8" hidden="1" thickBot="1" x14ac:dyDescent="0.3">
      <c r="A58" s="59"/>
      <c r="B58" s="80" t="s">
        <v>141</v>
      </c>
      <c r="C58" s="81" t="s">
        <v>174</v>
      </c>
      <c r="D58" s="82" t="s">
        <v>240</v>
      </c>
      <c r="E58" s="83" t="s">
        <v>12</v>
      </c>
      <c r="F58" s="83" t="s">
        <v>173</v>
      </c>
      <c r="G58" s="43"/>
      <c r="H58" s="43"/>
      <c r="I58" s="43"/>
      <c r="J58" s="44"/>
      <c r="K58" s="43"/>
      <c r="L58" s="43"/>
      <c r="M58" s="57"/>
      <c r="N58" s="58" t="s">
        <v>551</v>
      </c>
    </row>
    <row r="59" spans="1:14" ht="13.8" hidden="1" thickBot="1" x14ac:dyDescent="0.3">
      <c r="A59" s="59"/>
      <c r="B59" s="80" t="s">
        <v>476</v>
      </c>
      <c r="C59" s="81" t="s">
        <v>477</v>
      </c>
      <c r="D59" s="82" t="s">
        <v>478</v>
      </c>
      <c r="E59" s="83" t="s">
        <v>12</v>
      </c>
      <c r="F59" s="83" t="s">
        <v>228</v>
      </c>
      <c r="G59" s="43"/>
      <c r="H59" s="43"/>
      <c r="I59" s="43"/>
      <c r="J59" s="44"/>
      <c r="K59" s="43"/>
      <c r="L59" s="43"/>
      <c r="M59" s="57"/>
      <c r="N59" s="58" t="s">
        <v>551</v>
      </c>
    </row>
    <row r="60" spans="1:14" ht="13.8" hidden="1" thickBot="1" x14ac:dyDescent="0.3">
      <c r="A60" s="59"/>
      <c r="B60" s="80" t="s">
        <v>514</v>
      </c>
      <c r="C60" s="81" t="s">
        <v>515</v>
      </c>
      <c r="D60" s="82">
        <v>41235</v>
      </c>
      <c r="E60" s="83" t="s">
        <v>12</v>
      </c>
      <c r="F60" s="83" t="s">
        <v>31</v>
      </c>
      <c r="G60" s="43"/>
      <c r="H60" s="43"/>
      <c r="I60" s="43"/>
      <c r="J60" s="44"/>
      <c r="K60" s="43"/>
      <c r="L60" s="43"/>
      <c r="M60" s="57"/>
      <c r="N60" s="58" t="s">
        <v>551</v>
      </c>
    </row>
    <row r="61" spans="1:14" ht="13.8" hidden="1" thickBot="1" x14ac:dyDescent="0.3">
      <c r="A61" s="59"/>
      <c r="B61" s="80" t="s">
        <v>418</v>
      </c>
      <c r="C61" s="81" t="s">
        <v>419</v>
      </c>
      <c r="D61" s="82">
        <v>40510</v>
      </c>
      <c r="E61" s="83" t="s">
        <v>394</v>
      </c>
      <c r="F61" s="83" t="s">
        <v>415</v>
      </c>
      <c r="G61" s="43"/>
      <c r="H61" s="43"/>
      <c r="I61" s="43"/>
      <c r="J61" s="44"/>
      <c r="K61" s="43"/>
      <c r="L61" s="43"/>
      <c r="M61" s="57"/>
      <c r="N61" s="58" t="s">
        <v>551</v>
      </c>
    </row>
    <row r="62" spans="1:14" ht="13.8" hidden="1" thickBot="1" x14ac:dyDescent="0.3">
      <c r="A62" s="59"/>
      <c r="B62" s="80" t="s">
        <v>39</v>
      </c>
      <c r="C62" s="81" t="s">
        <v>40</v>
      </c>
      <c r="D62" s="82" t="s">
        <v>140</v>
      </c>
      <c r="E62" s="83" t="s">
        <v>12</v>
      </c>
      <c r="F62" s="83" t="s">
        <v>59</v>
      </c>
      <c r="G62" s="43"/>
      <c r="H62" s="43"/>
      <c r="I62" s="43"/>
      <c r="J62" s="44"/>
      <c r="K62" s="43"/>
      <c r="L62" s="43"/>
      <c r="M62" s="57"/>
      <c r="N62" s="58" t="s">
        <v>551</v>
      </c>
    </row>
  </sheetData>
  <sortState ref="A7:P62">
    <sortCondition descending="1" ref="N7:N62"/>
  </sortState>
  <mergeCells count="1">
    <mergeCell ref="G5:M5"/>
  </mergeCells>
  <phoneticPr fontId="20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Zeros="0" zoomScaleNormal="100" workbookViewId="0">
      <selection activeCell="R17" sqref="R17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12" style="1" bestFit="1" customWidth="1"/>
    <col min="4" max="4" width="10" style="1" customWidth="1"/>
    <col min="5" max="5" width="12.33203125" style="1" bestFit="1" customWidth="1"/>
    <col min="6" max="6" width="11.44140625" style="1" bestFit="1" customWidth="1"/>
    <col min="7" max="9" width="7" style="45" customWidth="1"/>
    <col min="10" max="10" width="4.5546875" style="45" hidden="1" customWidth="1"/>
    <col min="11" max="13" width="7" style="45" customWidth="1"/>
    <col min="14" max="14" width="7.5546875" style="36" customWidth="1"/>
    <col min="15" max="15" width="6.44140625" style="1" bestFit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A1" s="84" t="s">
        <v>528</v>
      </c>
      <c r="B1" s="2"/>
      <c r="E1" s="2"/>
      <c r="F1" s="3"/>
      <c r="G1" s="85" t="s">
        <v>535</v>
      </c>
      <c r="H1" s="4"/>
      <c r="I1" s="1"/>
      <c r="J1" s="1"/>
      <c r="K1" s="1"/>
      <c r="L1" s="1"/>
      <c r="M1" s="1"/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209</v>
      </c>
      <c r="C3" s="9"/>
      <c r="D3" s="10"/>
      <c r="E3" s="46" t="s">
        <v>179</v>
      </c>
      <c r="F3" s="47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3"/>
      <c r="D4" s="34"/>
      <c r="E4" s="35"/>
      <c r="F4" s="34"/>
    </row>
    <row r="5" spans="1:16" ht="13.8" thickBot="1" x14ac:dyDescent="0.3">
      <c r="G5" s="142" t="s">
        <v>183</v>
      </c>
      <c r="H5" s="143"/>
      <c r="I5" s="143"/>
      <c r="J5" s="143"/>
      <c r="K5" s="143"/>
      <c r="L5" s="143"/>
      <c r="M5" s="144"/>
    </row>
    <row r="6" spans="1:16" ht="13.8" thickBot="1" x14ac:dyDescent="0.3">
      <c r="A6" s="61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53">
        <v>1</v>
      </c>
      <c r="H6" s="54">
        <v>2</v>
      </c>
      <c r="I6" s="54">
        <v>3</v>
      </c>
      <c r="J6" s="54" t="s">
        <v>178</v>
      </c>
      <c r="K6" s="54">
        <v>4</v>
      </c>
      <c r="L6" s="54">
        <v>5</v>
      </c>
      <c r="M6" s="55">
        <v>6</v>
      </c>
      <c r="N6" s="56" t="s">
        <v>184</v>
      </c>
      <c r="O6" s="124" t="s">
        <v>549</v>
      </c>
    </row>
    <row r="7" spans="1:16" ht="13.8" thickBot="1" x14ac:dyDescent="0.3">
      <c r="A7" s="59" t="s">
        <v>185</v>
      </c>
      <c r="B7" s="80" t="s">
        <v>338</v>
      </c>
      <c r="C7" s="81" t="s">
        <v>116</v>
      </c>
      <c r="D7" s="82" t="s">
        <v>339</v>
      </c>
      <c r="E7" s="83" t="s">
        <v>12</v>
      </c>
      <c r="F7" s="83" t="s">
        <v>121</v>
      </c>
      <c r="G7" s="43">
        <v>7.44</v>
      </c>
      <c r="H7" s="43">
        <v>10.18</v>
      </c>
      <c r="I7" s="43">
        <v>10.92</v>
      </c>
      <c r="J7" s="44"/>
      <c r="K7" s="43">
        <v>10.210000000000001</v>
      </c>
      <c r="L7" s="43">
        <v>10.68</v>
      </c>
      <c r="M7" s="57">
        <v>10</v>
      </c>
      <c r="N7" s="58">
        <f>MAX(G7:I7,K7:M7)</f>
        <v>10.92</v>
      </c>
      <c r="O7" s="122" t="str">
        <f>IF(ISBLANK(N7),"",IF(N7&gt;=99,"KSM",IF(N7&gt;=99,"I A",IF(N7&gt;=99,"II A",IF(N7&gt;=99,"III A",IF(N7&gt;=9,"I JA",IF(N7&gt;=8,"II JA",IF(N7&gt;=7.1,"III JA"))))))))</f>
        <v>I JA</v>
      </c>
    </row>
    <row r="8" spans="1:16" ht="13.8" thickBot="1" x14ac:dyDescent="0.3">
      <c r="A8" s="59" t="s">
        <v>186</v>
      </c>
      <c r="B8" s="80" t="s">
        <v>92</v>
      </c>
      <c r="C8" s="81" t="s">
        <v>30</v>
      </c>
      <c r="D8" s="82">
        <v>40138</v>
      </c>
      <c r="E8" s="83" t="s">
        <v>12</v>
      </c>
      <c r="F8" s="83" t="s">
        <v>31</v>
      </c>
      <c r="G8" s="43">
        <v>9.0399999999999991</v>
      </c>
      <c r="H8" s="43">
        <v>9.51</v>
      </c>
      <c r="I8" s="43">
        <v>9.16</v>
      </c>
      <c r="J8" s="44"/>
      <c r="K8" s="43">
        <v>9.19</v>
      </c>
      <c r="L8" s="43">
        <v>9</v>
      </c>
      <c r="M8" s="57">
        <v>8.75</v>
      </c>
      <c r="N8" s="58">
        <f>MAX(G8:I8,K8:M8)</f>
        <v>9.51</v>
      </c>
      <c r="O8" s="122" t="str">
        <f t="shared" ref="O8:O9" si="0">IF(ISBLANK(N8),"",IF(N8&gt;=99,"KSM",IF(N8&gt;=99,"I A",IF(N8&gt;=99,"II A",IF(N8&gt;=99,"III A",IF(N8&gt;=9,"I JA",IF(N8&gt;=8,"II JA",IF(N8&gt;=7.1,"III JA"))))))))</f>
        <v>I JA</v>
      </c>
    </row>
    <row r="9" spans="1:16" ht="13.8" thickBot="1" x14ac:dyDescent="0.3">
      <c r="A9" s="59" t="s">
        <v>187</v>
      </c>
      <c r="B9" s="80" t="s">
        <v>82</v>
      </c>
      <c r="C9" s="81" t="s">
        <v>340</v>
      </c>
      <c r="D9" s="82" t="s">
        <v>341</v>
      </c>
      <c r="E9" s="83" t="s">
        <v>12</v>
      </c>
      <c r="F9" s="83" t="s">
        <v>121</v>
      </c>
      <c r="G9" s="43">
        <v>7.68</v>
      </c>
      <c r="H9" s="43">
        <v>8.14</v>
      </c>
      <c r="I9" s="43">
        <v>7.41</v>
      </c>
      <c r="J9" s="44"/>
      <c r="K9" s="43">
        <v>7.3</v>
      </c>
      <c r="L9" s="43">
        <v>7.1</v>
      </c>
      <c r="M9" s="57">
        <v>7.18</v>
      </c>
      <c r="N9" s="58">
        <f>MAX(G9:I9,K9:M9)</f>
        <v>8.14</v>
      </c>
      <c r="O9" s="122" t="str">
        <f t="shared" si="0"/>
        <v>II JA</v>
      </c>
    </row>
    <row r="10" spans="1:16" s="5" customFormat="1" ht="4.2" x14ac:dyDescent="0.15">
      <c r="B10" s="6"/>
      <c r="E10" s="7"/>
    </row>
    <row r="11" spans="1:16" ht="15.6" x14ac:dyDescent="0.3">
      <c r="B11" s="8" t="s">
        <v>210</v>
      </c>
      <c r="C11" s="9"/>
      <c r="D11" s="10"/>
      <c r="E11" s="46" t="s">
        <v>180</v>
      </c>
      <c r="F11" s="47"/>
      <c r="G11" s="1"/>
      <c r="H11" s="1"/>
      <c r="I11" s="1"/>
      <c r="J11" s="1"/>
      <c r="K11" s="1"/>
      <c r="L11" s="1"/>
      <c r="M11" s="1"/>
      <c r="N11" s="1"/>
      <c r="P11" s="4"/>
    </row>
    <row r="12" spans="1:16" s="5" customFormat="1" ht="12.75" customHeight="1" thickBot="1" x14ac:dyDescent="0.2">
      <c r="B12" s="33"/>
      <c r="D12" s="34"/>
      <c r="E12" s="35"/>
      <c r="F12" s="34"/>
    </row>
    <row r="13" spans="1:16" ht="13.8" thickBot="1" x14ac:dyDescent="0.3">
      <c r="G13" s="142" t="s">
        <v>183</v>
      </c>
      <c r="H13" s="143"/>
      <c r="I13" s="143"/>
      <c r="J13" s="143"/>
      <c r="K13" s="143"/>
      <c r="L13" s="143"/>
      <c r="M13" s="144"/>
    </row>
    <row r="14" spans="1:16" ht="13.8" thickBot="1" x14ac:dyDescent="0.3">
      <c r="A14" s="61" t="s">
        <v>226</v>
      </c>
      <c r="B14" s="48" t="s">
        <v>0</v>
      </c>
      <c r="C14" s="49" t="s">
        <v>1</v>
      </c>
      <c r="D14" s="50" t="s">
        <v>2</v>
      </c>
      <c r="E14" s="51" t="s">
        <v>3</v>
      </c>
      <c r="F14" s="52" t="s">
        <v>4</v>
      </c>
      <c r="G14" s="53">
        <v>1</v>
      </c>
      <c r="H14" s="54">
        <v>2</v>
      </c>
      <c r="I14" s="54">
        <v>3</v>
      </c>
      <c r="J14" s="54" t="s">
        <v>178</v>
      </c>
      <c r="K14" s="54">
        <v>4</v>
      </c>
      <c r="L14" s="54">
        <v>5</v>
      </c>
      <c r="M14" s="55">
        <v>6</v>
      </c>
      <c r="N14" s="56" t="s">
        <v>184</v>
      </c>
      <c r="O14" s="124" t="s">
        <v>549</v>
      </c>
    </row>
    <row r="15" spans="1:16" ht="13.8" thickBot="1" x14ac:dyDescent="0.3">
      <c r="A15" s="59" t="s">
        <v>185</v>
      </c>
      <c r="B15" s="80" t="s">
        <v>23</v>
      </c>
      <c r="C15" s="81" t="s">
        <v>316</v>
      </c>
      <c r="D15" s="82" t="s">
        <v>317</v>
      </c>
      <c r="E15" s="83" t="s">
        <v>12</v>
      </c>
      <c r="F15" s="83" t="s">
        <v>151</v>
      </c>
      <c r="G15" s="43" t="s">
        <v>557</v>
      </c>
      <c r="H15" s="43">
        <v>7.4</v>
      </c>
      <c r="I15" s="43">
        <v>10.6</v>
      </c>
      <c r="J15" s="44"/>
      <c r="K15" s="43">
        <v>10.06</v>
      </c>
      <c r="L15" s="43">
        <v>9.35</v>
      </c>
      <c r="M15" s="57">
        <v>10.01</v>
      </c>
      <c r="N15" s="58">
        <f>MAX(G15:I15,K15:M15)</f>
        <v>10.6</v>
      </c>
      <c r="O15" s="122" t="str">
        <f>IF(ISBLANK(N15),"",IF(N15&lt;9.5,"",IF(N15&gt;=14.3,"III A",IF(N15&gt;=12.2,"I JA",IF(N15&gt;=10.5,"II JA",IF(N15&gt;=9.5,"III JA"))))))</f>
        <v>II JA</v>
      </c>
    </row>
    <row r="16" spans="1:16" ht="13.8" thickBot="1" x14ac:dyDescent="0.3">
      <c r="A16" s="59" t="s">
        <v>186</v>
      </c>
      <c r="B16" s="80" t="s">
        <v>448</v>
      </c>
      <c r="C16" s="81" t="s">
        <v>449</v>
      </c>
      <c r="D16" s="82">
        <v>39930</v>
      </c>
      <c r="E16" s="83" t="s">
        <v>12</v>
      </c>
      <c r="F16" s="83" t="s">
        <v>29</v>
      </c>
      <c r="G16" s="43">
        <v>7</v>
      </c>
      <c r="H16" s="43" t="s">
        <v>557</v>
      </c>
      <c r="I16" s="43">
        <v>7.51</v>
      </c>
      <c r="J16" s="44"/>
      <c r="K16" s="43">
        <v>7.83</v>
      </c>
      <c r="L16" s="43">
        <v>7.1</v>
      </c>
      <c r="M16" s="57">
        <v>7.71</v>
      </c>
      <c r="N16" s="58">
        <f>MAX(G16:I16,K16:M16)</f>
        <v>7.83</v>
      </c>
      <c r="O16" s="122" t="str">
        <f t="shared" ref="O16:O17" si="1">IF(ISBLANK(N16),"",IF(N16&lt;9.5,"",IF(N16&gt;=14.3,"III A",IF(N16&gt;=12.2,"I JA",IF(N16&gt;=10.5,"II JA",IF(N16&gt;=9.5,"III JA"))))))</f>
        <v/>
      </c>
    </row>
    <row r="17" spans="1:15" ht="13.8" thickBot="1" x14ac:dyDescent="0.3">
      <c r="A17" s="59" t="s">
        <v>187</v>
      </c>
      <c r="B17" s="80" t="s">
        <v>371</v>
      </c>
      <c r="C17" s="81" t="s">
        <v>372</v>
      </c>
      <c r="D17" s="82" t="s">
        <v>373</v>
      </c>
      <c r="E17" s="83" t="s">
        <v>15</v>
      </c>
      <c r="F17" s="83" t="s">
        <v>121</v>
      </c>
      <c r="G17" s="43" t="s">
        <v>557</v>
      </c>
      <c r="H17" s="43" t="s">
        <v>557</v>
      </c>
      <c r="I17" s="43">
        <v>6.88</v>
      </c>
      <c r="J17" s="44"/>
      <c r="K17" s="43">
        <v>7.28</v>
      </c>
      <c r="L17" s="43">
        <v>7.02</v>
      </c>
      <c r="M17" s="57">
        <v>6.98</v>
      </c>
      <c r="N17" s="58">
        <f>MAX(G17:I17,K17:M17)</f>
        <v>7.28</v>
      </c>
      <c r="O17" s="122" t="str">
        <f t="shared" si="1"/>
        <v/>
      </c>
    </row>
    <row r="18" spans="1:15" ht="13.8" thickBot="1" x14ac:dyDescent="0.3">
      <c r="A18" s="59"/>
      <c r="B18" s="80" t="s">
        <v>300</v>
      </c>
      <c r="C18" s="81" t="s">
        <v>309</v>
      </c>
      <c r="D18" s="82" t="s">
        <v>310</v>
      </c>
      <c r="E18" s="83" t="s">
        <v>12</v>
      </c>
      <c r="F18" s="83" t="s">
        <v>75</v>
      </c>
      <c r="G18" s="43"/>
      <c r="H18" s="43"/>
      <c r="I18" s="43"/>
      <c r="J18" s="44"/>
      <c r="K18" s="43"/>
      <c r="L18" s="43"/>
      <c r="M18" s="57"/>
      <c r="N18" s="58" t="s">
        <v>551</v>
      </c>
      <c r="O18" s="122"/>
    </row>
  </sheetData>
  <sortState ref="A7:Q9">
    <sortCondition descending="1" ref="N7:N9"/>
  </sortState>
  <mergeCells count="2">
    <mergeCell ref="G5:M5"/>
    <mergeCell ref="G13:M13"/>
  </mergeCells>
  <phoneticPr fontId="20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Zeros="0" zoomScaleNormal="100" workbookViewId="0">
      <selection activeCell="O7" sqref="O7"/>
    </sheetView>
  </sheetViews>
  <sheetFormatPr defaultRowHeight="13.2" x14ac:dyDescent="0.25"/>
  <cols>
    <col min="1" max="1" width="5.44140625" style="1" customWidth="1"/>
    <col min="2" max="2" width="11.4414062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5" hidden="1" customWidth="1"/>
    <col min="10" max="10" width="4.5546875" style="45" hidden="1" customWidth="1"/>
    <col min="11" max="13" width="7" style="45" hidden="1" customWidth="1"/>
    <col min="14" max="14" width="7.5546875" style="36" customWidth="1"/>
    <col min="15" max="15" width="5.6640625" style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A1" s="84" t="s">
        <v>528</v>
      </c>
      <c r="B1" s="2"/>
      <c r="E1" s="2"/>
      <c r="F1" s="3"/>
      <c r="G1" s="85" t="s">
        <v>535</v>
      </c>
      <c r="H1" s="4"/>
      <c r="I1" s="1"/>
      <c r="J1" s="1"/>
      <c r="K1" s="1"/>
      <c r="L1" s="1"/>
      <c r="M1" s="1"/>
      <c r="N1" s="1"/>
    </row>
    <row r="2" spans="1:16" s="5" customFormat="1" ht="4.2" x14ac:dyDescent="0.15">
      <c r="B2" s="6"/>
      <c r="E2" s="7"/>
    </row>
    <row r="3" spans="1:16" ht="15.6" x14ac:dyDescent="0.3">
      <c r="B3" s="79" t="s">
        <v>232</v>
      </c>
      <c r="C3" s="60"/>
      <c r="D3" s="10"/>
      <c r="E3" s="46" t="s">
        <v>179</v>
      </c>
      <c r="F3" s="47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3"/>
      <c r="D4" s="34"/>
      <c r="E4" s="35"/>
      <c r="F4" s="34"/>
    </row>
    <row r="5" spans="1:16" ht="13.8" thickBot="1" x14ac:dyDescent="0.3">
      <c r="G5" s="142" t="s">
        <v>183</v>
      </c>
      <c r="H5" s="143"/>
      <c r="I5" s="143"/>
      <c r="J5" s="143"/>
      <c r="K5" s="143"/>
      <c r="L5" s="143"/>
      <c r="M5" s="144"/>
    </row>
    <row r="6" spans="1:16" ht="13.8" thickBot="1" x14ac:dyDescent="0.3">
      <c r="A6" s="61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53">
        <v>1</v>
      </c>
      <c r="H6" s="54">
        <v>2</v>
      </c>
      <c r="I6" s="54">
        <v>3</v>
      </c>
      <c r="J6" s="54" t="s">
        <v>178</v>
      </c>
      <c r="K6" s="54">
        <v>4</v>
      </c>
      <c r="L6" s="54">
        <v>5</v>
      </c>
      <c r="M6" s="55">
        <v>6</v>
      </c>
      <c r="N6" s="56" t="s">
        <v>184</v>
      </c>
      <c r="O6" s="124" t="s">
        <v>549</v>
      </c>
    </row>
    <row r="7" spans="1:16" ht="13.8" thickBot="1" x14ac:dyDescent="0.3">
      <c r="A7" s="59" t="s">
        <v>185</v>
      </c>
      <c r="B7" s="38" t="s">
        <v>82</v>
      </c>
      <c r="C7" s="39" t="s">
        <v>340</v>
      </c>
      <c r="D7" s="40" t="s">
        <v>341</v>
      </c>
      <c r="E7" s="41" t="s">
        <v>12</v>
      </c>
      <c r="F7" s="42" t="s">
        <v>121</v>
      </c>
      <c r="G7" s="43">
        <v>21.63</v>
      </c>
      <c r="H7" s="43"/>
      <c r="I7" s="43"/>
      <c r="J7" s="44"/>
      <c r="K7" s="43"/>
      <c r="L7" s="43"/>
      <c r="M7" s="57"/>
      <c r="N7" s="58">
        <f>MAX(G7:I7,K7:M7)</f>
        <v>21.63</v>
      </c>
      <c r="O7" s="122" t="str">
        <f>IF(ISBLANK(N7),"",IF(N7&gt;=50,"KSM",IF(N7&gt;=44.5,"I A",IF(N7&gt;=38,"II A",IF(N7&gt;=32,"III A",IF(N7&gt;=27,"I JA",IF(N7&gt;=23,"II JA",IF(N7&gt;=20,"III JA"))))))))</f>
        <v>III JA</v>
      </c>
    </row>
    <row r="8" spans="1:16" ht="13.8" thickBot="1" x14ac:dyDescent="0.3">
      <c r="A8" s="59" t="s">
        <v>186</v>
      </c>
      <c r="B8" s="38" t="s">
        <v>359</v>
      </c>
      <c r="C8" s="39" t="s">
        <v>360</v>
      </c>
      <c r="D8" s="40" t="s">
        <v>361</v>
      </c>
      <c r="E8" s="41" t="s">
        <v>15</v>
      </c>
      <c r="F8" s="42" t="s">
        <v>121</v>
      </c>
      <c r="G8" s="43">
        <v>12.5</v>
      </c>
      <c r="H8" s="43"/>
      <c r="I8" s="43"/>
      <c r="J8" s="44"/>
      <c r="K8" s="43"/>
      <c r="L8" s="43"/>
      <c r="M8" s="57"/>
      <c r="N8" s="58">
        <f>MAX(G8:I8,K8:M8)</f>
        <v>12.5</v>
      </c>
      <c r="O8" s="122"/>
    </row>
    <row r="9" spans="1:16" ht="13.8" thickBot="1" x14ac:dyDescent="0.3">
      <c r="A9" s="59" t="s">
        <v>187</v>
      </c>
      <c r="B9" s="38" t="s">
        <v>365</v>
      </c>
      <c r="C9" s="39" t="s">
        <v>355</v>
      </c>
      <c r="D9" s="40" t="s">
        <v>366</v>
      </c>
      <c r="E9" s="41" t="s">
        <v>15</v>
      </c>
      <c r="F9" s="42" t="s">
        <v>121</v>
      </c>
      <c r="G9" s="43">
        <v>12.05</v>
      </c>
      <c r="H9" s="43"/>
      <c r="I9" s="43"/>
      <c r="J9" s="44"/>
      <c r="K9" s="43"/>
      <c r="L9" s="43"/>
      <c r="M9" s="57"/>
      <c r="N9" s="58">
        <f>MAX(G9:I9,K9:M9)</f>
        <v>12.05</v>
      </c>
      <c r="O9" s="122"/>
    </row>
    <row r="10" spans="1:16" s="5" customFormat="1" ht="4.2" x14ac:dyDescent="0.15">
      <c r="B10" s="6"/>
      <c r="E10" s="7"/>
    </row>
    <row r="11" spans="1:16" ht="15.6" x14ac:dyDescent="0.3">
      <c r="B11" s="79" t="s">
        <v>232</v>
      </c>
      <c r="C11" s="60"/>
      <c r="D11" s="10"/>
      <c r="E11" s="46" t="s">
        <v>180</v>
      </c>
      <c r="F11" s="47"/>
      <c r="G11" s="1"/>
      <c r="H11" s="1"/>
      <c r="I11" s="1"/>
      <c r="J11" s="1"/>
      <c r="K11" s="1"/>
      <c r="L11" s="1"/>
      <c r="M11" s="1"/>
      <c r="N11" s="1"/>
      <c r="P11" s="4"/>
    </row>
    <row r="12" spans="1:16" s="5" customFormat="1" ht="12.75" customHeight="1" thickBot="1" x14ac:dyDescent="0.2">
      <c r="B12" s="33"/>
      <c r="D12" s="34"/>
      <c r="E12" s="35"/>
      <c r="F12" s="34"/>
    </row>
    <row r="13" spans="1:16" ht="13.8" thickBot="1" x14ac:dyDescent="0.3">
      <c r="G13" s="142" t="s">
        <v>183</v>
      </c>
      <c r="H13" s="143"/>
      <c r="I13" s="143"/>
      <c r="J13" s="143"/>
      <c r="K13" s="143"/>
      <c r="L13" s="143"/>
      <c r="M13" s="144"/>
    </row>
    <row r="14" spans="1:16" ht="13.8" thickBot="1" x14ac:dyDescent="0.3">
      <c r="A14" s="61" t="s">
        <v>226</v>
      </c>
      <c r="B14" s="48" t="s">
        <v>0</v>
      </c>
      <c r="C14" s="49" t="s">
        <v>1</v>
      </c>
      <c r="D14" s="50" t="s">
        <v>2</v>
      </c>
      <c r="E14" s="51" t="s">
        <v>3</v>
      </c>
      <c r="F14" s="52" t="s">
        <v>4</v>
      </c>
      <c r="G14" s="53">
        <v>1</v>
      </c>
      <c r="H14" s="54">
        <v>2</v>
      </c>
      <c r="I14" s="54">
        <v>3</v>
      </c>
      <c r="J14" s="54" t="s">
        <v>178</v>
      </c>
      <c r="K14" s="54">
        <v>4</v>
      </c>
      <c r="L14" s="54">
        <v>5</v>
      </c>
      <c r="M14" s="55">
        <v>6</v>
      </c>
      <c r="N14" s="56" t="s">
        <v>184</v>
      </c>
      <c r="O14" s="124" t="s">
        <v>549</v>
      </c>
    </row>
    <row r="15" spans="1:16" ht="13.8" thickBot="1" x14ac:dyDescent="0.3">
      <c r="A15" s="59" t="s">
        <v>185</v>
      </c>
      <c r="B15" s="38" t="s">
        <v>371</v>
      </c>
      <c r="C15" s="39" t="s">
        <v>372</v>
      </c>
      <c r="D15" s="40" t="s">
        <v>373</v>
      </c>
      <c r="E15" s="41" t="s">
        <v>15</v>
      </c>
      <c r="F15" s="42" t="s">
        <v>121</v>
      </c>
      <c r="G15" s="43">
        <v>19.2</v>
      </c>
      <c r="H15" s="43"/>
      <c r="I15" s="43"/>
      <c r="J15" s="44"/>
      <c r="K15" s="43"/>
      <c r="L15" s="43"/>
      <c r="M15" s="57"/>
      <c r="N15" s="58">
        <f>MAX(G15:I15,K15:M15)</f>
        <v>19.2</v>
      </c>
      <c r="O15" s="122"/>
    </row>
    <row r="16" spans="1:16" ht="13.8" thickBot="1" x14ac:dyDescent="0.3">
      <c r="A16" s="59" t="s">
        <v>186</v>
      </c>
      <c r="B16" s="38" t="s">
        <v>22</v>
      </c>
      <c r="C16" s="39" t="s">
        <v>342</v>
      </c>
      <c r="D16" s="40" t="s">
        <v>343</v>
      </c>
      <c r="E16" s="41" t="s">
        <v>12</v>
      </c>
      <c r="F16" s="42" t="s">
        <v>121</v>
      </c>
      <c r="G16" s="43">
        <v>12.05</v>
      </c>
      <c r="H16" s="43"/>
      <c r="I16" s="43"/>
      <c r="J16" s="44"/>
      <c r="K16" s="43"/>
      <c r="L16" s="43"/>
      <c r="M16" s="57"/>
      <c r="N16" s="58">
        <f>MAX(G16:I16,K16:M16)</f>
        <v>12.05</v>
      </c>
      <c r="O16" s="122"/>
    </row>
    <row r="17" spans="1:15" ht="13.8" thickBot="1" x14ac:dyDescent="0.3">
      <c r="A17" s="59" t="s">
        <v>187</v>
      </c>
      <c r="B17" s="38" t="s">
        <v>369</v>
      </c>
      <c r="C17" s="39" t="s">
        <v>363</v>
      </c>
      <c r="D17" s="40" t="s">
        <v>370</v>
      </c>
      <c r="E17" s="41" t="s">
        <v>15</v>
      </c>
      <c r="F17" s="42" t="s">
        <v>121</v>
      </c>
      <c r="G17" s="43">
        <v>8.42</v>
      </c>
      <c r="H17" s="43"/>
      <c r="I17" s="43"/>
      <c r="J17" s="44"/>
      <c r="K17" s="43"/>
      <c r="L17" s="43"/>
      <c r="M17" s="57"/>
      <c r="N17" s="58">
        <f>MAX(G17:I17,K17:M17)</f>
        <v>8.42</v>
      </c>
      <c r="O17" s="122"/>
    </row>
  </sheetData>
  <sortState ref="A15:P17">
    <sortCondition ref="A15:A17"/>
  </sortState>
  <mergeCells count="2">
    <mergeCell ref="G5:M5"/>
    <mergeCell ref="G13:M13"/>
  </mergeCells>
  <phoneticPr fontId="20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Zeros="0" zoomScaleNormal="100" workbookViewId="0">
      <selection activeCell="W27" sqref="W27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12.109375" style="1" bestFit="1" customWidth="1"/>
    <col min="4" max="4" width="10" style="1" customWidth="1"/>
    <col min="5" max="5" width="12.33203125" style="1" bestFit="1" customWidth="1"/>
    <col min="6" max="6" width="10.6640625" style="1" bestFit="1" customWidth="1"/>
    <col min="7" max="9" width="7" style="45" customWidth="1"/>
    <col min="10" max="10" width="4.5546875" style="45" hidden="1" customWidth="1"/>
    <col min="11" max="13" width="7" style="45" hidden="1" customWidth="1"/>
    <col min="14" max="14" width="7.5546875" style="36" customWidth="1"/>
    <col min="15" max="15" width="5.33203125" style="1" bestFit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8" x14ac:dyDescent="0.3">
      <c r="A1" s="87" t="s">
        <v>528</v>
      </c>
      <c r="B1" s="87"/>
      <c r="C1" s="88"/>
      <c r="D1" s="89"/>
      <c r="E1" s="88"/>
      <c r="F1" s="90"/>
      <c r="G1" s="91"/>
      <c r="H1" s="92" t="s">
        <v>548</v>
      </c>
      <c r="I1" s="90"/>
      <c r="J1" s="88"/>
      <c r="K1" s="88"/>
      <c r="L1" s="93"/>
      <c r="M1" s="93"/>
      <c r="N1" s="93"/>
      <c r="O1" s="93"/>
    </row>
    <row r="2" spans="1:16" s="5" customFormat="1" ht="4.2" x14ac:dyDescent="0.15">
      <c r="A2" s="94"/>
      <c r="B2" s="95"/>
      <c r="C2" s="94"/>
      <c r="D2" s="94"/>
      <c r="E2" s="96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5.6" x14ac:dyDescent="0.3">
      <c r="A3" s="88"/>
      <c r="B3" s="97" t="s">
        <v>561</v>
      </c>
      <c r="C3" s="88"/>
      <c r="D3" s="98"/>
      <c r="E3" s="99" t="s">
        <v>179</v>
      </c>
      <c r="F3" s="98"/>
      <c r="G3" s="88"/>
      <c r="H3" s="88"/>
      <c r="I3" s="88"/>
      <c r="J3" s="88"/>
      <c r="K3" s="88"/>
      <c r="L3" s="88"/>
      <c r="M3" s="88"/>
      <c r="N3" s="88"/>
      <c r="O3" s="88"/>
      <c r="P3" s="4"/>
    </row>
    <row r="4" spans="1:16" s="5" customFormat="1" ht="12.75" customHeight="1" thickBot="1" x14ac:dyDescent="0.2">
      <c r="A4" s="94"/>
      <c r="B4" s="100"/>
      <c r="C4" s="94"/>
      <c r="D4" s="101"/>
      <c r="E4" s="102"/>
      <c r="F4" s="101"/>
      <c r="G4" s="94"/>
      <c r="H4" s="94"/>
      <c r="I4" s="94"/>
      <c r="J4" s="94"/>
      <c r="K4" s="94"/>
      <c r="L4" s="94"/>
      <c r="M4" s="94"/>
      <c r="N4" s="94"/>
      <c r="O4" s="94"/>
    </row>
    <row r="5" spans="1:16" ht="13.8" thickBot="1" x14ac:dyDescent="0.3">
      <c r="A5" s="88"/>
      <c r="B5" s="88"/>
      <c r="C5" s="88"/>
      <c r="D5" s="88"/>
      <c r="E5" s="88"/>
      <c r="F5" s="88"/>
      <c r="G5" s="145" t="s">
        <v>183</v>
      </c>
      <c r="H5" s="146"/>
      <c r="I5" s="146"/>
      <c r="J5" s="146"/>
      <c r="K5" s="146"/>
      <c r="L5" s="146"/>
      <c r="M5" s="147"/>
      <c r="N5" s="103"/>
      <c r="O5" s="88"/>
    </row>
    <row r="6" spans="1:16" ht="13.8" thickBot="1" x14ac:dyDescent="0.3">
      <c r="A6" s="104" t="s">
        <v>226</v>
      </c>
      <c r="B6" s="105" t="s">
        <v>0</v>
      </c>
      <c r="C6" s="106" t="s">
        <v>1</v>
      </c>
      <c r="D6" s="20" t="s">
        <v>2</v>
      </c>
      <c r="E6" s="107" t="s">
        <v>3</v>
      </c>
      <c r="F6" s="108" t="s">
        <v>4</v>
      </c>
      <c r="G6" s="109">
        <v>1</v>
      </c>
      <c r="H6" s="110">
        <v>2</v>
      </c>
      <c r="I6" s="110">
        <v>3</v>
      </c>
      <c r="J6" s="110" t="s">
        <v>178</v>
      </c>
      <c r="K6" s="110">
        <v>4</v>
      </c>
      <c r="L6" s="110">
        <v>5</v>
      </c>
      <c r="M6" s="111">
        <v>6</v>
      </c>
      <c r="N6" s="112" t="s">
        <v>184</v>
      </c>
      <c r="O6" s="113" t="s">
        <v>549</v>
      </c>
    </row>
    <row r="7" spans="1:16" x14ac:dyDescent="0.25">
      <c r="A7" s="114" t="s">
        <v>185</v>
      </c>
      <c r="B7" s="115" t="s">
        <v>138</v>
      </c>
      <c r="C7" s="116" t="s">
        <v>139</v>
      </c>
      <c r="D7" s="117">
        <v>39891</v>
      </c>
      <c r="E7" s="118" t="s">
        <v>550</v>
      </c>
      <c r="F7" s="119" t="s">
        <v>123</v>
      </c>
      <c r="G7" s="120"/>
      <c r="H7" s="120"/>
      <c r="I7" s="120"/>
      <c r="J7" s="120"/>
      <c r="K7" s="120"/>
      <c r="L7" s="120"/>
      <c r="M7" s="120"/>
      <c r="N7" s="121" t="s">
        <v>551</v>
      </c>
      <c r="O7" s="122"/>
    </row>
    <row r="8" spans="1:16" x14ac:dyDescent="0.25">
      <c r="A8" s="114" t="s">
        <v>186</v>
      </c>
      <c r="B8" s="115" t="s">
        <v>124</v>
      </c>
      <c r="C8" s="116" t="s">
        <v>125</v>
      </c>
      <c r="D8" s="117">
        <v>39918</v>
      </c>
      <c r="E8" s="118" t="s">
        <v>550</v>
      </c>
      <c r="F8" s="119" t="s">
        <v>123</v>
      </c>
      <c r="G8" s="120"/>
      <c r="H8" s="120"/>
      <c r="I8" s="120"/>
      <c r="J8" s="120"/>
      <c r="K8" s="120"/>
      <c r="L8" s="120"/>
      <c r="M8" s="120"/>
      <c r="N8" s="121" t="s">
        <v>551</v>
      </c>
      <c r="O8" s="122"/>
    </row>
    <row r="9" spans="1:16" x14ac:dyDescent="0.25">
      <c r="A9" s="114" t="s">
        <v>187</v>
      </c>
      <c r="B9" s="115" t="s">
        <v>145</v>
      </c>
      <c r="C9" s="116" t="s">
        <v>146</v>
      </c>
      <c r="D9" s="117">
        <v>40065</v>
      </c>
      <c r="E9" s="118" t="s">
        <v>550</v>
      </c>
      <c r="F9" s="119" t="s">
        <v>123</v>
      </c>
      <c r="G9" s="120"/>
      <c r="H9" s="120"/>
      <c r="I9" s="120"/>
      <c r="J9" s="120"/>
      <c r="K9" s="120"/>
      <c r="L9" s="120"/>
      <c r="M9" s="120"/>
      <c r="N9" s="121" t="s">
        <v>551</v>
      </c>
      <c r="O9" s="122"/>
    </row>
    <row r="10" spans="1:16" x14ac:dyDescent="0.25">
      <c r="A10" s="94"/>
      <c r="B10" s="95"/>
      <c r="C10" s="94"/>
      <c r="D10" s="94"/>
      <c r="E10" s="96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6" ht="15.6" x14ac:dyDescent="0.3">
      <c r="A11" s="88"/>
      <c r="B11" s="97" t="s">
        <v>552</v>
      </c>
      <c r="C11" s="88"/>
      <c r="D11" s="98"/>
      <c r="E11" s="99"/>
      <c r="F11" s="98"/>
      <c r="G11" s="88"/>
      <c r="H11" s="88"/>
      <c r="I11" s="88"/>
      <c r="J11" s="88"/>
      <c r="K11" s="88"/>
      <c r="L11" s="88"/>
      <c r="M11" s="88"/>
      <c r="N11" s="88"/>
      <c r="O11" s="88"/>
    </row>
    <row r="12" spans="1:16" ht="13.8" thickBot="1" x14ac:dyDescent="0.3">
      <c r="A12" s="94"/>
      <c r="B12" s="100"/>
      <c r="C12" s="94"/>
      <c r="D12" s="101"/>
      <c r="E12" s="102"/>
      <c r="F12" s="101"/>
      <c r="G12" s="94"/>
      <c r="H12" s="94"/>
      <c r="I12" s="94"/>
      <c r="J12" s="94"/>
      <c r="K12" s="94"/>
      <c r="L12" s="94"/>
      <c r="M12" s="94"/>
      <c r="N12" s="94"/>
      <c r="O12" s="94"/>
    </row>
    <row r="13" spans="1:16" ht="13.8" thickBot="1" x14ac:dyDescent="0.3">
      <c r="A13" s="88"/>
      <c r="B13" s="88"/>
      <c r="C13" s="88"/>
      <c r="D13" s="88"/>
      <c r="E13" s="88"/>
      <c r="F13" s="88"/>
      <c r="G13" s="145" t="s">
        <v>183</v>
      </c>
      <c r="H13" s="146"/>
      <c r="I13" s="146"/>
      <c r="J13" s="146"/>
      <c r="K13" s="146"/>
      <c r="L13" s="146"/>
      <c r="M13" s="147"/>
      <c r="N13" s="103"/>
      <c r="O13" s="88"/>
    </row>
    <row r="14" spans="1:16" ht="13.8" thickBot="1" x14ac:dyDescent="0.3">
      <c r="A14" s="104" t="s">
        <v>226</v>
      </c>
      <c r="B14" s="105" t="s">
        <v>0</v>
      </c>
      <c r="C14" s="106" t="s">
        <v>1</v>
      </c>
      <c r="D14" s="20" t="s">
        <v>2</v>
      </c>
      <c r="E14" s="107" t="s">
        <v>3</v>
      </c>
      <c r="F14" s="108" t="s">
        <v>4</v>
      </c>
      <c r="G14" s="109">
        <v>1</v>
      </c>
      <c r="H14" s="110">
        <v>2</v>
      </c>
      <c r="I14" s="110">
        <v>3</v>
      </c>
      <c r="J14" s="110" t="s">
        <v>178</v>
      </c>
      <c r="K14" s="110">
        <v>4</v>
      </c>
      <c r="L14" s="110">
        <v>5</v>
      </c>
      <c r="M14" s="111">
        <v>6</v>
      </c>
      <c r="N14" s="112" t="s">
        <v>184</v>
      </c>
      <c r="O14" s="113" t="s">
        <v>549</v>
      </c>
    </row>
    <row r="15" spans="1:16" x14ac:dyDescent="0.25">
      <c r="A15" s="114"/>
      <c r="B15" s="115" t="s">
        <v>553</v>
      </c>
      <c r="C15" s="116" t="s">
        <v>554</v>
      </c>
      <c r="D15" s="117">
        <v>39436</v>
      </c>
      <c r="E15" s="118" t="s">
        <v>550</v>
      </c>
      <c r="F15" s="119" t="s">
        <v>123</v>
      </c>
      <c r="G15" s="120">
        <v>25.68</v>
      </c>
      <c r="H15" s="120">
        <v>25.82</v>
      </c>
      <c r="I15" s="120">
        <v>24.24</v>
      </c>
      <c r="J15" s="120"/>
      <c r="K15" s="120"/>
      <c r="L15" s="120"/>
      <c r="M15" s="120"/>
      <c r="N15" s="121">
        <f>MAX(G15:I15)</f>
        <v>25.82</v>
      </c>
      <c r="O15" s="122" t="s">
        <v>555</v>
      </c>
    </row>
    <row r="16" spans="1:16" x14ac:dyDescent="0.25">
      <c r="A16" s="114"/>
      <c r="B16" s="115" t="s">
        <v>117</v>
      </c>
      <c r="C16" s="116" t="s">
        <v>556</v>
      </c>
      <c r="D16" s="117">
        <v>39444</v>
      </c>
      <c r="E16" s="118" t="s">
        <v>550</v>
      </c>
      <c r="F16" s="119" t="s">
        <v>123</v>
      </c>
      <c r="G16" s="120">
        <v>24.68</v>
      </c>
      <c r="H16" s="120" t="s">
        <v>557</v>
      </c>
      <c r="I16" s="120">
        <v>23.57</v>
      </c>
      <c r="J16" s="120"/>
      <c r="K16" s="120"/>
      <c r="L16" s="120"/>
      <c r="M16" s="120"/>
      <c r="N16" s="121">
        <f>MAX(G16:I16)</f>
        <v>24.68</v>
      </c>
      <c r="O16" s="122" t="s">
        <v>555</v>
      </c>
    </row>
    <row r="17" spans="1:15" x14ac:dyDescent="0.25">
      <c r="A17" s="114"/>
      <c r="B17" s="115" t="s">
        <v>558</v>
      </c>
      <c r="C17" s="116" t="s">
        <v>559</v>
      </c>
      <c r="D17" s="117">
        <v>39474</v>
      </c>
      <c r="E17" s="118" t="s">
        <v>15</v>
      </c>
      <c r="F17" s="119" t="s">
        <v>123</v>
      </c>
      <c r="G17" s="120">
        <v>21.83</v>
      </c>
      <c r="H17" s="120">
        <v>22.11</v>
      </c>
      <c r="I17" s="120">
        <v>21.77</v>
      </c>
      <c r="J17" s="123"/>
      <c r="K17" s="120"/>
      <c r="L17" s="120"/>
      <c r="M17" s="120"/>
      <c r="N17" s="121">
        <f>MAX(G17:I17)</f>
        <v>22.11</v>
      </c>
      <c r="O17" s="122" t="s">
        <v>560</v>
      </c>
    </row>
  </sheetData>
  <mergeCells count="2">
    <mergeCell ref="G5:M5"/>
    <mergeCell ref="G13:M13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Zeros="0" zoomScaleNormal="100" workbookViewId="0">
      <selection activeCell="C1" sqref="C1:C1048576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12" style="1" bestFit="1" customWidth="1"/>
    <col min="4" max="4" width="10" style="1" customWidth="1"/>
    <col min="5" max="5" width="12.33203125" style="1" bestFit="1" customWidth="1"/>
    <col min="6" max="6" width="14.33203125" style="1" customWidth="1"/>
    <col min="7" max="9" width="7" style="45" hidden="1" customWidth="1"/>
    <col min="10" max="10" width="4.5546875" style="45" hidden="1" customWidth="1"/>
    <col min="11" max="13" width="7" style="45" hidden="1" customWidth="1"/>
    <col min="14" max="14" width="7.5546875" style="36" customWidth="1"/>
    <col min="15" max="15" width="6.44140625" style="1" bestFit="1" customWidth="1"/>
    <col min="16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A1" s="84" t="s">
        <v>528</v>
      </c>
      <c r="B1" s="2"/>
      <c r="E1" s="2"/>
      <c r="F1" s="85" t="s">
        <v>535</v>
      </c>
      <c r="H1" s="4"/>
      <c r="I1" s="1"/>
      <c r="J1" s="1"/>
      <c r="K1" s="1"/>
      <c r="L1" s="1"/>
      <c r="M1" s="1"/>
      <c r="N1" s="1"/>
    </row>
    <row r="2" spans="1:16" s="5" customFormat="1" ht="4.2" x14ac:dyDescent="0.15">
      <c r="B2" s="6"/>
      <c r="E2" s="7"/>
    </row>
    <row r="3" spans="1:16" ht="15.6" x14ac:dyDescent="0.3">
      <c r="B3" s="79" t="s">
        <v>230</v>
      </c>
      <c r="C3" s="60"/>
      <c r="D3" s="10"/>
      <c r="E3" s="46" t="s">
        <v>179</v>
      </c>
      <c r="F3" s="47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3"/>
      <c r="D4" s="34"/>
      <c r="E4" s="35"/>
      <c r="F4" s="34"/>
    </row>
    <row r="5" spans="1:16" ht="13.8" thickBot="1" x14ac:dyDescent="0.3">
      <c r="G5" s="142" t="s">
        <v>183</v>
      </c>
      <c r="H5" s="143"/>
      <c r="I5" s="143"/>
      <c r="J5" s="143"/>
      <c r="K5" s="143"/>
      <c r="L5" s="143"/>
      <c r="M5" s="144"/>
    </row>
    <row r="6" spans="1:16" ht="13.8" thickBot="1" x14ac:dyDescent="0.3">
      <c r="A6" s="61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53">
        <v>1</v>
      </c>
      <c r="H6" s="54">
        <v>2</v>
      </c>
      <c r="I6" s="54">
        <v>3</v>
      </c>
      <c r="J6" s="54" t="s">
        <v>178</v>
      </c>
      <c r="K6" s="54">
        <v>4</v>
      </c>
      <c r="L6" s="54">
        <v>5</v>
      </c>
      <c r="M6" s="55">
        <v>6</v>
      </c>
      <c r="N6" s="56" t="s">
        <v>184</v>
      </c>
      <c r="O6" s="124" t="s">
        <v>549</v>
      </c>
    </row>
    <row r="7" spans="1:16" ht="13.8" thickBot="1" x14ac:dyDescent="0.3">
      <c r="A7" s="59" t="s">
        <v>185</v>
      </c>
      <c r="B7" s="38" t="s">
        <v>338</v>
      </c>
      <c r="C7" s="39" t="s">
        <v>116</v>
      </c>
      <c r="D7" s="40" t="s">
        <v>339</v>
      </c>
      <c r="E7" s="41" t="s">
        <v>12</v>
      </c>
      <c r="F7" s="42" t="s">
        <v>121</v>
      </c>
      <c r="G7" s="43">
        <v>28.58</v>
      </c>
      <c r="H7" s="43"/>
      <c r="I7" s="43"/>
      <c r="J7" s="44"/>
      <c r="K7" s="43"/>
      <c r="L7" s="43"/>
      <c r="M7" s="57"/>
      <c r="N7" s="58">
        <f>MAX(G7:I7,K7:M7)</f>
        <v>28.58</v>
      </c>
      <c r="O7" s="122" t="str">
        <f>IF(ISBLANK(N7),"",IF(N7&gt;=90,"KSM",IF(N7&gt;=45,"I A",IF(N7&gt;=37,"II A",IF(N7&gt;=31,"III A",IF(N7&gt;=26,"I JA",IF(N7&gt;=22,"II JA",IF(N7&gt;=19,"III JA"))))))))</f>
        <v>I JA</v>
      </c>
    </row>
    <row r="8" spans="1:16" ht="13.8" thickBot="1" x14ac:dyDescent="0.3">
      <c r="A8" s="59" t="s">
        <v>186</v>
      </c>
      <c r="B8" s="38" t="s">
        <v>365</v>
      </c>
      <c r="C8" s="39" t="s">
        <v>355</v>
      </c>
      <c r="D8" s="40" t="s">
        <v>366</v>
      </c>
      <c r="E8" s="41" t="s">
        <v>15</v>
      </c>
      <c r="F8" s="42" t="s">
        <v>121</v>
      </c>
      <c r="G8" s="43">
        <v>16.420000000000002</v>
      </c>
      <c r="H8" s="43"/>
      <c r="I8" s="43"/>
      <c r="J8" s="44"/>
      <c r="K8" s="43"/>
      <c r="L8" s="43"/>
      <c r="M8" s="57"/>
      <c r="N8" s="58">
        <f>MAX(G8:I8,K8:M8)</f>
        <v>16.420000000000002</v>
      </c>
      <c r="O8" s="122"/>
    </row>
    <row r="9" spans="1:16" ht="14.25" customHeight="1" thickBot="1" x14ac:dyDescent="0.3">
      <c r="A9" s="59" t="s">
        <v>187</v>
      </c>
      <c r="B9" s="38" t="s">
        <v>536</v>
      </c>
      <c r="C9" s="39" t="s">
        <v>537</v>
      </c>
      <c r="D9" s="40" t="s">
        <v>10</v>
      </c>
      <c r="E9" s="41" t="s">
        <v>15</v>
      </c>
      <c r="F9" s="42" t="s">
        <v>121</v>
      </c>
      <c r="G9" s="43">
        <v>15.6</v>
      </c>
      <c r="H9" s="43"/>
      <c r="I9" s="43"/>
      <c r="J9" s="44"/>
      <c r="K9" s="43"/>
      <c r="L9" s="43"/>
      <c r="M9" s="57"/>
      <c r="N9" s="58">
        <f>MAX(G9:I9,K9:M9)</f>
        <v>15.6</v>
      </c>
      <c r="O9" s="122"/>
    </row>
    <row r="10" spans="1:16" s="5" customFormat="1" ht="4.2" x14ac:dyDescent="0.15">
      <c r="B10" s="6"/>
      <c r="E10" s="7"/>
    </row>
    <row r="11" spans="1:16" ht="15.6" x14ac:dyDescent="0.3">
      <c r="B11" s="79" t="s">
        <v>230</v>
      </c>
      <c r="C11" s="60"/>
      <c r="D11" s="10"/>
      <c r="E11" s="46" t="s">
        <v>180</v>
      </c>
      <c r="F11" s="47"/>
      <c r="G11" s="1"/>
      <c r="H11" s="1"/>
      <c r="I11" s="1"/>
      <c r="J11" s="1"/>
      <c r="K11" s="1"/>
      <c r="L11" s="1"/>
      <c r="M11" s="1"/>
      <c r="N11" s="1"/>
      <c r="P11" s="4"/>
    </row>
    <row r="12" spans="1:16" s="5" customFormat="1" ht="12.75" customHeight="1" thickBot="1" x14ac:dyDescent="0.2">
      <c r="B12" s="33"/>
      <c r="D12" s="34"/>
      <c r="E12" s="35"/>
      <c r="F12" s="34"/>
    </row>
    <row r="13" spans="1:16" ht="13.8" thickBot="1" x14ac:dyDescent="0.3">
      <c r="G13" s="142" t="s">
        <v>183</v>
      </c>
      <c r="H13" s="143"/>
      <c r="I13" s="143"/>
      <c r="J13" s="143"/>
      <c r="K13" s="143"/>
      <c r="L13" s="143"/>
      <c r="M13" s="144"/>
    </row>
    <row r="14" spans="1:16" ht="13.8" thickBot="1" x14ac:dyDescent="0.3">
      <c r="A14" s="61" t="s">
        <v>226</v>
      </c>
      <c r="B14" s="48" t="s">
        <v>0</v>
      </c>
      <c r="C14" s="49" t="s">
        <v>1</v>
      </c>
      <c r="D14" s="50" t="s">
        <v>2</v>
      </c>
      <c r="E14" s="51" t="s">
        <v>3</v>
      </c>
      <c r="F14" s="52" t="s">
        <v>4</v>
      </c>
      <c r="G14" s="53">
        <v>1</v>
      </c>
      <c r="H14" s="54">
        <v>2</v>
      </c>
      <c r="I14" s="54">
        <v>3</v>
      </c>
      <c r="J14" s="54" t="s">
        <v>178</v>
      </c>
      <c r="K14" s="54">
        <v>4</v>
      </c>
      <c r="L14" s="54">
        <v>5</v>
      </c>
      <c r="M14" s="55">
        <v>6</v>
      </c>
      <c r="N14" s="56" t="s">
        <v>184</v>
      </c>
      <c r="O14" s="124" t="s">
        <v>549</v>
      </c>
    </row>
    <row r="15" spans="1:16" ht="13.8" thickBot="1" x14ac:dyDescent="0.3">
      <c r="A15" s="59" t="s">
        <v>185</v>
      </c>
      <c r="B15" s="38" t="s">
        <v>22</v>
      </c>
      <c r="C15" s="39" t="s">
        <v>342</v>
      </c>
      <c r="D15" s="40" t="s">
        <v>343</v>
      </c>
      <c r="E15" s="41" t="s">
        <v>12</v>
      </c>
      <c r="F15" s="42" t="s">
        <v>121</v>
      </c>
      <c r="G15" s="43">
        <v>25.31</v>
      </c>
      <c r="H15" s="43"/>
      <c r="I15" s="43"/>
      <c r="J15" s="44"/>
      <c r="K15" s="43"/>
      <c r="L15" s="43"/>
      <c r="M15" s="57"/>
      <c r="N15" s="58">
        <f>MAX(G15:I15,K15:M15)</f>
        <v>25.31</v>
      </c>
      <c r="O15" s="122"/>
    </row>
    <row r="16" spans="1:16" ht="13.8" thickBot="1" x14ac:dyDescent="0.3">
      <c r="A16" s="59" t="s">
        <v>186</v>
      </c>
      <c r="B16" s="38" t="s">
        <v>80</v>
      </c>
      <c r="C16" s="39" t="s">
        <v>357</v>
      </c>
      <c r="D16" s="40" t="s">
        <v>358</v>
      </c>
      <c r="E16" s="41" t="s">
        <v>15</v>
      </c>
      <c r="F16" s="42" t="s">
        <v>121</v>
      </c>
      <c r="G16" s="43">
        <v>11.05</v>
      </c>
      <c r="H16" s="43"/>
      <c r="I16" s="43"/>
      <c r="J16" s="44"/>
      <c r="K16" s="43"/>
      <c r="L16" s="43"/>
      <c r="M16" s="57"/>
      <c r="N16" s="58">
        <f>MAX(G16:I16,K16:M16)</f>
        <v>11.05</v>
      </c>
      <c r="O16" s="122"/>
    </row>
    <row r="17" spans="1:15" ht="13.8" thickBot="1" x14ac:dyDescent="0.3">
      <c r="A17" s="59"/>
      <c r="B17" s="38" t="s">
        <v>344</v>
      </c>
      <c r="C17" s="39" t="s">
        <v>345</v>
      </c>
      <c r="D17" s="40" t="s">
        <v>346</v>
      </c>
      <c r="E17" s="41" t="s">
        <v>12</v>
      </c>
      <c r="F17" s="42" t="s">
        <v>121</v>
      </c>
      <c r="G17" s="43"/>
      <c r="H17" s="43"/>
      <c r="I17" s="43"/>
      <c r="J17" s="44"/>
      <c r="K17" s="43"/>
      <c r="L17" s="43"/>
      <c r="M17" s="57"/>
      <c r="N17" s="58" t="s">
        <v>551</v>
      </c>
      <c r="O17" s="122"/>
    </row>
    <row r="18" spans="1:15" x14ac:dyDescent="0.25">
      <c r="I18" s="1"/>
    </row>
    <row r="19" spans="1:15" x14ac:dyDescent="0.25">
      <c r="I19" s="1"/>
    </row>
    <row r="20" spans="1:15" x14ac:dyDescent="0.25">
      <c r="I20" s="1"/>
    </row>
  </sheetData>
  <sortState ref="A15:P17">
    <sortCondition ref="A15:A17"/>
  </sortState>
  <mergeCells count="2">
    <mergeCell ref="G5:M5"/>
    <mergeCell ref="G13:M13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Zeros="0" zoomScaleNormal="100" workbookViewId="0">
      <selection activeCell="C1" sqref="C1:C1048576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9.33203125" style="1" bestFit="1" customWidth="1"/>
    <col min="4" max="4" width="10" style="1" customWidth="1"/>
    <col min="5" max="5" width="12.33203125" style="1" bestFit="1" customWidth="1"/>
    <col min="6" max="6" width="11.44140625" style="1" bestFit="1" customWidth="1"/>
    <col min="7" max="8" width="5.88671875" style="45" customWidth="1"/>
    <col min="9" max="9" width="5.44140625" style="36" bestFit="1" customWidth="1"/>
    <col min="10" max="10" width="5.33203125" style="1" bestFit="1" customWidth="1"/>
    <col min="11" max="251" width="9.109375" style="1"/>
    <col min="252" max="252" width="5.44140625" style="1" customWidth="1"/>
    <col min="253" max="253" width="8.5546875" style="1" customWidth="1"/>
    <col min="254" max="254" width="14.6640625" style="1" customWidth="1"/>
    <col min="255" max="255" width="10" style="1" customWidth="1"/>
    <col min="256" max="256" width="12.33203125" style="1" bestFit="1" customWidth="1"/>
    <col min="257" max="257" width="18" style="1" bestFit="1" customWidth="1"/>
    <col min="258" max="260" width="7" style="1" customWidth="1"/>
    <col min="261" max="261" width="0" style="1" hidden="1" customWidth="1"/>
    <col min="262" max="264" width="7" style="1" customWidth="1"/>
    <col min="265" max="265" width="7.5546875" style="1" customWidth="1"/>
    <col min="266" max="507" width="9.109375" style="1"/>
    <col min="508" max="508" width="5.44140625" style="1" customWidth="1"/>
    <col min="509" max="509" width="8.5546875" style="1" customWidth="1"/>
    <col min="510" max="510" width="14.6640625" style="1" customWidth="1"/>
    <col min="511" max="511" width="10" style="1" customWidth="1"/>
    <col min="512" max="512" width="12.33203125" style="1" bestFit="1" customWidth="1"/>
    <col min="513" max="513" width="18" style="1" bestFit="1" customWidth="1"/>
    <col min="514" max="516" width="7" style="1" customWidth="1"/>
    <col min="517" max="517" width="0" style="1" hidden="1" customWidth="1"/>
    <col min="518" max="520" width="7" style="1" customWidth="1"/>
    <col min="521" max="521" width="7.5546875" style="1" customWidth="1"/>
    <col min="522" max="763" width="9.109375" style="1"/>
    <col min="764" max="764" width="5.44140625" style="1" customWidth="1"/>
    <col min="765" max="765" width="8.5546875" style="1" customWidth="1"/>
    <col min="766" max="766" width="14.6640625" style="1" customWidth="1"/>
    <col min="767" max="767" width="10" style="1" customWidth="1"/>
    <col min="768" max="768" width="12.33203125" style="1" bestFit="1" customWidth="1"/>
    <col min="769" max="769" width="18" style="1" bestFit="1" customWidth="1"/>
    <col min="770" max="772" width="7" style="1" customWidth="1"/>
    <col min="773" max="773" width="0" style="1" hidden="1" customWidth="1"/>
    <col min="774" max="776" width="7" style="1" customWidth="1"/>
    <col min="777" max="777" width="7.5546875" style="1" customWidth="1"/>
    <col min="778" max="1019" width="9.109375" style="1"/>
    <col min="1020" max="1020" width="5.44140625" style="1" customWidth="1"/>
    <col min="1021" max="1021" width="8.5546875" style="1" customWidth="1"/>
    <col min="1022" max="1022" width="14.6640625" style="1" customWidth="1"/>
    <col min="1023" max="1023" width="10" style="1" customWidth="1"/>
    <col min="1024" max="1024" width="12.33203125" style="1" bestFit="1" customWidth="1"/>
    <col min="1025" max="1025" width="18" style="1" bestFit="1" customWidth="1"/>
    <col min="1026" max="1028" width="7" style="1" customWidth="1"/>
    <col min="1029" max="1029" width="0" style="1" hidden="1" customWidth="1"/>
    <col min="1030" max="1032" width="7" style="1" customWidth="1"/>
    <col min="1033" max="1033" width="7.5546875" style="1" customWidth="1"/>
    <col min="1034" max="1275" width="9.109375" style="1"/>
    <col min="1276" max="1276" width="5.44140625" style="1" customWidth="1"/>
    <col min="1277" max="1277" width="8.5546875" style="1" customWidth="1"/>
    <col min="1278" max="1278" width="14.6640625" style="1" customWidth="1"/>
    <col min="1279" max="1279" width="10" style="1" customWidth="1"/>
    <col min="1280" max="1280" width="12.33203125" style="1" bestFit="1" customWidth="1"/>
    <col min="1281" max="1281" width="18" style="1" bestFit="1" customWidth="1"/>
    <col min="1282" max="1284" width="7" style="1" customWidth="1"/>
    <col min="1285" max="1285" width="0" style="1" hidden="1" customWidth="1"/>
    <col min="1286" max="1288" width="7" style="1" customWidth="1"/>
    <col min="1289" max="1289" width="7.5546875" style="1" customWidth="1"/>
    <col min="1290" max="1531" width="9.109375" style="1"/>
    <col min="1532" max="1532" width="5.44140625" style="1" customWidth="1"/>
    <col min="1533" max="1533" width="8.5546875" style="1" customWidth="1"/>
    <col min="1534" max="1534" width="14.6640625" style="1" customWidth="1"/>
    <col min="1535" max="1535" width="10" style="1" customWidth="1"/>
    <col min="1536" max="1536" width="12.33203125" style="1" bestFit="1" customWidth="1"/>
    <col min="1537" max="1537" width="18" style="1" bestFit="1" customWidth="1"/>
    <col min="1538" max="1540" width="7" style="1" customWidth="1"/>
    <col min="1541" max="1541" width="0" style="1" hidden="1" customWidth="1"/>
    <col min="1542" max="1544" width="7" style="1" customWidth="1"/>
    <col min="1545" max="1545" width="7.5546875" style="1" customWidth="1"/>
    <col min="1546" max="1787" width="9.109375" style="1"/>
    <col min="1788" max="1788" width="5.44140625" style="1" customWidth="1"/>
    <col min="1789" max="1789" width="8.5546875" style="1" customWidth="1"/>
    <col min="1790" max="1790" width="14.6640625" style="1" customWidth="1"/>
    <col min="1791" max="1791" width="10" style="1" customWidth="1"/>
    <col min="1792" max="1792" width="12.33203125" style="1" bestFit="1" customWidth="1"/>
    <col min="1793" max="1793" width="18" style="1" bestFit="1" customWidth="1"/>
    <col min="1794" max="1796" width="7" style="1" customWidth="1"/>
    <col min="1797" max="1797" width="0" style="1" hidden="1" customWidth="1"/>
    <col min="1798" max="1800" width="7" style="1" customWidth="1"/>
    <col min="1801" max="1801" width="7.5546875" style="1" customWidth="1"/>
    <col min="1802" max="2043" width="9.109375" style="1"/>
    <col min="2044" max="2044" width="5.44140625" style="1" customWidth="1"/>
    <col min="2045" max="2045" width="8.5546875" style="1" customWidth="1"/>
    <col min="2046" max="2046" width="14.6640625" style="1" customWidth="1"/>
    <col min="2047" max="2047" width="10" style="1" customWidth="1"/>
    <col min="2048" max="2048" width="12.33203125" style="1" bestFit="1" customWidth="1"/>
    <col min="2049" max="2049" width="18" style="1" bestFit="1" customWidth="1"/>
    <col min="2050" max="2052" width="7" style="1" customWidth="1"/>
    <col min="2053" max="2053" width="0" style="1" hidden="1" customWidth="1"/>
    <col min="2054" max="2056" width="7" style="1" customWidth="1"/>
    <col min="2057" max="2057" width="7.5546875" style="1" customWidth="1"/>
    <col min="2058" max="2299" width="9.109375" style="1"/>
    <col min="2300" max="2300" width="5.44140625" style="1" customWidth="1"/>
    <col min="2301" max="2301" width="8.5546875" style="1" customWidth="1"/>
    <col min="2302" max="2302" width="14.6640625" style="1" customWidth="1"/>
    <col min="2303" max="2303" width="10" style="1" customWidth="1"/>
    <col min="2304" max="2304" width="12.33203125" style="1" bestFit="1" customWidth="1"/>
    <col min="2305" max="2305" width="18" style="1" bestFit="1" customWidth="1"/>
    <col min="2306" max="2308" width="7" style="1" customWidth="1"/>
    <col min="2309" max="2309" width="0" style="1" hidden="1" customWidth="1"/>
    <col min="2310" max="2312" width="7" style="1" customWidth="1"/>
    <col min="2313" max="2313" width="7.5546875" style="1" customWidth="1"/>
    <col min="2314" max="2555" width="9.109375" style="1"/>
    <col min="2556" max="2556" width="5.44140625" style="1" customWidth="1"/>
    <col min="2557" max="2557" width="8.5546875" style="1" customWidth="1"/>
    <col min="2558" max="2558" width="14.6640625" style="1" customWidth="1"/>
    <col min="2559" max="2559" width="10" style="1" customWidth="1"/>
    <col min="2560" max="2560" width="12.33203125" style="1" bestFit="1" customWidth="1"/>
    <col min="2561" max="2561" width="18" style="1" bestFit="1" customWidth="1"/>
    <col min="2562" max="2564" width="7" style="1" customWidth="1"/>
    <col min="2565" max="2565" width="0" style="1" hidden="1" customWidth="1"/>
    <col min="2566" max="2568" width="7" style="1" customWidth="1"/>
    <col min="2569" max="2569" width="7.5546875" style="1" customWidth="1"/>
    <col min="2570" max="2811" width="9.109375" style="1"/>
    <col min="2812" max="2812" width="5.44140625" style="1" customWidth="1"/>
    <col min="2813" max="2813" width="8.5546875" style="1" customWidth="1"/>
    <col min="2814" max="2814" width="14.6640625" style="1" customWidth="1"/>
    <col min="2815" max="2815" width="10" style="1" customWidth="1"/>
    <col min="2816" max="2816" width="12.33203125" style="1" bestFit="1" customWidth="1"/>
    <col min="2817" max="2817" width="18" style="1" bestFit="1" customWidth="1"/>
    <col min="2818" max="2820" width="7" style="1" customWidth="1"/>
    <col min="2821" max="2821" width="0" style="1" hidden="1" customWidth="1"/>
    <col min="2822" max="2824" width="7" style="1" customWidth="1"/>
    <col min="2825" max="2825" width="7.5546875" style="1" customWidth="1"/>
    <col min="2826" max="3067" width="9.109375" style="1"/>
    <col min="3068" max="3068" width="5.44140625" style="1" customWidth="1"/>
    <col min="3069" max="3069" width="8.5546875" style="1" customWidth="1"/>
    <col min="3070" max="3070" width="14.6640625" style="1" customWidth="1"/>
    <col min="3071" max="3071" width="10" style="1" customWidth="1"/>
    <col min="3072" max="3072" width="12.33203125" style="1" bestFit="1" customWidth="1"/>
    <col min="3073" max="3073" width="18" style="1" bestFit="1" customWidth="1"/>
    <col min="3074" max="3076" width="7" style="1" customWidth="1"/>
    <col min="3077" max="3077" width="0" style="1" hidden="1" customWidth="1"/>
    <col min="3078" max="3080" width="7" style="1" customWidth="1"/>
    <col min="3081" max="3081" width="7.5546875" style="1" customWidth="1"/>
    <col min="3082" max="3323" width="9.109375" style="1"/>
    <col min="3324" max="3324" width="5.44140625" style="1" customWidth="1"/>
    <col min="3325" max="3325" width="8.5546875" style="1" customWidth="1"/>
    <col min="3326" max="3326" width="14.6640625" style="1" customWidth="1"/>
    <col min="3327" max="3327" width="10" style="1" customWidth="1"/>
    <col min="3328" max="3328" width="12.33203125" style="1" bestFit="1" customWidth="1"/>
    <col min="3329" max="3329" width="18" style="1" bestFit="1" customWidth="1"/>
    <col min="3330" max="3332" width="7" style="1" customWidth="1"/>
    <col min="3333" max="3333" width="0" style="1" hidden="1" customWidth="1"/>
    <col min="3334" max="3336" width="7" style="1" customWidth="1"/>
    <col min="3337" max="3337" width="7.5546875" style="1" customWidth="1"/>
    <col min="3338" max="3579" width="9.109375" style="1"/>
    <col min="3580" max="3580" width="5.44140625" style="1" customWidth="1"/>
    <col min="3581" max="3581" width="8.5546875" style="1" customWidth="1"/>
    <col min="3582" max="3582" width="14.6640625" style="1" customWidth="1"/>
    <col min="3583" max="3583" width="10" style="1" customWidth="1"/>
    <col min="3584" max="3584" width="12.33203125" style="1" bestFit="1" customWidth="1"/>
    <col min="3585" max="3585" width="18" style="1" bestFit="1" customWidth="1"/>
    <col min="3586" max="3588" width="7" style="1" customWidth="1"/>
    <col min="3589" max="3589" width="0" style="1" hidden="1" customWidth="1"/>
    <col min="3590" max="3592" width="7" style="1" customWidth="1"/>
    <col min="3593" max="3593" width="7.5546875" style="1" customWidth="1"/>
    <col min="3594" max="3835" width="9.109375" style="1"/>
    <col min="3836" max="3836" width="5.44140625" style="1" customWidth="1"/>
    <col min="3837" max="3837" width="8.5546875" style="1" customWidth="1"/>
    <col min="3838" max="3838" width="14.6640625" style="1" customWidth="1"/>
    <col min="3839" max="3839" width="10" style="1" customWidth="1"/>
    <col min="3840" max="3840" width="12.33203125" style="1" bestFit="1" customWidth="1"/>
    <col min="3841" max="3841" width="18" style="1" bestFit="1" customWidth="1"/>
    <col min="3842" max="3844" width="7" style="1" customWidth="1"/>
    <col min="3845" max="3845" width="0" style="1" hidden="1" customWidth="1"/>
    <col min="3846" max="3848" width="7" style="1" customWidth="1"/>
    <col min="3849" max="3849" width="7.5546875" style="1" customWidth="1"/>
    <col min="3850" max="4091" width="9.109375" style="1"/>
    <col min="4092" max="4092" width="5.44140625" style="1" customWidth="1"/>
    <col min="4093" max="4093" width="8.5546875" style="1" customWidth="1"/>
    <col min="4094" max="4094" width="14.6640625" style="1" customWidth="1"/>
    <col min="4095" max="4095" width="10" style="1" customWidth="1"/>
    <col min="4096" max="4096" width="12.33203125" style="1" bestFit="1" customWidth="1"/>
    <col min="4097" max="4097" width="18" style="1" bestFit="1" customWidth="1"/>
    <col min="4098" max="4100" width="7" style="1" customWidth="1"/>
    <col min="4101" max="4101" width="0" style="1" hidden="1" customWidth="1"/>
    <col min="4102" max="4104" width="7" style="1" customWidth="1"/>
    <col min="4105" max="4105" width="7.5546875" style="1" customWidth="1"/>
    <col min="4106" max="4347" width="9.109375" style="1"/>
    <col min="4348" max="4348" width="5.44140625" style="1" customWidth="1"/>
    <col min="4349" max="4349" width="8.5546875" style="1" customWidth="1"/>
    <col min="4350" max="4350" width="14.6640625" style="1" customWidth="1"/>
    <col min="4351" max="4351" width="10" style="1" customWidth="1"/>
    <col min="4352" max="4352" width="12.33203125" style="1" bestFit="1" customWidth="1"/>
    <col min="4353" max="4353" width="18" style="1" bestFit="1" customWidth="1"/>
    <col min="4354" max="4356" width="7" style="1" customWidth="1"/>
    <col min="4357" max="4357" width="0" style="1" hidden="1" customWidth="1"/>
    <col min="4358" max="4360" width="7" style="1" customWidth="1"/>
    <col min="4361" max="4361" width="7.5546875" style="1" customWidth="1"/>
    <col min="4362" max="4603" width="9.109375" style="1"/>
    <col min="4604" max="4604" width="5.44140625" style="1" customWidth="1"/>
    <col min="4605" max="4605" width="8.5546875" style="1" customWidth="1"/>
    <col min="4606" max="4606" width="14.6640625" style="1" customWidth="1"/>
    <col min="4607" max="4607" width="10" style="1" customWidth="1"/>
    <col min="4608" max="4608" width="12.33203125" style="1" bestFit="1" customWidth="1"/>
    <col min="4609" max="4609" width="18" style="1" bestFit="1" customWidth="1"/>
    <col min="4610" max="4612" width="7" style="1" customWidth="1"/>
    <col min="4613" max="4613" width="0" style="1" hidden="1" customWidth="1"/>
    <col min="4614" max="4616" width="7" style="1" customWidth="1"/>
    <col min="4617" max="4617" width="7.5546875" style="1" customWidth="1"/>
    <col min="4618" max="4859" width="9.109375" style="1"/>
    <col min="4860" max="4860" width="5.44140625" style="1" customWidth="1"/>
    <col min="4861" max="4861" width="8.5546875" style="1" customWidth="1"/>
    <col min="4862" max="4862" width="14.6640625" style="1" customWidth="1"/>
    <col min="4863" max="4863" width="10" style="1" customWidth="1"/>
    <col min="4864" max="4864" width="12.33203125" style="1" bestFit="1" customWidth="1"/>
    <col min="4865" max="4865" width="18" style="1" bestFit="1" customWidth="1"/>
    <col min="4866" max="4868" width="7" style="1" customWidth="1"/>
    <col min="4869" max="4869" width="0" style="1" hidden="1" customWidth="1"/>
    <col min="4870" max="4872" width="7" style="1" customWidth="1"/>
    <col min="4873" max="4873" width="7.5546875" style="1" customWidth="1"/>
    <col min="4874" max="5115" width="9.109375" style="1"/>
    <col min="5116" max="5116" width="5.44140625" style="1" customWidth="1"/>
    <col min="5117" max="5117" width="8.5546875" style="1" customWidth="1"/>
    <col min="5118" max="5118" width="14.6640625" style="1" customWidth="1"/>
    <col min="5119" max="5119" width="10" style="1" customWidth="1"/>
    <col min="5120" max="5120" width="12.33203125" style="1" bestFit="1" customWidth="1"/>
    <col min="5121" max="5121" width="18" style="1" bestFit="1" customWidth="1"/>
    <col min="5122" max="5124" width="7" style="1" customWidth="1"/>
    <col min="5125" max="5125" width="0" style="1" hidden="1" customWidth="1"/>
    <col min="5126" max="5128" width="7" style="1" customWidth="1"/>
    <col min="5129" max="5129" width="7.5546875" style="1" customWidth="1"/>
    <col min="5130" max="5371" width="9.109375" style="1"/>
    <col min="5372" max="5372" width="5.44140625" style="1" customWidth="1"/>
    <col min="5373" max="5373" width="8.5546875" style="1" customWidth="1"/>
    <col min="5374" max="5374" width="14.6640625" style="1" customWidth="1"/>
    <col min="5375" max="5375" width="10" style="1" customWidth="1"/>
    <col min="5376" max="5376" width="12.33203125" style="1" bestFit="1" customWidth="1"/>
    <col min="5377" max="5377" width="18" style="1" bestFit="1" customWidth="1"/>
    <col min="5378" max="5380" width="7" style="1" customWidth="1"/>
    <col min="5381" max="5381" width="0" style="1" hidden="1" customWidth="1"/>
    <col min="5382" max="5384" width="7" style="1" customWidth="1"/>
    <col min="5385" max="5385" width="7.5546875" style="1" customWidth="1"/>
    <col min="5386" max="5627" width="9.109375" style="1"/>
    <col min="5628" max="5628" width="5.44140625" style="1" customWidth="1"/>
    <col min="5629" max="5629" width="8.5546875" style="1" customWidth="1"/>
    <col min="5630" max="5630" width="14.6640625" style="1" customWidth="1"/>
    <col min="5631" max="5631" width="10" style="1" customWidth="1"/>
    <col min="5632" max="5632" width="12.33203125" style="1" bestFit="1" customWidth="1"/>
    <col min="5633" max="5633" width="18" style="1" bestFit="1" customWidth="1"/>
    <col min="5634" max="5636" width="7" style="1" customWidth="1"/>
    <col min="5637" max="5637" width="0" style="1" hidden="1" customWidth="1"/>
    <col min="5638" max="5640" width="7" style="1" customWidth="1"/>
    <col min="5641" max="5641" width="7.5546875" style="1" customWidth="1"/>
    <col min="5642" max="5883" width="9.109375" style="1"/>
    <col min="5884" max="5884" width="5.44140625" style="1" customWidth="1"/>
    <col min="5885" max="5885" width="8.5546875" style="1" customWidth="1"/>
    <col min="5886" max="5886" width="14.6640625" style="1" customWidth="1"/>
    <col min="5887" max="5887" width="10" style="1" customWidth="1"/>
    <col min="5888" max="5888" width="12.33203125" style="1" bestFit="1" customWidth="1"/>
    <col min="5889" max="5889" width="18" style="1" bestFit="1" customWidth="1"/>
    <col min="5890" max="5892" width="7" style="1" customWidth="1"/>
    <col min="5893" max="5893" width="0" style="1" hidden="1" customWidth="1"/>
    <col min="5894" max="5896" width="7" style="1" customWidth="1"/>
    <col min="5897" max="5897" width="7.5546875" style="1" customWidth="1"/>
    <col min="5898" max="6139" width="9.109375" style="1"/>
    <col min="6140" max="6140" width="5.44140625" style="1" customWidth="1"/>
    <col min="6141" max="6141" width="8.5546875" style="1" customWidth="1"/>
    <col min="6142" max="6142" width="14.6640625" style="1" customWidth="1"/>
    <col min="6143" max="6143" width="10" style="1" customWidth="1"/>
    <col min="6144" max="6144" width="12.33203125" style="1" bestFit="1" customWidth="1"/>
    <col min="6145" max="6145" width="18" style="1" bestFit="1" customWidth="1"/>
    <col min="6146" max="6148" width="7" style="1" customWidth="1"/>
    <col min="6149" max="6149" width="0" style="1" hidden="1" customWidth="1"/>
    <col min="6150" max="6152" width="7" style="1" customWidth="1"/>
    <col min="6153" max="6153" width="7.5546875" style="1" customWidth="1"/>
    <col min="6154" max="6395" width="9.109375" style="1"/>
    <col min="6396" max="6396" width="5.44140625" style="1" customWidth="1"/>
    <col min="6397" max="6397" width="8.5546875" style="1" customWidth="1"/>
    <col min="6398" max="6398" width="14.6640625" style="1" customWidth="1"/>
    <col min="6399" max="6399" width="10" style="1" customWidth="1"/>
    <col min="6400" max="6400" width="12.33203125" style="1" bestFit="1" customWidth="1"/>
    <col min="6401" max="6401" width="18" style="1" bestFit="1" customWidth="1"/>
    <col min="6402" max="6404" width="7" style="1" customWidth="1"/>
    <col min="6405" max="6405" width="0" style="1" hidden="1" customWidth="1"/>
    <col min="6406" max="6408" width="7" style="1" customWidth="1"/>
    <col min="6409" max="6409" width="7.5546875" style="1" customWidth="1"/>
    <col min="6410" max="6651" width="9.109375" style="1"/>
    <col min="6652" max="6652" width="5.44140625" style="1" customWidth="1"/>
    <col min="6653" max="6653" width="8.5546875" style="1" customWidth="1"/>
    <col min="6654" max="6654" width="14.6640625" style="1" customWidth="1"/>
    <col min="6655" max="6655" width="10" style="1" customWidth="1"/>
    <col min="6656" max="6656" width="12.33203125" style="1" bestFit="1" customWidth="1"/>
    <col min="6657" max="6657" width="18" style="1" bestFit="1" customWidth="1"/>
    <col min="6658" max="6660" width="7" style="1" customWidth="1"/>
    <col min="6661" max="6661" width="0" style="1" hidden="1" customWidth="1"/>
    <col min="6662" max="6664" width="7" style="1" customWidth="1"/>
    <col min="6665" max="6665" width="7.5546875" style="1" customWidth="1"/>
    <col min="6666" max="6907" width="9.109375" style="1"/>
    <col min="6908" max="6908" width="5.44140625" style="1" customWidth="1"/>
    <col min="6909" max="6909" width="8.5546875" style="1" customWidth="1"/>
    <col min="6910" max="6910" width="14.6640625" style="1" customWidth="1"/>
    <col min="6911" max="6911" width="10" style="1" customWidth="1"/>
    <col min="6912" max="6912" width="12.33203125" style="1" bestFit="1" customWidth="1"/>
    <col min="6913" max="6913" width="18" style="1" bestFit="1" customWidth="1"/>
    <col min="6914" max="6916" width="7" style="1" customWidth="1"/>
    <col min="6917" max="6917" width="0" style="1" hidden="1" customWidth="1"/>
    <col min="6918" max="6920" width="7" style="1" customWidth="1"/>
    <col min="6921" max="6921" width="7.5546875" style="1" customWidth="1"/>
    <col min="6922" max="7163" width="9.109375" style="1"/>
    <col min="7164" max="7164" width="5.44140625" style="1" customWidth="1"/>
    <col min="7165" max="7165" width="8.5546875" style="1" customWidth="1"/>
    <col min="7166" max="7166" width="14.6640625" style="1" customWidth="1"/>
    <col min="7167" max="7167" width="10" style="1" customWidth="1"/>
    <col min="7168" max="7168" width="12.33203125" style="1" bestFit="1" customWidth="1"/>
    <col min="7169" max="7169" width="18" style="1" bestFit="1" customWidth="1"/>
    <col min="7170" max="7172" width="7" style="1" customWidth="1"/>
    <col min="7173" max="7173" width="0" style="1" hidden="1" customWidth="1"/>
    <col min="7174" max="7176" width="7" style="1" customWidth="1"/>
    <col min="7177" max="7177" width="7.5546875" style="1" customWidth="1"/>
    <col min="7178" max="7419" width="9.109375" style="1"/>
    <col min="7420" max="7420" width="5.44140625" style="1" customWidth="1"/>
    <col min="7421" max="7421" width="8.5546875" style="1" customWidth="1"/>
    <col min="7422" max="7422" width="14.6640625" style="1" customWidth="1"/>
    <col min="7423" max="7423" width="10" style="1" customWidth="1"/>
    <col min="7424" max="7424" width="12.33203125" style="1" bestFit="1" customWidth="1"/>
    <col min="7425" max="7425" width="18" style="1" bestFit="1" customWidth="1"/>
    <col min="7426" max="7428" width="7" style="1" customWidth="1"/>
    <col min="7429" max="7429" width="0" style="1" hidden="1" customWidth="1"/>
    <col min="7430" max="7432" width="7" style="1" customWidth="1"/>
    <col min="7433" max="7433" width="7.5546875" style="1" customWidth="1"/>
    <col min="7434" max="7675" width="9.109375" style="1"/>
    <col min="7676" max="7676" width="5.44140625" style="1" customWidth="1"/>
    <col min="7677" max="7677" width="8.5546875" style="1" customWidth="1"/>
    <col min="7678" max="7678" width="14.6640625" style="1" customWidth="1"/>
    <col min="7679" max="7679" width="10" style="1" customWidth="1"/>
    <col min="7680" max="7680" width="12.33203125" style="1" bestFit="1" customWidth="1"/>
    <col min="7681" max="7681" width="18" style="1" bestFit="1" customWidth="1"/>
    <col min="7682" max="7684" width="7" style="1" customWidth="1"/>
    <col min="7685" max="7685" width="0" style="1" hidden="1" customWidth="1"/>
    <col min="7686" max="7688" width="7" style="1" customWidth="1"/>
    <col min="7689" max="7689" width="7.5546875" style="1" customWidth="1"/>
    <col min="7690" max="7931" width="9.109375" style="1"/>
    <col min="7932" max="7932" width="5.44140625" style="1" customWidth="1"/>
    <col min="7933" max="7933" width="8.5546875" style="1" customWidth="1"/>
    <col min="7934" max="7934" width="14.6640625" style="1" customWidth="1"/>
    <col min="7935" max="7935" width="10" style="1" customWidth="1"/>
    <col min="7936" max="7936" width="12.33203125" style="1" bestFit="1" customWidth="1"/>
    <col min="7937" max="7937" width="18" style="1" bestFit="1" customWidth="1"/>
    <col min="7938" max="7940" width="7" style="1" customWidth="1"/>
    <col min="7941" max="7941" width="0" style="1" hidden="1" customWidth="1"/>
    <col min="7942" max="7944" width="7" style="1" customWidth="1"/>
    <col min="7945" max="7945" width="7.5546875" style="1" customWidth="1"/>
    <col min="7946" max="8187" width="9.109375" style="1"/>
    <col min="8188" max="8188" width="5.44140625" style="1" customWidth="1"/>
    <col min="8189" max="8189" width="8.5546875" style="1" customWidth="1"/>
    <col min="8190" max="8190" width="14.6640625" style="1" customWidth="1"/>
    <col min="8191" max="8191" width="10" style="1" customWidth="1"/>
    <col min="8192" max="8192" width="12.33203125" style="1" bestFit="1" customWidth="1"/>
    <col min="8193" max="8193" width="18" style="1" bestFit="1" customWidth="1"/>
    <col min="8194" max="8196" width="7" style="1" customWidth="1"/>
    <col min="8197" max="8197" width="0" style="1" hidden="1" customWidth="1"/>
    <col min="8198" max="8200" width="7" style="1" customWidth="1"/>
    <col min="8201" max="8201" width="7.5546875" style="1" customWidth="1"/>
    <col min="8202" max="8443" width="9.109375" style="1"/>
    <col min="8444" max="8444" width="5.44140625" style="1" customWidth="1"/>
    <col min="8445" max="8445" width="8.5546875" style="1" customWidth="1"/>
    <col min="8446" max="8446" width="14.6640625" style="1" customWidth="1"/>
    <col min="8447" max="8447" width="10" style="1" customWidth="1"/>
    <col min="8448" max="8448" width="12.33203125" style="1" bestFit="1" customWidth="1"/>
    <col min="8449" max="8449" width="18" style="1" bestFit="1" customWidth="1"/>
    <col min="8450" max="8452" width="7" style="1" customWidth="1"/>
    <col min="8453" max="8453" width="0" style="1" hidden="1" customWidth="1"/>
    <col min="8454" max="8456" width="7" style="1" customWidth="1"/>
    <col min="8457" max="8457" width="7.5546875" style="1" customWidth="1"/>
    <col min="8458" max="8699" width="9.109375" style="1"/>
    <col min="8700" max="8700" width="5.44140625" style="1" customWidth="1"/>
    <col min="8701" max="8701" width="8.5546875" style="1" customWidth="1"/>
    <col min="8702" max="8702" width="14.6640625" style="1" customWidth="1"/>
    <col min="8703" max="8703" width="10" style="1" customWidth="1"/>
    <col min="8704" max="8704" width="12.33203125" style="1" bestFit="1" customWidth="1"/>
    <col min="8705" max="8705" width="18" style="1" bestFit="1" customWidth="1"/>
    <col min="8706" max="8708" width="7" style="1" customWidth="1"/>
    <col min="8709" max="8709" width="0" style="1" hidden="1" customWidth="1"/>
    <col min="8710" max="8712" width="7" style="1" customWidth="1"/>
    <col min="8713" max="8713" width="7.5546875" style="1" customWidth="1"/>
    <col min="8714" max="8955" width="9.109375" style="1"/>
    <col min="8956" max="8956" width="5.44140625" style="1" customWidth="1"/>
    <col min="8957" max="8957" width="8.5546875" style="1" customWidth="1"/>
    <col min="8958" max="8958" width="14.6640625" style="1" customWidth="1"/>
    <col min="8959" max="8959" width="10" style="1" customWidth="1"/>
    <col min="8960" max="8960" width="12.33203125" style="1" bestFit="1" customWidth="1"/>
    <col min="8961" max="8961" width="18" style="1" bestFit="1" customWidth="1"/>
    <col min="8962" max="8964" width="7" style="1" customWidth="1"/>
    <col min="8965" max="8965" width="0" style="1" hidden="1" customWidth="1"/>
    <col min="8966" max="8968" width="7" style="1" customWidth="1"/>
    <col min="8969" max="8969" width="7.5546875" style="1" customWidth="1"/>
    <col min="8970" max="9211" width="9.109375" style="1"/>
    <col min="9212" max="9212" width="5.44140625" style="1" customWidth="1"/>
    <col min="9213" max="9213" width="8.5546875" style="1" customWidth="1"/>
    <col min="9214" max="9214" width="14.6640625" style="1" customWidth="1"/>
    <col min="9215" max="9215" width="10" style="1" customWidth="1"/>
    <col min="9216" max="9216" width="12.33203125" style="1" bestFit="1" customWidth="1"/>
    <col min="9217" max="9217" width="18" style="1" bestFit="1" customWidth="1"/>
    <col min="9218" max="9220" width="7" style="1" customWidth="1"/>
    <col min="9221" max="9221" width="0" style="1" hidden="1" customWidth="1"/>
    <col min="9222" max="9224" width="7" style="1" customWidth="1"/>
    <col min="9225" max="9225" width="7.5546875" style="1" customWidth="1"/>
    <col min="9226" max="9467" width="9.109375" style="1"/>
    <col min="9468" max="9468" width="5.44140625" style="1" customWidth="1"/>
    <col min="9469" max="9469" width="8.5546875" style="1" customWidth="1"/>
    <col min="9470" max="9470" width="14.6640625" style="1" customWidth="1"/>
    <col min="9471" max="9471" width="10" style="1" customWidth="1"/>
    <col min="9472" max="9472" width="12.33203125" style="1" bestFit="1" customWidth="1"/>
    <col min="9473" max="9473" width="18" style="1" bestFit="1" customWidth="1"/>
    <col min="9474" max="9476" width="7" style="1" customWidth="1"/>
    <col min="9477" max="9477" width="0" style="1" hidden="1" customWidth="1"/>
    <col min="9478" max="9480" width="7" style="1" customWidth="1"/>
    <col min="9481" max="9481" width="7.5546875" style="1" customWidth="1"/>
    <col min="9482" max="9723" width="9.109375" style="1"/>
    <col min="9724" max="9724" width="5.44140625" style="1" customWidth="1"/>
    <col min="9725" max="9725" width="8.5546875" style="1" customWidth="1"/>
    <col min="9726" max="9726" width="14.6640625" style="1" customWidth="1"/>
    <col min="9727" max="9727" width="10" style="1" customWidth="1"/>
    <col min="9728" max="9728" width="12.33203125" style="1" bestFit="1" customWidth="1"/>
    <col min="9729" max="9729" width="18" style="1" bestFit="1" customWidth="1"/>
    <col min="9730" max="9732" width="7" style="1" customWidth="1"/>
    <col min="9733" max="9733" width="0" style="1" hidden="1" customWidth="1"/>
    <col min="9734" max="9736" width="7" style="1" customWidth="1"/>
    <col min="9737" max="9737" width="7.5546875" style="1" customWidth="1"/>
    <col min="9738" max="9979" width="9.109375" style="1"/>
    <col min="9980" max="9980" width="5.44140625" style="1" customWidth="1"/>
    <col min="9981" max="9981" width="8.5546875" style="1" customWidth="1"/>
    <col min="9982" max="9982" width="14.6640625" style="1" customWidth="1"/>
    <col min="9983" max="9983" width="10" style="1" customWidth="1"/>
    <col min="9984" max="9984" width="12.33203125" style="1" bestFit="1" customWidth="1"/>
    <col min="9985" max="9985" width="18" style="1" bestFit="1" customWidth="1"/>
    <col min="9986" max="9988" width="7" style="1" customWidth="1"/>
    <col min="9989" max="9989" width="0" style="1" hidden="1" customWidth="1"/>
    <col min="9990" max="9992" width="7" style="1" customWidth="1"/>
    <col min="9993" max="9993" width="7.5546875" style="1" customWidth="1"/>
    <col min="9994" max="10235" width="9.109375" style="1"/>
    <col min="10236" max="10236" width="5.44140625" style="1" customWidth="1"/>
    <col min="10237" max="10237" width="8.5546875" style="1" customWidth="1"/>
    <col min="10238" max="10238" width="14.6640625" style="1" customWidth="1"/>
    <col min="10239" max="10239" width="10" style="1" customWidth="1"/>
    <col min="10240" max="10240" width="12.33203125" style="1" bestFit="1" customWidth="1"/>
    <col min="10241" max="10241" width="18" style="1" bestFit="1" customWidth="1"/>
    <col min="10242" max="10244" width="7" style="1" customWidth="1"/>
    <col min="10245" max="10245" width="0" style="1" hidden="1" customWidth="1"/>
    <col min="10246" max="10248" width="7" style="1" customWidth="1"/>
    <col min="10249" max="10249" width="7.5546875" style="1" customWidth="1"/>
    <col min="10250" max="10491" width="9.109375" style="1"/>
    <col min="10492" max="10492" width="5.44140625" style="1" customWidth="1"/>
    <col min="10493" max="10493" width="8.5546875" style="1" customWidth="1"/>
    <col min="10494" max="10494" width="14.6640625" style="1" customWidth="1"/>
    <col min="10495" max="10495" width="10" style="1" customWidth="1"/>
    <col min="10496" max="10496" width="12.33203125" style="1" bestFit="1" customWidth="1"/>
    <col min="10497" max="10497" width="18" style="1" bestFit="1" customWidth="1"/>
    <col min="10498" max="10500" width="7" style="1" customWidth="1"/>
    <col min="10501" max="10501" width="0" style="1" hidden="1" customWidth="1"/>
    <col min="10502" max="10504" width="7" style="1" customWidth="1"/>
    <col min="10505" max="10505" width="7.5546875" style="1" customWidth="1"/>
    <col min="10506" max="10747" width="9.109375" style="1"/>
    <col min="10748" max="10748" width="5.44140625" style="1" customWidth="1"/>
    <col min="10749" max="10749" width="8.5546875" style="1" customWidth="1"/>
    <col min="10750" max="10750" width="14.6640625" style="1" customWidth="1"/>
    <col min="10751" max="10751" width="10" style="1" customWidth="1"/>
    <col min="10752" max="10752" width="12.33203125" style="1" bestFit="1" customWidth="1"/>
    <col min="10753" max="10753" width="18" style="1" bestFit="1" customWidth="1"/>
    <col min="10754" max="10756" width="7" style="1" customWidth="1"/>
    <col min="10757" max="10757" width="0" style="1" hidden="1" customWidth="1"/>
    <col min="10758" max="10760" width="7" style="1" customWidth="1"/>
    <col min="10761" max="10761" width="7.5546875" style="1" customWidth="1"/>
    <col min="10762" max="11003" width="9.109375" style="1"/>
    <col min="11004" max="11004" width="5.44140625" style="1" customWidth="1"/>
    <col min="11005" max="11005" width="8.5546875" style="1" customWidth="1"/>
    <col min="11006" max="11006" width="14.6640625" style="1" customWidth="1"/>
    <col min="11007" max="11007" width="10" style="1" customWidth="1"/>
    <col min="11008" max="11008" width="12.33203125" style="1" bestFit="1" customWidth="1"/>
    <col min="11009" max="11009" width="18" style="1" bestFit="1" customWidth="1"/>
    <col min="11010" max="11012" width="7" style="1" customWidth="1"/>
    <col min="11013" max="11013" width="0" style="1" hidden="1" customWidth="1"/>
    <col min="11014" max="11016" width="7" style="1" customWidth="1"/>
    <col min="11017" max="11017" width="7.5546875" style="1" customWidth="1"/>
    <col min="11018" max="11259" width="9.109375" style="1"/>
    <col min="11260" max="11260" width="5.44140625" style="1" customWidth="1"/>
    <col min="11261" max="11261" width="8.5546875" style="1" customWidth="1"/>
    <col min="11262" max="11262" width="14.6640625" style="1" customWidth="1"/>
    <col min="11263" max="11263" width="10" style="1" customWidth="1"/>
    <col min="11264" max="11264" width="12.33203125" style="1" bestFit="1" customWidth="1"/>
    <col min="11265" max="11265" width="18" style="1" bestFit="1" customWidth="1"/>
    <col min="11266" max="11268" width="7" style="1" customWidth="1"/>
    <col min="11269" max="11269" width="0" style="1" hidden="1" customWidth="1"/>
    <col min="11270" max="11272" width="7" style="1" customWidth="1"/>
    <col min="11273" max="11273" width="7.5546875" style="1" customWidth="1"/>
    <col min="11274" max="11515" width="9.109375" style="1"/>
    <col min="11516" max="11516" width="5.44140625" style="1" customWidth="1"/>
    <col min="11517" max="11517" width="8.5546875" style="1" customWidth="1"/>
    <col min="11518" max="11518" width="14.6640625" style="1" customWidth="1"/>
    <col min="11519" max="11519" width="10" style="1" customWidth="1"/>
    <col min="11520" max="11520" width="12.33203125" style="1" bestFit="1" customWidth="1"/>
    <col min="11521" max="11521" width="18" style="1" bestFit="1" customWidth="1"/>
    <col min="11522" max="11524" width="7" style="1" customWidth="1"/>
    <col min="11525" max="11525" width="0" style="1" hidden="1" customWidth="1"/>
    <col min="11526" max="11528" width="7" style="1" customWidth="1"/>
    <col min="11529" max="11529" width="7.5546875" style="1" customWidth="1"/>
    <col min="11530" max="11771" width="9.109375" style="1"/>
    <col min="11772" max="11772" width="5.44140625" style="1" customWidth="1"/>
    <col min="11773" max="11773" width="8.5546875" style="1" customWidth="1"/>
    <col min="11774" max="11774" width="14.6640625" style="1" customWidth="1"/>
    <col min="11775" max="11775" width="10" style="1" customWidth="1"/>
    <col min="11776" max="11776" width="12.33203125" style="1" bestFit="1" customWidth="1"/>
    <col min="11777" max="11777" width="18" style="1" bestFit="1" customWidth="1"/>
    <col min="11778" max="11780" width="7" style="1" customWidth="1"/>
    <col min="11781" max="11781" width="0" style="1" hidden="1" customWidth="1"/>
    <col min="11782" max="11784" width="7" style="1" customWidth="1"/>
    <col min="11785" max="11785" width="7.5546875" style="1" customWidth="1"/>
    <col min="11786" max="12027" width="9.109375" style="1"/>
    <col min="12028" max="12028" width="5.44140625" style="1" customWidth="1"/>
    <col min="12029" max="12029" width="8.5546875" style="1" customWidth="1"/>
    <col min="12030" max="12030" width="14.6640625" style="1" customWidth="1"/>
    <col min="12031" max="12031" width="10" style="1" customWidth="1"/>
    <col min="12032" max="12032" width="12.33203125" style="1" bestFit="1" customWidth="1"/>
    <col min="12033" max="12033" width="18" style="1" bestFit="1" customWidth="1"/>
    <col min="12034" max="12036" width="7" style="1" customWidth="1"/>
    <col min="12037" max="12037" width="0" style="1" hidden="1" customWidth="1"/>
    <col min="12038" max="12040" width="7" style="1" customWidth="1"/>
    <col min="12041" max="12041" width="7.5546875" style="1" customWidth="1"/>
    <col min="12042" max="12283" width="9.109375" style="1"/>
    <col min="12284" max="12284" width="5.44140625" style="1" customWidth="1"/>
    <col min="12285" max="12285" width="8.5546875" style="1" customWidth="1"/>
    <col min="12286" max="12286" width="14.6640625" style="1" customWidth="1"/>
    <col min="12287" max="12287" width="10" style="1" customWidth="1"/>
    <col min="12288" max="12288" width="12.33203125" style="1" bestFit="1" customWidth="1"/>
    <col min="12289" max="12289" width="18" style="1" bestFit="1" customWidth="1"/>
    <col min="12290" max="12292" width="7" style="1" customWidth="1"/>
    <col min="12293" max="12293" width="0" style="1" hidden="1" customWidth="1"/>
    <col min="12294" max="12296" width="7" style="1" customWidth="1"/>
    <col min="12297" max="12297" width="7.5546875" style="1" customWidth="1"/>
    <col min="12298" max="12539" width="9.109375" style="1"/>
    <col min="12540" max="12540" width="5.44140625" style="1" customWidth="1"/>
    <col min="12541" max="12541" width="8.5546875" style="1" customWidth="1"/>
    <col min="12542" max="12542" width="14.6640625" style="1" customWidth="1"/>
    <col min="12543" max="12543" width="10" style="1" customWidth="1"/>
    <col min="12544" max="12544" width="12.33203125" style="1" bestFit="1" customWidth="1"/>
    <col min="12545" max="12545" width="18" style="1" bestFit="1" customWidth="1"/>
    <col min="12546" max="12548" width="7" style="1" customWidth="1"/>
    <col min="12549" max="12549" width="0" style="1" hidden="1" customWidth="1"/>
    <col min="12550" max="12552" width="7" style="1" customWidth="1"/>
    <col min="12553" max="12553" width="7.5546875" style="1" customWidth="1"/>
    <col min="12554" max="12795" width="9.109375" style="1"/>
    <col min="12796" max="12796" width="5.44140625" style="1" customWidth="1"/>
    <col min="12797" max="12797" width="8.5546875" style="1" customWidth="1"/>
    <col min="12798" max="12798" width="14.6640625" style="1" customWidth="1"/>
    <col min="12799" max="12799" width="10" style="1" customWidth="1"/>
    <col min="12800" max="12800" width="12.33203125" style="1" bestFit="1" customWidth="1"/>
    <col min="12801" max="12801" width="18" style="1" bestFit="1" customWidth="1"/>
    <col min="12802" max="12804" width="7" style="1" customWidth="1"/>
    <col min="12805" max="12805" width="0" style="1" hidden="1" customWidth="1"/>
    <col min="12806" max="12808" width="7" style="1" customWidth="1"/>
    <col min="12809" max="12809" width="7.5546875" style="1" customWidth="1"/>
    <col min="12810" max="13051" width="9.109375" style="1"/>
    <col min="13052" max="13052" width="5.44140625" style="1" customWidth="1"/>
    <col min="13053" max="13053" width="8.5546875" style="1" customWidth="1"/>
    <col min="13054" max="13054" width="14.6640625" style="1" customWidth="1"/>
    <col min="13055" max="13055" width="10" style="1" customWidth="1"/>
    <col min="13056" max="13056" width="12.33203125" style="1" bestFit="1" customWidth="1"/>
    <col min="13057" max="13057" width="18" style="1" bestFit="1" customWidth="1"/>
    <col min="13058" max="13060" width="7" style="1" customWidth="1"/>
    <col min="13061" max="13061" width="0" style="1" hidden="1" customWidth="1"/>
    <col min="13062" max="13064" width="7" style="1" customWidth="1"/>
    <col min="13065" max="13065" width="7.5546875" style="1" customWidth="1"/>
    <col min="13066" max="13307" width="9.109375" style="1"/>
    <col min="13308" max="13308" width="5.44140625" style="1" customWidth="1"/>
    <col min="13309" max="13309" width="8.5546875" style="1" customWidth="1"/>
    <col min="13310" max="13310" width="14.6640625" style="1" customWidth="1"/>
    <col min="13311" max="13311" width="10" style="1" customWidth="1"/>
    <col min="13312" max="13312" width="12.33203125" style="1" bestFit="1" customWidth="1"/>
    <col min="13313" max="13313" width="18" style="1" bestFit="1" customWidth="1"/>
    <col min="13314" max="13316" width="7" style="1" customWidth="1"/>
    <col min="13317" max="13317" width="0" style="1" hidden="1" customWidth="1"/>
    <col min="13318" max="13320" width="7" style="1" customWidth="1"/>
    <col min="13321" max="13321" width="7.5546875" style="1" customWidth="1"/>
    <col min="13322" max="13563" width="9.109375" style="1"/>
    <col min="13564" max="13564" width="5.44140625" style="1" customWidth="1"/>
    <col min="13565" max="13565" width="8.5546875" style="1" customWidth="1"/>
    <col min="13566" max="13566" width="14.6640625" style="1" customWidth="1"/>
    <col min="13567" max="13567" width="10" style="1" customWidth="1"/>
    <col min="13568" max="13568" width="12.33203125" style="1" bestFit="1" customWidth="1"/>
    <col min="13569" max="13569" width="18" style="1" bestFit="1" customWidth="1"/>
    <col min="13570" max="13572" width="7" style="1" customWidth="1"/>
    <col min="13573" max="13573" width="0" style="1" hidden="1" customWidth="1"/>
    <col min="13574" max="13576" width="7" style="1" customWidth="1"/>
    <col min="13577" max="13577" width="7.5546875" style="1" customWidth="1"/>
    <col min="13578" max="13819" width="9.109375" style="1"/>
    <col min="13820" max="13820" width="5.44140625" style="1" customWidth="1"/>
    <col min="13821" max="13821" width="8.5546875" style="1" customWidth="1"/>
    <col min="13822" max="13822" width="14.6640625" style="1" customWidth="1"/>
    <col min="13823" max="13823" width="10" style="1" customWidth="1"/>
    <col min="13824" max="13824" width="12.33203125" style="1" bestFit="1" customWidth="1"/>
    <col min="13825" max="13825" width="18" style="1" bestFit="1" customWidth="1"/>
    <col min="13826" max="13828" width="7" style="1" customWidth="1"/>
    <col min="13829" max="13829" width="0" style="1" hidden="1" customWidth="1"/>
    <col min="13830" max="13832" width="7" style="1" customWidth="1"/>
    <col min="13833" max="13833" width="7.5546875" style="1" customWidth="1"/>
    <col min="13834" max="14075" width="9.109375" style="1"/>
    <col min="14076" max="14076" width="5.44140625" style="1" customWidth="1"/>
    <col min="14077" max="14077" width="8.5546875" style="1" customWidth="1"/>
    <col min="14078" max="14078" width="14.6640625" style="1" customWidth="1"/>
    <col min="14079" max="14079" width="10" style="1" customWidth="1"/>
    <col min="14080" max="14080" width="12.33203125" style="1" bestFit="1" customWidth="1"/>
    <col min="14081" max="14081" width="18" style="1" bestFit="1" customWidth="1"/>
    <col min="14082" max="14084" width="7" style="1" customWidth="1"/>
    <col min="14085" max="14085" width="0" style="1" hidden="1" customWidth="1"/>
    <col min="14086" max="14088" width="7" style="1" customWidth="1"/>
    <col min="14089" max="14089" width="7.5546875" style="1" customWidth="1"/>
    <col min="14090" max="14331" width="9.109375" style="1"/>
    <col min="14332" max="14332" width="5.44140625" style="1" customWidth="1"/>
    <col min="14333" max="14333" width="8.5546875" style="1" customWidth="1"/>
    <col min="14334" max="14334" width="14.6640625" style="1" customWidth="1"/>
    <col min="14335" max="14335" width="10" style="1" customWidth="1"/>
    <col min="14336" max="14336" width="12.33203125" style="1" bestFit="1" customWidth="1"/>
    <col min="14337" max="14337" width="18" style="1" bestFit="1" customWidth="1"/>
    <col min="14338" max="14340" width="7" style="1" customWidth="1"/>
    <col min="14341" max="14341" width="0" style="1" hidden="1" customWidth="1"/>
    <col min="14342" max="14344" width="7" style="1" customWidth="1"/>
    <col min="14345" max="14345" width="7.5546875" style="1" customWidth="1"/>
    <col min="14346" max="14587" width="9.109375" style="1"/>
    <col min="14588" max="14588" width="5.44140625" style="1" customWidth="1"/>
    <col min="14589" max="14589" width="8.5546875" style="1" customWidth="1"/>
    <col min="14590" max="14590" width="14.6640625" style="1" customWidth="1"/>
    <col min="14591" max="14591" width="10" style="1" customWidth="1"/>
    <col min="14592" max="14592" width="12.33203125" style="1" bestFit="1" customWidth="1"/>
    <col min="14593" max="14593" width="18" style="1" bestFit="1" customWidth="1"/>
    <col min="14594" max="14596" width="7" style="1" customWidth="1"/>
    <col min="14597" max="14597" width="0" style="1" hidden="1" customWidth="1"/>
    <col min="14598" max="14600" width="7" style="1" customWidth="1"/>
    <col min="14601" max="14601" width="7.5546875" style="1" customWidth="1"/>
    <col min="14602" max="14843" width="9.109375" style="1"/>
    <col min="14844" max="14844" width="5.44140625" style="1" customWidth="1"/>
    <col min="14845" max="14845" width="8.5546875" style="1" customWidth="1"/>
    <col min="14846" max="14846" width="14.6640625" style="1" customWidth="1"/>
    <col min="14847" max="14847" width="10" style="1" customWidth="1"/>
    <col min="14848" max="14848" width="12.33203125" style="1" bestFit="1" customWidth="1"/>
    <col min="14849" max="14849" width="18" style="1" bestFit="1" customWidth="1"/>
    <col min="14850" max="14852" width="7" style="1" customWidth="1"/>
    <col min="14853" max="14853" width="0" style="1" hidden="1" customWidth="1"/>
    <col min="14854" max="14856" width="7" style="1" customWidth="1"/>
    <col min="14857" max="14857" width="7.5546875" style="1" customWidth="1"/>
    <col min="14858" max="15099" width="9.109375" style="1"/>
    <col min="15100" max="15100" width="5.44140625" style="1" customWidth="1"/>
    <col min="15101" max="15101" width="8.5546875" style="1" customWidth="1"/>
    <col min="15102" max="15102" width="14.6640625" style="1" customWidth="1"/>
    <col min="15103" max="15103" width="10" style="1" customWidth="1"/>
    <col min="15104" max="15104" width="12.33203125" style="1" bestFit="1" customWidth="1"/>
    <col min="15105" max="15105" width="18" style="1" bestFit="1" customWidth="1"/>
    <col min="15106" max="15108" width="7" style="1" customWidth="1"/>
    <col min="15109" max="15109" width="0" style="1" hidden="1" customWidth="1"/>
    <col min="15110" max="15112" width="7" style="1" customWidth="1"/>
    <col min="15113" max="15113" width="7.5546875" style="1" customWidth="1"/>
    <col min="15114" max="15355" width="9.109375" style="1"/>
    <col min="15356" max="15356" width="5.44140625" style="1" customWidth="1"/>
    <col min="15357" max="15357" width="8.5546875" style="1" customWidth="1"/>
    <col min="15358" max="15358" width="14.6640625" style="1" customWidth="1"/>
    <col min="15359" max="15359" width="10" style="1" customWidth="1"/>
    <col min="15360" max="15360" width="12.33203125" style="1" bestFit="1" customWidth="1"/>
    <col min="15361" max="15361" width="18" style="1" bestFit="1" customWidth="1"/>
    <col min="15362" max="15364" width="7" style="1" customWidth="1"/>
    <col min="15365" max="15365" width="0" style="1" hidden="1" customWidth="1"/>
    <col min="15366" max="15368" width="7" style="1" customWidth="1"/>
    <col min="15369" max="15369" width="7.5546875" style="1" customWidth="1"/>
    <col min="15370" max="15611" width="9.109375" style="1"/>
    <col min="15612" max="15612" width="5.44140625" style="1" customWidth="1"/>
    <col min="15613" max="15613" width="8.5546875" style="1" customWidth="1"/>
    <col min="15614" max="15614" width="14.6640625" style="1" customWidth="1"/>
    <col min="15615" max="15615" width="10" style="1" customWidth="1"/>
    <col min="15616" max="15616" width="12.33203125" style="1" bestFit="1" customWidth="1"/>
    <col min="15617" max="15617" width="18" style="1" bestFit="1" customWidth="1"/>
    <col min="15618" max="15620" width="7" style="1" customWidth="1"/>
    <col min="15621" max="15621" width="0" style="1" hidden="1" customWidth="1"/>
    <col min="15622" max="15624" width="7" style="1" customWidth="1"/>
    <col min="15625" max="15625" width="7.5546875" style="1" customWidth="1"/>
    <col min="15626" max="15867" width="9.109375" style="1"/>
    <col min="15868" max="15868" width="5.44140625" style="1" customWidth="1"/>
    <col min="15869" max="15869" width="8.5546875" style="1" customWidth="1"/>
    <col min="15870" max="15870" width="14.6640625" style="1" customWidth="1"/>
    <col min="15871" max="15871" width="10" style="1" customWidth="1"/>
    <col min="15872" max="15872" width="12.33203125" style="1" bestFit="1" customWidth="1"/>
    <col min="15873" max="15873" width="18" style="1" bestFit="1" customWidth="1"/>
    <col min="15874" max="15876" width="7" style="1" customWidth="1"/>
    <col min="15877" max="15877" width="0" style="1" hidden="1" customWidth="1"/>
    <col min="15878" max="15880" width="7" style="1" customWidth="1"/>
    <col min="15881" max="15881" width="7.5546875" style="1" customWidth="1"/>
    <col min="15882" max="16123" width="9.109375" style="1"/>
    <col min="16124" max="16124" width="5.44140625" style="1" customWidth="1"/>
    <col min="16125" max="16125" width="8.5546875" style="1" customWidth="1"/>
    <col min="16126" max="16126" width="14.6640625" style="1" customWidth="1"/>
    <col min="16127" max="16127" width="10" style="1" customWidth="1"/>
    <col min="16128" max="16128" width="12.33203125" style="1" bestFit="1" customWidth="1"/>
    <col min="16129" max="16129" width="18" style="1" bestFit="1" customWidth="1"/>
    <col min="16130" max="16132" width="7" style="1" customWidth="1"/>
    <col min="16133" max="16133" width="0" style="1" hidden="1" customWidth="1"/>
    <col min="16134" max="16136" width="7" style="1" customWidth="1"/>
    <col min="16137" max="16137" width="7.5546875" style="1" customWidth="1"/>
    <col min="16138" max="16384" width="9.109375" style="1"/>
  </cols>
  <sheetData>
    <row r="1" spans="1:11" ht="17.399999999999999" x14ac:dyDescent="0.3">
      <c r="A1" s="84" t="s">
        <v>528</v>
      </c>
      <c r="B1" s="2"/>
      <c r="E1" s="2"/>
      <c r="F1" s="3"/>
      <c r="G1" s="85" t="s">
        <v>535</v>
      </c>
      <c r="H1" s="4"/>
      <c r="I1" s="1"/>
    </row>
    <row r="2" spans="1:11" s="5" customFormat="1" ht="4.2" x14ac:dyDescent="0.15">
      <c r="B2" s="6"/>
      <c r="E2" s="7"/>
    </row>
    <row r="3" spans="1:11" ht="15.6" x14ac:dyDescent="0.3">
      <c r="B3" s="8" t="s">
        <v>211</v>
      </c>
      <c r="C3" s="9"/>
      <c r="D3" s="10"/>
      <c r="E3" s="46" t="s">
        <v>179</v>
      </c>
      <c r="F3" s="47"/>
      <c r="G3" s="1"/>
      <c r="H3" s="1"/>
      <c r="I3" s="1"/>
      <c r="K3" s="4"/>
    </row>
    <row r="4" spans="1:11" s="5" customFormat="1" ht="12.75" customHeight="1" thickBot="1" x14ac:dyDescent="0.2">
      <c r="B4" s="33"/>
      <c r="D4" s="34"/>
      <c r="E4" s="35"/>
      <c r="F4" s="34"/>
    </row>
    <row r="5" spans="1:11" ht="13.8" thickBot="1" x14ac:dyDescent="0.3">
      <c r="G5" s="148" t="s">
        <v>183</v>
      </c>
      <c r="H5" s="149"/>
    </row>
    <row r="6" spans="1:11" ht="13.8" thickBot="1" x14ac:dyDescent="0.3">
      <c r="A6" s="61" t="s">
        <v>226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4</v>
      </c>
      <c r="G6" s="77">
        <v>1</v>
      </c>
      <c r="H6" s="78">
        <v>2</v>
      </c>
      <c r="I6" s="56" t="s">
        <v>184</v>
      </c>
      <c r="J6" s="124" t="s">
        <v>549</v>
      </c>
    </row>
    <row r="7" spans="1:11" ht="13.8" thickBot="1" x14ac:dyDescent="0.3">
      <c r="A7" s="59" t="s">
        <v>185</v>
      </c>
      <c r="B7" s="80" t="s">
        <v>92</v>
      </c>
      <c r="C7" s="81" t="s">
        <v>30</v>
      </c>
      <c r="D7" s="82">
        <v>40138</v>
      </c>
      <c r="E7" s="83" t="s">
        <v>12</v>
      </c>
      <c r="F7" s="83" t="s">
        <v>31</v>
      </c>
      <c r="G7" s="43">
        <v>25.02</v>
      </c>
      <c r="H7" s="43" t="s">
        <v>557</v>
      </c>
      <c r="I7" s="58">
        <f>MAX(G7:H7)</f>
        <v>25.02</v>
      </c>
      <c r="J7" s="122" t="str">
        <f>IF(ISBLANK(I7),"",IF(I7&gt;=99,"KSM",IF(I7&gt;=99,"I A",IF(I7&gt;=99,"II A",IF(I7&gt;=99,"III A",IF(I7&gt;=39,"I JA",IF(I7&gt;=32,"II JA",IF(I7&gt;=25,"III JA"))))))))</f>
        <v>III JA</v>
      </c>
    </row>
    <row r="8" spans="1:11" ht="15.75" customHeight="1" thickBot="1" x14ac:dyDescent="0.3">
      <c r="A8" s="59" t="s">
        <v>186</v>
      </c>
      <c r="B8" s="80" t="s">
        <v>536</v>
      </c>
      <c r="C8" s="81" t="s">
        <v>537</v>
      </c>
      <c r="D8" s="82" t="s">
        <v>10</v>
      </c>
      <c r="E8" s="83" t="s">
        <v>15</v>
      </c>
      <c r="F8" s="83" t="s">
        <v>121</v>
      </c>
      <c r="G8" s="43">
        <v>17.82</v>
      </c>
      <c r="H8" s="43" t="s">
        <v>557</v>
      </c>
      <c r="I8" s="58">
        <f>MAX(G8:H8)</f>
        <v>17.82</v>
      </c>
      <c r="J8" s="122"/>
    </row>
    <row r="9" spans="1:11" ht="15.75" customHeight="1" thickBot="1" x14ac:dyDescent="0.3">
      <c r="A9" s="59" t="s">
        <v>187</v>
      </c>
      <c r="B9" s="80" t="s">
        <v>359</v>
      </c>
      <c r="C9" s="81" t="s">
        <v>360</v>
      </c>
      <c r="D9" s="82" t="s">
        <v>361</v>
      </c>
      <c r="E9" s="83" t="s">
        <v>15</v>
      </c>
      <c r="F9" s="83" t="s">
        <v>121</v>
      </c>
      <c r="G9" s="43">
        <v>17.559999999999999</v>
      </c>
      <c r="H9" s="43" t="s">
        <v>557</v>
      </c>
      <c r="I9" s="58">
        <f>MAX(G9:H9)</f>
        <v>17.559999999999999</v>
      </c>
      <c r="J9" s="122"/>
    </row>
    <row r="10" spans="1:11" ht="15.75" customHeight="1" thickBot="1" x14ac:dyDescent="0.3">
      <c r="A10" s="59" t="s">
        <v>188</v>
      </c>
      <c r="B10" s="80" t="s">
        <v>73</v>
      </c>
      <c r="C10" s="81" t="s">
        <v>367</v>
      </c>
      <c r="D10" s="82" t="s">
        <v>368</v>
      </c>
      <c r="E10" s="83" t="s">
        <v>15</v>
      </c>
      <c r="F10" s="83" t="s">
        <v>121</v>
      </c>
      <c r="G10" s="43">
        <v>8.48</v>
      </c>
      <c r="H10" s="43" t="s">
        <v>557</v>
      </c>
      <c r="I10" s="58">
        <f>MAX(G10:H10)</f>
        <v>8.48</v>
      </c>
      <c r="J10" s="122"/>
    </row>
    <row r="11" spans="1:11" s="5" customFormat="1" ht="4.2" x14ac:dyDescent="0.15">
      <c r="B11" s="6"/>
      <c r="E11" s="7"/>
    </row>
    <row r="12" spans="1:11" ht="15.6" x14ac:dyDescent="0.3">
      <c r="B12" s="8" t="s">
        <v>211</v>
      </c>
      <c r="C12" s="9"/>
      <c r="D12" s="10"/>
      <c r="E12" s="46" t="s">
        <v>180</v>
      </c>
      <c r="F12" s="47"/>
      <c r="G12" s="1"/>
      <c r="H12" s="1"/>
      <c r="I12" s="1"/>
      <c r="K12" s="4"/>
    </row>
    <row r="13" spans="1:11" s="5" customFormat="1" ht="12.75" customHeight="1" thickBot="1" x14ac:dyDescent="0.2">
      <c r="B13" s="33"/>
      <c r="D13" s="34"/>
      <c r="E13" s="35"/>
      <c r="F13" s="34"/>
    </row>
    <row r="14" spans="1:11" ht="13.8" thickBot="1" x14ac:dyDescent="0.3">
      <c r="G14" s="148" t="s">
        <v>183</v>
      </c>
      <c r="H14" s="149"/>
    </row>
    <row r="15" spans="1:11" ht="13.8" thickBot="1" x14ac:dyDescent="0.3">
      <c r="A15" s="61" t="s">
        <v>226</v>
      </c>
      <c r="B15" s="48" t="s">
        <v>0</v>
      </c>
      <c r="C15" s="49" t="s">
        <v>1</v>
      </c>
      <c r="D15" s="50" t="s">
        <v>2</v>
      </c>
      <c r="E15" s="51" t="s">
        <v>3</v>
      </c>
      <c r="F15" s="52" t="s">
        <v>4</v>
      </c>
      <c r="G15" s="53">
        <v>1</v>
      </c>
      <c r="H15" s="54">
        <v>2</v>
      </c>
      <c r="I15" s="56" t="s">
        <v>184</v>
      </c>
      <c r="J15" s="124" t="s">
        <v>549</v>
      </c>
    </row>
    <row r="16" spans="1:11" ht="13.8" thickBot="1" x14ac:dyDescent="0.3">
      <c r="A16" s="59" t="s">
        <v>185</v>
      </c>
      <c r="B16" s="80" t="s">
        <v>344</v>
      </c>
      <c r="C16" s="81" t="s">
        <v>345</v>
      </c>
      <c r="D16" s="82" t="s">
        <v>346</v>
      </c>
      <c r="E16" s="83" t="s">
        <v>12</v>
      </c>
      <c r="F16" s="83" t="s">
        <v>121</v>
      </c>
      <c r="G16" s="43">
        <v>38.880000000000003</v>
      </c>
      <c r="H16" s="43" t="s">
        <v>557</v>
      </c>
      <c r="I16" s="58">
        <f>MAX(G16:H16)</f>
        <v>38.880000000000003</v>
      </c>
      <c r="J16" s="122" t="str">
        <f>IF(ISBLANK(I16),"",IF(I16&gt;=99,"KSM",IF(I16&gt;=99,"I A",IF(I16&gt;=99,"II A",IF(I16&gt;=99,"III A",IF(I16&gt;=50,"I JA",IF(I16&gt;=43,"II JA",IF(I16&gt;=37,"III JA"))))))))</f>
        <v>III JA</v>
      </c>
    </row>
    <row r="17" spans="1:10" ht="13.8" thickBot="1" x14ac:dyDescent="0.3">
      <c r="A17" s="59" t="s">
        <v>186</v>
      </c>
      <c r="B17" s="80" t="s">
        <v>362</v>
      </c>
      <c r="C17" s="81" t="s">
        <v>363</v>
      </c>
      <c r="D17" s="82" t="s">
        <v>364</v>
      </c>
      <c r="E17" s="83" t="s">
        <v>15</v>
      </c>
      <c r="F17" s="83" t="s">
        <v>121</v>
      </c>
      <c r="G17" s="43">
        <v>30.33</v>
      </c>
      <c r="H17" s="43" t="s">
        <v>557</v>
      </c>
      <c r="I17" s="58">
        <f>MAX(G17:H17)</f>
        <v>30.33</v>
      </c>
      <c r="J17" s="122"/>
    </row>
  </sheetData>
  <sortState ref="A16:K17">
    <sortCondition ref="A16:A17"/>
  </sortState>
  <mergeCells count="2">
    <mergeCell ref="G14:H14"/>
    <mergeCell ref="G5:H5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Zeros="0" zoomScaleNormal="100" workbookViewId="0">
      <selection activeCell="B45" sqref="B45:F45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45" bestFit="1" customWidth="1"/>
    <col min="9" max="11" width="7" style="45" customWidth="1"/>
    <col min="12" max="12" width="7.5546875" style="36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84"/>
      <c r="C1" s="2"/>
      <c r="F1" s="2"/>
      <c r="G1" s="3"/>
      <c r="H1" s="85" t="s">
        <v>529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36" customFormat="1" x14ac:dyDescent="0.25">
      <c r="A3" s="126"/>
      <c r="B3" s="126"/>
      <c r="C3" s="127" t="s">
        <v>218</v>
      </c>
      <c r="D3" s="127"/>
      <c r="E3" s="127" t="s">
        <v>179</v>
      </c>
      <c r="F3" s="128"/>
      <c r="G3" s="129"/>
      <c r="H3" s="126"/>
      <c r="I3" s="45"/>
      <c r="J3" s="45"/>
      <c r="K3" s="45"/>
      <c r="M3" s="1"/>
    </row>
    <row r="4" spans="1:13" s="36" customFormat="1" x14ac:dyDescent="0.25">
      <c r="A4" s="126"/>
      <c r="B4" s="126"/>
      <c r="C4" s="126"/>
      <c r="D4" s="126"/>
      <c r="E4" s="126"/>
      <c r="F4" s="128"/>
      <c r="G4" s="129"/>
      <c r="H4" s="126"/>
      <c r="I4" s="45"/>
      <c r="J4" s="45"/>
      <c r="K4" s="45"/>
      <c r="M4" s="1"/>
    </row>
    <row r="5" spans="1:13" s="36" customFormat="1" x14ac:dyDescent="0.25">
      <c r="A5" s="132" t="s">
        <v>226</v>
      </c>
      <c r="B5" s="140" t="s">
        <v>531</v>
      </c>
      <c r="C5" s="130" t="s">
        <v>0</v>
      </c>
      <c r="D5" s="131" t="s">
        <v>1</v>
      </c>
      <c r="E5" s="132" t="s">
        <v>2</v>
      </c>
      <c r="F5" s="132" t="s">
        <v>3</v>
      </c>
      <c r="G5" s="132" t="s">
        <v>4</v>
      </c>
      <c r="H5" s="133" t="s">
        <v>184</v>
      </c>
      <c r="I5" s="45"/>
      <c r="J5" s="45"/>
      <c r="K5" s="45"/>
      <c r="M5" s="1"/>
    </row>
    <row r="6" spans="1:13" x14ac:dyDescent="0.25">
      <c r="A6" s="134">
        <v>1</v>
      </c>
      <c r="B6" s="141">
        <v>41</v>
      </c>
      <c r="C6" s="135" t="s">
        <v>106</v>
      </c>
      <c r="D6" s="136" t="s">
        <v>389</v>
      </c>
      <c r="E6" s="137">
        <v>41228</v>
      </c>
      <c r="F6" s="138" t="s">
        <v>376</v>
      </c>
      <c r="G6" s="138" t="s">
        <v>377</v>
      </c>
      <c r="H6" s="139" t="s">
        <v>640</v>
      </c>
    </row>
    <row r="7" spans="1:13" x14ac:dyDescent="0.25">
      <c r="A7" s="134">
        <v>2</v>
      </c>
      <c r="B7" s="141">
        <v>39</v>
      </c>
      <c r="C7" s="135" t="s">
        <v>49</v>
      </c>
      <c r="D7" s="136" t="s">
        <v>382</v>
      </c>
      <c r="E7" s="137">
        <v>40679</v>
      </c>
      <c r="F7" s="138" t="s">
        <v>376</v>
      </c>
      <c r="G7" s="138" t="s">
        <v>377</v>
      </c>
      <c r="H7" s="139" t="s">
        <v>641</v>
      </c>
    </row>
    <row r="8" spans="1:13" x14ac:dyDescent="0.25">
      <c r="A8" s="134">
        <v>3</v>
      </c>
      <c r="B8" s="141">
        <v>36</v>
      </c>
      <c r="C8" s="135" t="s">
        <v>56</v>
      </c>
      <c r="D8" s="136" t="s">
        <v>299</v>
      </c>
      <c r="E8" s="137">
        <v>39856</v>
      </c>
      <c r="F8" s="138" t="s">
        <v>15</v>
      </c>
      <c r="G8" s="138" t="s">
        <v>105</v>
      </c>
      <c r="H8" s="139" t="s">
        <v>642</v>
      </c>
    </row>
    <row r="9" spans="1:13" x14ac:dyDescent="0.25">
      <c r="A9" s="134"/>
      <c r="B9" s="141">
        <v>37</v>
      </c>
      <c r="C9" s="135" t="s">
        <v>374</v>
      </c>
      <c r="D9" s="136" t="s">
        <v>375</v>
      </c>
      <c r="E9" s="137">
        <v>39998</v>
      </c>
      <c r="F9" s="138" t="s">
        <v>376</v>
      </c>
      <c r="G9" s="138" t="s">
        <v>377</v>
      </c>
      <c r="H9" s="139" t="s">
        <v>551</v>
      </c>
    </row>
    <row r="10" spans="1:13" x14ac:dyDescent="0.25">
      <c r="A10" s="134"/>
      <c r="B10" s="141">
        <v>38</v>
      </c>
      <c r="C10" s="135" t="s">
        <v>78</v>
      </c>
      <c r="D10" s="136" t="s">
        <v>296</v>
      </c>
      <c r="E10" s="137">
        <v>40532</v>
      </c>
      <c r="F10" s="138" t="s">
        <v>12</v>
      </c>
      <c r="G10" s="138" t="s">
        <v>297</v>
      </c>
      <c r="H10" s="139" t="s">
        <v>551</v>
      </c>
    </row>
    <row r="11" spans="1:13" x14ac:dyDescent="0.25">
      <c r="A11" s="134"/>
      <c r="B11" s="141">
        <v>40</v>
      </c>
      <c r="C11" s="135" t="s">
        <v>390</v>
      </c>
      <c r="D11" s="136" t="s">
        <v>391</v>
      </c>
      <c r="E11" s="137">
        <v>40985</v>
      </c>
      <c r="F11" s="138" t="s">
        <v>376</v>
      </c>
      <c r="G11" s="138" t="s">
        <v>377</v>
      </c>
      <c r="H11" s="139" t="s">
        <v>551</v>
      </c>
    </row>
    <row r="12" spans="1:13" s="5" customFormat="1" ht="4.2" x14ac:dyDescent="0.15">
      <c r="C12" s="6"/>
      <c r="F12" s="7"/>
    </row>
    <row r="13" spans="1:13" s="36" customFormat="1" x14ac:dyDescent="0.25">
      <c r="A13" s="126"/>
      <c r="B13" s="126"/>
      <c r="C13" s="127" t="s">
        <v>218</v>
      </c>
      <c r="D13" s="127"/>
      <c r="E13" s="127" t="s">
        <v>180</v>
      </c>
      <c r="F13" s="128"/>
      <c r="G13" s="129"/>
      <c r="H13" s="126"/>
      <c r="I13" s="45"/>
      <c r="J13" s="45"/>
      <c r="K13" s="45"/>
      <c r="M13" s="1"/>
    </row>
    <row r="14" spans="1:13" s="36" customFormat="1" x14ac:dyDescent="0.25">
      <c r="A14" s="126"/>
      <c r="B14" s="126"/>
      <c r="C14" s="126"/>
      <c r="D14" s="126"/>
      <c r="E14" s="126"/>
      <c r="F14" s="128"/>
      <c r="G14" s="129"/>
      <c r="H14" s="126"/>
      <c r="I14" s="45"/>
      <c r="J14" s="45"/>
      <c r="K14" s="45"/>
      <c r="M14" s="1"/>
    </row>
    <row r="15" spans="1:13" s="36" customFormat="1" x14ac:dyDescent="0.25">
      <c r="A15" s="132" t="s">
        <v>226</v>
      </c>
      <c r="B15" s="140" t="s">
        <v>531</v>
      </c>
      <c r="C15" s="130" t="s">
        <v>0</v>
      </c>
      <c r="D15" s="131" t="s">
        <v>1</v>
      </c>
      <c r="E15" s="132" t="s">
        <v>2</v>
      </c>
      <c r="F15" s="132" t="s">
        <v>3</v>
      </c>
      <c r="G15" s="132" t="s">
        <v>4</v>
      </c>
      <c r="H15" s="133" t="s">
        <v>184</v>
      </c>
      <c r="I15" s="45"/>
      <c r="J15" s="45"/>
      <c r="K15" s="45"/>
      <c r="M15" s="1"/>
    </row>
    <row r="16" spans="1:13" x14ac:dyDescent="0.25">
      <c r="A16" s="134">
        <v>1</v>
      </c>
      <c r="B16" s="141">
        <v>46</v>
      </c>
      <c r="C16" s="135" t="s">
        <v>137</v>
      </c>
      <c r="D16" s="136" t="s">
        <v>136</v>
      </c>
      <c r="E16" s="137">
        <v>40687</v>
      </c>
      <c r="F16" s="138" t="s">
        <v>12</v>
      </c>
      <c r="G16" s="138" t="s">
        <v>123</v>
      </c>
      <c r="H16" s="139" t="s">
        <v>643</v>
      </c>
    </row>
    <row r="17" spans="1:8" x14ac:dyDescent="0.25">
      <c r="A17" s="134">
        <v>2</v>
      </c>
      <c r="B17" s="141">
        <v>44</v>
      </c>
      <c r="C17" s="135" t="s">
        <v>383</v>
      </c>
      <c r="D17" s="136" t="s">
        <v>384</v>
      </c>
      <c r="E17" s="137">
        <v>40268</v>
      </c>
      <c r="F17" s="138" t="s">
        <v>376</v>
      </c>
      <c r="G17" s="138" t="s">
        <v>377</v>
      </c>
      <c r="H17" s="139" t="s">
        <v>644</v>
      </c>
    </row>
    <row r="18" spans="1:8" x14ac:dyDescent="0.25">
      <c r="A18" s="134"/>
      <c r="B18" s="141">
        <v>43</v>
      </c>
      <c r="C18" s="135" t="s">
        <v>300</v>
      </c>
      <c r="D18" s="136" t="s">
        <v>301</v>
      </c>
      <c r="E18" s="137">
        <v>39884</v>
      </c>
      <c r="F18" s="138" t="s">
        <v>15</v>
      </c>
      <c r="G18" s="138" t="s">
        <v>105</v>
      </c>
      <c r="H18" s="139" t="s">
        <v>551</v>
      </c>
    </row>
    <row r="19" spans="1:8" x14ac:dyDescent="0.25">
      <c r="A19" s="134"/>
      <c r="B19" s="141">
        <v>45</v>
      </c>
      <c r="C19" s="135" t="s">
        <v>52</v>
      </c>
      <c r="D19" s="136" t="s">
        <v>298</v>
      </c>
      <c r="E19" s="137">
        <v>40571</v>
      </c>
      <c r="F19" s="138" t="s">
        <v>15</v>
      </c>
      <c r="G19" s="138" t="s">
        <v>105</v>
      </c>
      <c r="H19" s="139" t="s">
        <v>551</v>
      </c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5546875" style="1" bestFit="1" customWidth="1"/>
    <col min="7" max="7" width="7" style="45" customWidth="1"/>
    <col min="8" max="8" width="6.44140625" style="45" customWidth="1"/>
    <col min="9" max="11" width="7" style="45" customWidth="1"/>
    <col min="12" max="12" width="7.5546875" style="36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6" customFormat="1" x14ac:dyDescent="0.25">
      <c r="A3" s="62"/>
      <c r="B3" s="63" t="s">
        <v>217</v>
      </c>
      <c r="C3" s="63"/>
      <c r="D3" s="63" t="s">
        <v>180</v>
      </c>
      <c r="E3" s="64"/>
      <c r="F3" s="65"/>
      <c r="G3" s="62"/>
      <c r="H3" s="45"/>
      <c r="I3" s="45"/>
      <c r="J3" s="45"/>
      <c r="K3" s="45"/>
      <c r="M3" s="1"/>
    </row>
    <row r="4" spans="1:13" s="36" customFormat="1" x14ac:dyDescent="0.25">
      <c r="A4" s="62"/>
      <c r="B4" s="62"/>
      <c r="C4" s="62"/>
      <c r="D4" s="62" t="s">
        <v>589</v>
      </c>
      <c r="E4" s="62"/>
      <c r="F4" s="62"/>
      <c r="G4" s="62"/>
      <c r="H4" s="45"/>
      <c r="I4" s="45"/>
      <c r="J4" s="45"/>
      <c r="K4" s="45"/>
      <c r="M4" s="1"/>
    </row>
    <row r="5" spans="1:13" s="36" customFormat="1" x14ac:dyDescent="0.25">
      <c r="A5" s="66" t="s">
        <v>226</v>
      </c>
      <c r="B5" s="67" t="s">
        <v>0</v>
      </c>
      <c r="C5" s="68" t="s">
        <v>1</v>
      </c>
      <c r="D5" s="66" t="s">
        <v>2</v>
      </c>
      <c r="E5" s="66" t="s">
        <v>3</v>
      </c>
      <c r="F5" s="66" t="s">
        <v>4</v>
      </c>
      <c r="G5" s="69" t="s">
        <v>184</v>
      </c>
      <c r="H5" s="69" t="s">
        <v>219</v>
      </c>
      <c r="I5" s="45"/>
      <c r="J5" s="45"/>
      <c r="K5" s="45"/>
      <c r="M5" s="1"/>
    </row>
    <row r="6" spans="1:13" s="36" customFormat="1" x14ac:dyDescent="0.25">
      <c r="A6" s="70">
        <v>1</v>
      </c>
      <c r="B6" s="71" t="s">
        <v>86</v>
      </c>
      <c r="C6" s="72" t="s">
        <v>87</v>
      </c>
      <c r="D6" s="73" t="s">
        <v>88</v>
      </c>
      <c r="E6" s="74" t="s">
        <v>12</v>
      </c>
      <c r="F6" s="74" t="s">
        <v>97</v>
      </c>
      <c r="G6" s="76">
        <v>8.26</v>
      </c>
      <c r="H6" s="75">
        <v>8.27</v>
      </c>
      <c r="I6" s="45"/>
      <c r="J6" s="45"/>
      <c r="K6" s="45"/>
      <c r="M6" s="1"/>
    </row>
    <row r="7" spans="1:13" s="36" customFormat="1" x14ac:dyDescent="0.25">
      <c r="A7" s="70">
        <v>2</v>
      </c>
      <c r="B7" s="71" t="s">
        <v>171</v>
      </c>
      <c r="C7" s="72" t="s">
        <v>172</v>
      </c>
      <c r="D7" s="73" t="s">
        <v>17</v>
      </c>
      <c r="E7" s="74" t="s">
        <v>12</v>
      </c>
      <c r="F7" s="74" t="s">
        <v>173</v>
      </c>
      <c r="G7" s="76">
        <v>8.3800000000000008</v>
      </c>
      <c r="H7" s="75">
        <v>8.35</v>
      </c>
      <c r="I7" s="45"/>
      <c r="J7" s="45"/>
      <c r="K7" s="45"/>
      <c r="M7" s="1"/>
    </row>
    <row r="8" spans="1:13" s="36" customFormat="1" x14ac:dyDescent="0.25">
      <c r="A8" s="70">
        <v>3</v>
      </c>
      <c r="B8" s="71" t="s">
        <v>221</v>
      </c>
      <c r="C8" s="72" t="s">
        <v>423</v>
      </c>
      <c r="D8" s="73">
        <v>40367</v>
      </c>
      <c r="E8" s="74" t="s">
        <v>394</v>
      </c>
      <c r="F8" s="74" t="s">
        <v>415</v>
      </c>
      <c r="G8" s="76">
        <v>8.6300000000000008</v>
      </c>
      <c r="H8" s="75">
        <v>8.65</v>
      </c>
      <c r="I8" s="45"/>
      <c r="J8" s="45"/>
      <c r="K8" s="45"/>
      <c r="M8" s="1"/>
    </row>
    <row r="9" spans="1:13" s="36" customFormat="1" x14ac:dyDescent="0.25">
      <c r="A9" s="70">
        <v>4</v>
      </c>
      <c r="B9" s="71" t="s">
        <v>169</v>
      </c>
      <c r="C9" s="72" t="s">
        <v>250</v>
      </c>
      <c r="D9" s="73">
        <v>39966</v>
      </c>
      <c r="E9" s="74" t="s">
        <v>15</v>
      </c>
      <c r="F9" s="74" t="s">
        <v>123</v>
      </c>
      <c r="G9" s="76">
        <v>8.91</v>
      </c>
      <c r="H9" s="75">
        <v>8.81</v>
      </c>
      <c r="I9" s="45"/>
      <c r="J9" s="45"/>
      <c r="K9" s="45"/>
      <c r="M9" s="1"/>
    </row>
    <row r="10" spans="1:13" s="36" customFormat="1" x14ac:dyDescent="0.25">
      <c r="A10" s="70">
        <v>5</v>
      </c>
      <c r="B10" s="71" t="s">
        <v>110</v>
      </c>
      <c r="C10" s="72" t="s">
        <v>386</v>
      </c>
      <c r="D10" s="73">
        <v>40427</v>
      </c>
      <c r="E10" s="74" t="s">
        <v>376</v>
      </c>
      <c r="F10" s="74" t="s">
        <v>377</v>
      </c>
      <c r="G10" s="76">
        <v>9.06</v>
      </c>
      <c r="H10" s="75">
        <v>8.92</v>
      </c>
      <c r="I10" s="45"/>
      <c r="J10" s="45"/>
      <c r="K10" s="45"/>
      <c r="M10" s="1"/>
    </row>
    <row r="11" spans="1:13" s="36" customFormat="1" x14ac:dyDescent="0.25">
      <c r="A11" s="70">
        <v>6</v>
      </c>
      <c r="B11" s="71" t="s">
        <v>222</v>
      </c>
      <c r="C11" s="72" t="s">
        <v>452</v>
      </c>
      <c r="D11" s="73" t="s">
        <v>453</v>
      </c>
      <c r="E11" s="74" t="s">
        <v>15</v>
      </c>
      <c r="F11" s="74" t="s">
        <v>5</v>
      </c>
      <c r="G11" s="76">
        <v>8.86</v>
      </c>
      <c r="H11" s="75">
        <v>8.92</v>
      </c>
      <c r="I11" s="45"/>
      <c r="J11" s="45"/>
      <c r="K11" s="45"/>
      <c r="M11" s="1"/>
    </row>
    <row r="12" spans="1:13" s="36" customFormat="1" x14ac:dyDescent="0.25">
      <c r="A12" s="66" t="s">
        <v>226</v>
      </c>
      <c r="B12" s="67" t="s">
        <v>0</v>
      </c>
      <c r="C12" s="68" t="s">
        <v>1</v>
      </c>
      <c r="D12" s="66" t="s">
        <v>2</v>
      </c>
      <c r="E12" s="66" t="s">
        <v>3</v>
      </c>
      <c r="F12" s="66" t="s">
        <v>4</v>
      </c>
      <c r="G12" s="69" t="s">
        <v>184</v>
      </c>
      <c r="H12" s="69" t="s">
        <v>219</v>
      </c>
      <c r="I12" s="45"/>
      <c r="J12" s="45"/>
      <c r="K12" s="45"/>
      <c r="M12" s="1"/>
    </row>
    <row r="13" spans="1:13" s="36" customFormat="1" x14ac:dyDescent="0.25">
      <c r="A13" s="70">
        <v>7</v>
      </c>
      <c r="B13" s="71" t="s">
        <v>50</v>
      </c>
      <c r="C13" s="72" t="s">
        <v>51</v>
      </c>
      <c r="D13" s="73">
        <v>40386</v>
      </c>
      <c r="E13" s="74" t="s">
        <v>12</v>
      </c>
      <c r="F13" s="74" t="s">
        <v>31</v>
      </c>
      <c r="G13" s="76">
        <v>9.1199999999999992</v>
      </c>
      <c r="H13" s="75"/>
      <c r="I13" s="45"/>
      <c r="J13" s="45"/>
      <c r="K13" s="45"/>
      <c r="M13" s="1"/>
    </row>
    <row r="14" spans="1:13" s="36" customFormat="1" x14ac:dyDescent="0.25">
      <c r="A14" s="70">
        <v>8</v>
      </c>
      <c r="B14" s="71" t="s">
        <v>8</v>
      </c>
      <c r="C14" s="72" t="s">
        <v>501</v>
      </c>
      <c r="D14" s="73">
        <v>40260</v>
      </c>
      <c r="E14" s="74" t="s">
        <v>497</v>
      </c>
      <c r="F14" s="74" t="s">
        <v>161</v>
      </c>
      <c r="G14" s="76">
        <v>9.19</v>
      </c>
      <c r="H14" s="75"/>
      <c r="I14" s="45"/>
      <c r="J14" s="45"/>
      <c r="K14" s="45"/>
      <c r="M14" s="1"/>
    </row>
    <row r="15" spans="1:13" s="36" customFormat="1" x14ac:dyDescent="0.25">
      <c r="A15" s="70">
        <v>9</v>
      </c>
      <c r="B15" s="71" t="s">
        <v>433</v>
      </c>
      <c r="C15" s="72" t="s">
        <v>434</v>
      </c>
      <c r="D15" s="73">
        <v>39877</v>
      </c>
      <c r="E15" s="74" t="s">
        <v>394</v>
      </c>
      <c r="F15" s="74" t="s">
        <v>428</v>
      </c>
      <c r="G15" s="76">
        <v>9.2100000000000009</v>
      </c>
      <c r="H15" s="75"/>
      <c r="I15" s="45"/>
      <c r="J15" s="45"/>
      <c r="K15" s="45"/>
      <c r="M15" s="1"/>
    </row>
    <row r="16" spans="1:13" s="36" customFormat="1" x14ac:dyDescent="0.25">
      <c r="A16" s="70">
        <v>10</v>
      </c>
      <c r="B16" s="71" t="s">
        <v>50</v>
      </c>
      <c r="C16" s="72" t="s">
        <v>396</v>
      </c>
      <c r="D16" s="73">
        <v>39996</v>
      </c>
      <c r="E16" s="74" t="s">
        <v>394</v>
      </c>
      <c r="F16" s="74" t="s">
        <v>395</v>
      </c>
      <c r="G16" s="76">
        <v>9.32</v>
      </c>
      <c r="H16" s="75"/>
      <c r="I16" s="45"/>
      <c r="J16" s="45"/>
      <c r="K16" s="45"/>
      <c r="M16" s="1"/>
    </row>
    <row r="17" spans="1:13" s="36" customFormat="1" x14ac:dyDescent="0.25">
      <c r="A17" s="70">
        <v>11</v>
      </c>
      <c r="B17" s="71" t="s">
        <v>39</v>
      </c>
      <c r="C17" s="72" t="s">
        <v>40</v>
      </c>
      <c r="D17" s="73" t="s">
        <v>140</v>
      </c>
      <c r="E17" s="74" t="s">
        <v>12</v>
      </c>
      <c r="F17" s="74" t="s">
        <v>59</v>
      </c>
      <c r="G17" s="76">
        <v>9.3699999999999992</v>
      </c>
      <c r="H17" s="75"/>
      <c r="I17" s="45"/>
      <c r="J17" s="45"/>
      <c r="K17" s="45"/>
      <c r="M17" s="1"/>
    </row>
    <row r="18" spans="1:13" s="36" customFormat="1" x14ac:dyDescent="0.25">
      <c r="A18" s="70">
        <v>12</v>
      </c>
      <c r="B18" s="71" t="s">
        <v>23</v>
      </c>
      <c r="C18" s="72" t="s">
        <v>435</v>
      </c>
      <c r="D18" s="73">
        <v>40502</v>
      </c>
      <c r="E18" s="74" t="s">
        <v>394</v>
      </c>
      <c r="F18" s="74" t="s">
        <v>428</v>
      </c>
      <c r="G18" s="76">
        <v>9.4600000000000009</v>
      </c>
      <c r="H18" s="75"/>
      <c r="I18" s="45"/>
      <c r="J18" s="45"/>
      <c r="K18" s="45"/>
      <c r="M18" s="1"/>
    </row>
    <row r="19" spans="1:13" s="36" customFormat="1" x14ac:dyDescent="0.25">
      <c r="A19" s="70">
        <v>13</v>
      </c>
      <c r="B19" s="71" t="s">
        <v>50</v>
      </c>
      <c r="C19" s="72" t="s">
        <v>445</v>
      </c>
      <c r="D19" s="73">
        <v>40514</v>
      </c>
      <c r="E19" s="74" t="s">
        <v>12</v>
      </c>
      <c r="F19" s="74" t="s">
        <v>27</v>
      </c>
      <c r="G19" s="76">
        <v>9.51</v>
      </c>
      <c r="H19" s="75"/>
      <c r="I19" s="45"/>
      <c r="J19" s="45"/>
      <c r="K19" s="45"/>
      <c r="M19" s="1"/>
    </row>
    <row r="20" spans="1:13" s="36" customFormat="1" x14ac:dyDescent="0.25">
      <c r="A20" s="70">
        <v>14</v>
      </c>
      <c r="B20" s="71" t="s">
        <v>275</v>
      </c>
      <c r="C20" s="72" t="s">
        <v>276</v>
      </c>
      <c r="D20" s="73" t="s">
        <v>277</v>
      </c>
      <c r="E20" s="74" t="s">
        <v>12</v>
      </c>
      <c r="F20" s="74" t="s">
        <v>29</v>
      </c>
      <c r="G20" s="76">
        <v>9.52</v>
      </c>
      <c r="H20" s="75"/>
      <c r="I20" s="45"/>
      <c r="J20" s="45"/>
      <c r="K20" s="45"/>
      <c r="M20" s="1"/>
    </row>
    <row r="21" spans="1:13" s="36" customFormat="1" x14ac:dyDescent="0.25">
      <c r="A21" s="70">
        <v>15</v>
      </c>
      <c r="B21" s="71" t="s">
        <v>322</v>
      </c>
      <c r="C21" s="72" t="s">
        <v>323</v>
      </c>
      <c r="D21" s="73" t="s">
        <v>324</v>
      </c>
      <c r="E21" s="74" t="s">
        <v>12</v>
      </c>
      <c r="F21" s="74" t="s">
        <v>151</v>
      </c>
      <c r="G21" s="76">
        <v>9.5299999999999994</v>
      </c>
      <c r="H21" s="75"/>
      <c r="I21" s="45"/>
      <c r="J21" s="45"/>
      <c r="K21" s="45"/>
      <c r="M21" s="1"/>
    </row>
    <row r="22" spans="1:13" s="36" customFormat="1" x14ac:dyDescent="0.25">
      <c r="A22" s="70">
        <v>16</v>
      </c>
      <c r="B22" s="71" t="s">
        <v>89</v>
      </c>
      <c r="C22" s="72" t="s">
        <v>330</v>
      </c>
      <c r="D22" s="73">
        <v>39933</v>
      </c>
      <c r="E22" s="74" t="s">
        <v>12</v>
      </c>
      <c r="F22" s="74" t="s">
        <v>220</v>
      </c>
      <c r="G22" s="76">
        <v>9.58</v>
      </c>
      <c r="H22" s="75"/>
      <c r="I22" s="45"/>
      <c r="J22" s="45"/>
      <c r="K22" s="45"/>
      <c r="M22" s="1"/>
    </row>
    <row r="23" spans="1:13" s="36" customFormat="1" x14ac:dyDescent="0.25">
      <c r="A23" s="70">
        <v>17</v>
      </c>
      <c r="B23" s="71" t="s">
        <v>387</v>
      </c>
      <c r="C23" s="72" t="s">
        <v>388</v>
      </c>
      <c r="D23" s="73">
        <v>40192</v>
      </c>
      <c r="E23" s="74" t="s">
        <v>376</v>
      </c>
      <c r="F23" s="74" t="s">
        <v>377</v>
      </c>
      <c r="G23" s="76">
        <v>9.6</v>
      </c>
      <c r="H23" s="75"/>
      <c r="I23" s="45"/>
      <c r="J23" s="45"/>
      <c r="K23" s="45"/>
      <c r="M23" s="1"/>
    </row>
    <row r="24" spans="1:13" s="36" customFormat="1" x14ac:dyDescent="0.25">
      <c r="A24" s="70">
        <v>18</v>
      </c>
      <c r="B24" s="71" t="s">
        <v>237</v>
      </c>
      <c r="C24" s="72" t="s">
        <v>238</v>
      </c>
      <c r="D24" s="73" t="s">
        <v>239</v>
      </c>
      <c r="E24" s="74" t="s">
        <v>12</v>
      </c>
      <c r="F24" s="74" t="s">
        <v>173</v>
      </c>
      <c r="G24" s="76">
        <v>9.64</v>
      </c>
      <c r="H24" s="75"/>
      <c r="I24" s="45"/>
      <c r="J24" s="45"/>
      <c r="K24" s="45"/>
      <c r="M24" s="1"/>
    </row>
    <row r="25" spans="1:13" s="36" customFormat="1" x14ac:dyDescent="0.25">
      <c r="A25" s="70">
        <v>19</v>
      </c>
      <c r="B25" s="71" t="s">
        <v>498</v>
      </c>
      <c r="C25" s="72" t="s">
        <v>499</v>
      </c>
      <c r="D25" s="73">
        <v>40861</v>
      </c>
      <c r="E25" s="74" t="s">
        <v>497</v>
      </c>
      <c r="F25" s="74" t="s">
        <v>161</v>
      </c>
      <c r="G25" s="76">
        <v>9.68</v>
      </c>
      <c r="H25" s="75"/>
      <c r="I25" s="45"/>
      <c r="J25" s="45"/>
      <c r="K25" s="45"/>
      <c r="M25" s="1"/>
    </row>
    <row r="26" spans="1:13" s="36" customFormat="1" x14ac:dyDescent="0.25">
      <c r="A26" s="70">
        <v>20</v>
      </c>
      <c r="B26" s="71" t="s">
        <v>45</v>
      </c>
      <c r="C26" s="72" t="s">
        <v>510</v>
      </c>
      <c r="D26" s="73">
        <v>40183</v>
      </c>
      <c r="E26" s="74" t="s">
        <v>12</v>
      </c>
      <c r="F26" s="74" t="s">
        <v>31</v>
      </c>
      <c r="G26" s="76">
        <v>9.6999999999999993</v>
      </c>
      <c r="H26" s="75"/>
      <c r="I26" s="45"/>
      <c r="J26" s="45"/>
      <c r="K26" s="45"/>
      <c r="M26" s="1"/>
    </row>
    <row r="27" spans="1:13" s="36" customFormat="1" x14ac:dyDescent="0.25">
      <c r="A27" s="70">
        <v>21</v>
      </c>
      <c r="B27" s="71" t="s">
        <v>272</v>
      </c>
      <c r="C27" s="72" t="s">
        <v>273</v>
      </c>
      <c r="D27" s="73" t="s">
        <v>274</v>
      </c>
      <c r="E27" s="74" t="s">
        <v>12</v>
      </c>
      <c r="F27" s="74" t="s">
        <v>29</v>
      </c>
      <c r="G27" s="76">
        <v>9.85</v>
      </c>
      <c r="H27" s="75"/>
      <c r="I27" s="45"/>
      <c r="J27" s="45"/>
      <c r="K27" s="45"/>
      <c r="M27" s="1"/>
    </row>
    <row r="28" spans="1:13" s="36" customFormat="1" x14ac:dyDescent="0.25">
      <c r="A28" s="70">
        <v>22</v>
      </c>
      <c r="B28" s="71" t="s">
        <v>23</v>
      </c>
      <c r="C28" s="72" t="s">
        <v>24</v>
      </c>
      <c r="D28" s="73" t="s">
        <v>25</v>
      </c>
      <c r="E28" s="74" t="s">
        <v>12</v>
      </c>
      <c r="F28" s="74" t="s">
        <v>29</v>
      </c>
      <c r="G28" s="76">
        <v>10.02</v>
      </c>
      <c r="H28" s="75"/>
      <c r="I28" s="45"/>
      <c r="J28" s="45"/>
      <c r="K28" s="45"/>
      <c r="M28" s="1"/>
    </row>
    <row r="29" spans="1:13" s="36" customFormat="1" x14ac:dyDescent="0.25">
      <c r="A29" s="70">
        <v>23</v>
      </c>
      <c r="B29" s="71" t="s">
        <v>465</v>
      </c>
      <c r="C29" s="72" t="s">
        <v>466</v>
      </c>
      <c r="D29" s="73" t="s">
        <v>467</v>
      </c>
      <c r="E29" s="74" t="s">
        <v>12</v>
      </c>
      <c r="F29" s="74" t="s">
        <v>228</v>
      </c>
      <c r="G29" s="76">
        <v>10.23</v>
      </c>
      <c r="H29" s="75"/>
      <c r="I29" s="45"/>
      <c r="J29" s="45"/>
      <c r="K29" s="45"/>
      <c r="M29" s="1"/>
    </row>
    <row r="30" spans="1:13" s="36" customFormat="1" x14ac:dyDescent="0.25">
      <c r="A30" s="70">
        <v>24</v>
      </c>
      <c r="B30" s="71" t="s">
        <v>397</v>
      </c>
      <c r="C30" s="72" t="s">
        <v>434</v>
      </c>
      <c r="D30" s="73" t="s">
        <v>438</v>
      </c>
      <c r="E30" s="74" t="s">
        <v>394</v>
      </c>
      <c r="F30" s="74" t="s">
        <v>428</v>
      </c>
      <c r="G30" s="76">
        <v>10.67</v>
      </c>
      <c r="H30" s="75"/>
      <c r="I30" s="45"/>
      <c r="J30" s="45"/>
      <c r="K30" s="45"/>
      <c r="M30" s="1"/>
    </row>
    <row r="31" spans="1:13" s="36" customFormat="1" hidden="1" x14ac:dyDescent="0.25">
      <c r="A31" s="70"/>
      <c r="B31" s="71" t="s">
        <v>380</v>
      </c>
      <c r="C31" s="72" t="s">
        <v>381</v>
      </c>
      <c r="D31" s="73">
        <v>40125</v>
      </c>
      <c r="E31" s="74" t="s">
        <v>376</v>
      </c>
      <c r="F31" s="74" t="s">
        <v>377</v>
      </c>
      <c r="G31" s="76" t="s">
        <v>551</v>
      </c>
      <c r="H31" s="75"/>
      <c r="I31" s="45"/>
      <c r="J31" s="45"/>
      <c r="K31" s="45"/>
      <c r="M31" s="1"/>
    </row>
    <row r="32" spans="1:13" s="36" customFormat="1" hidden="1" x14ac:dyDescent="0.25">
      <c r="A32" s="70"/>
      <c r="B32" s="71" t="s">
        <v>441</v>
      </c>
      <c r="C32" s="72" t="s">
        <v>442</v>
      </c>
      <c r="D32" s="73">
        <v>40126</v>
      </c>
      <c r="E32" s="74" t="s">
        <v>394</v>
      </c>
      <c r="F32" s="74" t="s">
        <v>428</v>
      </c>
      <c r="G32" s="76" t="s">
        <v>551</v>
      </c>
      <c r="H32" s="75"/>
      <c r="I32" s="45"/>
      <c r="J32" s="45"/>
      <c r="K32" s="45"/>
      <c r="M32" s="1"/>
    </row>
    <row r="33" spans="1:13" s="36" customFormat="1" hidden="1" x14ac:dyDescent="0.25">
      <c r="A33" s="70"/>
      <c r="B33" s="71" t="s">
        <v>316</v>
      </c>
      <c r="C33" s="72" t="s">
        <v>440</v>
      </c>
      <c r="D33" s="73">
        <v>39819</v>
      </c>
      <c r="E33" s="74" t="s">
        <v>394</v>
      </c>
      <c r="F33" s="74" t="s">
        <v>428</v>
      </c>
      <c r="G33" s="76" t="s">
        <v>551</v>
      </c>
      <c r="H33" s="75"/>
      <c r="I33" s="45"/>
      <c r="J33" s="45"/>
      <c r="K33" s="45"/>
      <c r="M33" s="1"/>
    </row>
    <row r="34" spans="1:13" s="36" customFormat="1" hidden="1" x14ac:dyDescent="0.25">
      <c r="A34" s="70"/>
      <c r="B34" s="71" t="s">
        <v>122</v>
      </c>
      <c r="C34" s="72" t="s">
        <v>379</v>
      </c>
      <c r="D34" s="73">
        <v>40421</v>
      </c>
      <c r="E34" s="74" t="s">
        <v>376</v>
      </c>
      <c r="F34" s="74" t="s">
        <v>377</v>
      </c>
      <c r="G34" s="76" t="s">
        <v>551</v>
      </c>
      <c r="H34" s="75"/>
      <c r="I34" s="45"/>
      <c r="J34" s="45"/>
      <c r="K34" s="45"/>
      <c r="M34" s="1"/>
    </row>
    <row r="35" spans="1:13" s="36" customFormat="1" ht="15.75" hidden="1" customHeight="1" x14ac:dyDescent="0.25">
      <c r="A35" s="70"/>
      <c r="B35" s="71" t="s">
        <v>169</v>
      </c>
      <c r="C35" s="72" t="s">
        <v>170</v>
      </c>
      <c r="D35" s="73" t="s">
        <v>286</v>
      </c>
      <c r="E35" s="74" t="s">
        <v>12</v>
      </c>
      <c r="F35" s="74" t="s">
        <v>167</v>
      </c>
      <c r="G35" s="76" t="s">
        <v>551</v>
      </c>
      <c r="H35" s="75"/>
      <c r="I35" s="45"/>
      <c r="J35" s="45"/>
      <c r="K35" s="45"/>
      <c r="M35" s="1"/>
    </row>
    <row r="36" spans="1:13" s="36" customFormat="1" hidden="1" x14ac:dyDescent="0.25">
      <c r="A36" s="70"/>
      <c r="B36" s="71" t="s">
        <v>141</v>
      </c>
      <c r="C36" s="72" t="s">
        <v>174</v>
      </c>
      <c r="D36" s="73" t="s">
        <v>240</v>
      </c>
      <c r="E36" s="74" t="s">
        <v>12</v>
      </c>
      <c r="F36" s="74" t="s">
        <v>173</v>
      </c>
      <c r="G36" s="76" t="s">
        <v>551</v>
      </c>
      <c r="H36" s="75"/>
      <c r="I36" s="45"/>
      <c r="J36" s="45"/>
      <c r="K36" s="45"/>
      <c r="M36" s="1"/>
    </row>
    <row r="37" spans="1:13" s="36" customFormat="1" hidden="1" x14ac:dyDescent="0.25">
      <c r="A37" s="70"/>
      <c r="B37" s="71" t="s">
        <v>9</v>
      </c>
      <c r="C37" s="72" t="s">
        <v>113</v>
      </c>
      <c r="D37" s="73" t="s">
        <v>464</v>
      </c>
      <c r="E37" s="74" t="s">
        <v>12</v>
      </c>
      <c r="F37" s="74" t="s">
        <v>228</v>
      </c>
      <c r="G37" s="76" t="s">
        <v>551</v>
      </c>
      <c r="H37" s="75"/>
      <c r="I37" s="45"/>
      <c r="J37" s="45"/>
      <c r="K37" s="45"/>
      <c r="M37" s="1"/>
    </row>
    <row r="38" spans="1:13" s="36" customFormat="1" hidden="1" x14ac:dyDescent="0.25">
      <c r="A38" s="70"/>
      <c r="B38" s="71" t="s">
        <v>86</v>
      </c>
      <c r="C38" s="72" t="s">
        <v>98</v>
      </c>
      <c r="D38" s="73" t="s">
        <v>99</v>
      </c>
      <c r="E38" s="74" t="s">
        <v>12</v>
      </c>
      <c r="F38" s="74" t="s">
        <v>104</v>
      </c>
      <c r="G38" s="76" t="s">
        <v>551</v>
      </c>
      <c r="H38" s="75"/>
      <c r="I38" s="45"/>
      <c r="J38" s="45"/>
      <c r="K38" s="45"/>
      <c r="M38" s="1"/>
    </row>
    <row r="39" spans="1:13" s="36" customFormat="1" hidden="1" x14ac:dyDescent="0.25">
      <c r="A39" s="70"/>
      <c r="B39" s="71" t="s">
        <v>253</v>
      </c>
      <c r="C39" s="72" t="s">
        <v>254</v>
      </c>
      <c r="D39" s="73">
        <v>40018</v>
      </c>
      <c r="E39" s="74" t="s">
        <v>12</v>
      </c>
      <c r="F39" s="74" t="s">
        <v>123</v>
      </c>
      <c r="G39" s="76" t="s">
        <v>551</v>
      </c>
      <c r="H39" s="75"/>
      <c r="I39" s="45"/>
      <c r="J39" s="45"/>
      <c r="K39" s="45"/>
      <c r="M39" s="1"/>
    </row>
    <row r="40" spans="1:13" s="36" customFormat="1" hidden="1" x14ac:dyDescent="0.25">
      <c r="A40" s="70"/>
      <c r="B40" s="71" t="s">
        <v>26</v>
      </c>
      <c r="C40" s="72" t="s">
        <v>352</v>
      </c>
      <c r="D40" s="73">
        <v>40142</v>
      </c>
      <c r="E40" s="74" t="s">
        <v>12</v>
      </c>
      <c r="F40" s="74" t="s">
        <v>104</v>
      </c>
      <c r="G40" s="76" t="s">
        <v>551</v>
      </c>
      <c r="H40" s="75"/>
      <c r="I40" s="45"/>
      <c r="J40" s="45"/>
      <c r="K40" s="45"/>
      <c r="M40" s="1"/>
    </row>
  </sheetData>
  <printOptions horizontalCentered="1"/>
  <pageMargins left="0.39370078740157483" right="0.39370078740157483" top="0.4" bottom="0.26" header="0.26" footer="0.21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"/>
  <sheetViews>
    <sheetView showZeros="0" topLeftCell="A16" zoomScaleNormal="100" workbookViewId="0">
      <selection activeCell="N37" sqref="N37"/>
    </sheetView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88671875" style="1" customWidth="1"/>
    <col min="7" max="7" width="8" style="45" bestFit="1" customWidth="1"/>
    <col min="8" max="8" width="7" style="45" customWidth="1"/>
    <col min="9" max="9" width="7.109375" style="45" bestFit="1" customWidth="1"/>
    <col min="10" max="10" width="11.6640625" style="45" bestFit="1" customWidth="1"/>
    <col min="11" max="253" width="9.109375" style="1"/>
    <col min="254" max="254" width="5.44140625" style="1" customWidth="1"/>
    <col min="255" max="255" width="9.44140625" style="1" customWidth="1"/>
    <col min="256" max="256" width="13.5546875" style="1" customWidth="1"/>
    <col min="257" max="257" width="10.88671875" style="1" customWidth="1"/>
    <col min="258" max="258" width="13.88671875" style="1" bestFit="1" customWidth="1"/>
    <col min="259" max="259" width="25.88671875" style="1" customWidth="1"/>
    <col min="260" max="260" width="8" style="1" bestFit="1" customWidth="1"/>
    <col min="261" max="263" width="7" style="1" customWidth="1"/>
    <col min="264" max="264" width="7.5546875" style="1" customWidth="1"/>
    <col min="265" max="509" width="9.109375" style="1"/>
    <col min="510" max="510" width="5.44140625" style="1" customWidth="1"/>
    <col min="511" max="511" width="9.44140625" style="1" customWidth="1"/>
    <col min="512" max="512" width="13.5546875" style="1" customWidth="1"/>
    <col min="513" max="513" width="10.88671875" style="1" customWidth="1"/>
    <col min="514" max="514" width="13.88671875" style="1" bestFit="1" customWidth="1"/>
    <col min="515" max="515" width="25.88671875" style="1" customWidth="1"/>
    <col min="516" max="516" width="8" style="1" bestFit="1" customWidth="1"/>
    <col min="517" max="519" width="7" style="1" customWidth="1"/>
    <col min="520" max="520" width="7.5546875" style="1" customWidth="1"/>
    <col min="521" max="765" width="9.109375" style="1"/>
    <col min="766" max="766" width="5.44140625" style="1" customWidth="1"/>
    <col min="767" max="767" width="9.44140625" style="1" customWidth="1"/>
    <col min="768" max="768" width="13.5546875" style="1" customWidth="1"/>
    <col min="769" max="769" width="10.88671875" style="1" customWidth="1"/>
    <col min="770" max="770" width="13.88671875" style="1" bestFit="1" customWidth="1"/>
    <col min="771" max="771" width="25.88671875" style="1" customWidth="1"/>
    <col min="772" max="772" width="8" style="1" bestFit="1" customWidth="1"/>
    <col min="773" max="775" width="7" style="1" customWidth="1"/>
    <col min="776" max="776" width="7.5546875" style="1" customWidth="1"/>
    <col min="777" max="1021" width="9.109375" style="1"/>
    <col min="1022" max="1022" width="5.44140625" style="1" customWidth="1"/>
    <col min="1023" max="1023" width="9.44140625" style="1" customWidth="1"/>
    <col min="1024" max="1024" width="13.5546875" style="1" customWidth="1"/>
    <col min="1025" max="1025" width="10.88671875" style="1" customWidth="1"/>
    <col min="1026" max="1026" width="13.88671875" style="1" bestFit="1" customWidth="1"/>
    <col min="1027" max="1027" width="25.88671875" style="1" customWidth="1"/>
    <col min="1028" max="1028" width="8" style="1" bestFit="1" customWidth="1"/>
    <col min="1029" max="1031" width="7" style="1" customWidth="1"/>
    <col min="1032" max="1032" width="7.5546875" style="1" customWidth="1"/>
    <col min="1033" max="1277" width="9.109375" style="1"/>
    <col min="1278" max="1278" width="5.44140625" style="1" customWidth="1"/>
    <col min="1279" max="1279" width="9.44140625" style="1" customWidth="1"/>
    <col min="1280" max="1280" width="13.5546875" style="1" customWidth="1"/>
    <col min="1281" max="1281" width="10.88671875" style="1" customWidth="1"/>
    <col min="1282" max="1282" width="13.88671875" style="1" bestFit="1" customWidth="1"/>
    <col min="1283" max="1283" width="25.88671875" style="1" customWidth="1"/>
    <col min="1284" max="1284" width="8" style="1" bestFit="1" customWidth="1"/>
    <col min="1285" max="1287" width="7" style="1" customWidth="1"/>
    <col min="1288" max="1288" width="7.5546875" style="1" customWidth="1"/>
    <col min="1289" max="1533" width="9.109375" style="1"/>
    <col min="1534" max="1534" width="5.44140625" style="1" customWidth="1"/>
    <col min="1535" max="1535" width="9.44140625" style="1" customWidth="1"/>
    <col min="1536" max="1536" width="13.5546875" style="1" customWidth="1"/>
    <col min="1537" max="1537" width="10.88671875" style="1" customWidth="1"/>
    <col min="1538" max="1538" width="13.88671875" style="1" bestFit="1" customWidth="1"/>
    <col min="1539" max="1539" width="25.88671875" style="1" customWidth="1"/>
    <col min="1540" max="1540" width="8" style="1" bestFit="1" customWidth="1"/>
    <col min="1541" max="1543" width="7" style="1" customWidth="1"/>
    <col min="1544" max="1544" width="7.5546875" style="1" customWidth="1"/>
    <col min="1545" max="1789" width="9.109375" style="1"/>
    <col min="1790" max="1790" width="5.44140625" style="1" customWidth="1"/>
    <col min="1791" max="1791" width="9.44140625" style="1" customWidth="1"/>
    <col min="1792" max="1792" width="13.5546875" style="1" customWidth="1"/>
    <col min="1793" max="1793" width="10.88671875" style="1" customWidth="1"/>
    <col min="1794" max="1794" width="13.88671875" style="1" bestFit="1" customWidth="1"/>
    <col min="1795" max="1795" width="25.88671875" style="1" customWidth="1"/>
    <col min="1796" max="1796" width="8" style="1" bestFit="1" customWidth="1"/>
    <col min="1797" max="1799" width="7" style="1" customWidth="1"/>
    <col min="1800" max="1800" width="7.5546875" style="1" customWidth="1"/>
    <col min="1801" max="2045" width="9.109375" style="1"/>
    <col min="2046" max="2046" width="5.44140625" style="1" customWidth="1"/>
    <col min="2047" max="2047" width="9.44140625" style="1" customWidth="1"/>
    <col min="2048" max="2048" width="13.5546875" style="1" customWidth="1"/>
    <col min="2049" max="2049" width="10.88671875" style="1" customWidth="1"/>
    <col min="2050" max="2050" width="13.88671875" style="1" bestFit="1" customWidth="1"/>
    <col min="2051" max="2051" width="25.88671875" style="1" customWidth="1"/>
    <col min="2052" max="2052" width="8" style="1" bestFit="1" customWidth="1"/>
    <col min="2053" max="2055" width="7" style="1" customWidth="1"/>
    <col min="2056" max="2056" width="7.5546875" style="1" customWidth="1"/>
    <col min="2057" max="2301" width="9.109375" style="1"/>
    <col min="2302" max="2302" width="5.44140625" style="1" customWidth="1"/>
    <col min="2303" max="2303" width="9.44140625" style="1" customWidth="1"/>
    <col min="2304" max="2304" width="13.5546875" style="1" customWidth="1"/>
    <col min="2305" max="2305" width="10.88671875" style="1" customWidth="1"/>
    <col min="2306" max="2306" width="13.88671875" style="1" bestFit="1" customWidth="1"/>
    <col min="2307" max="2307" width="25.88671875" style="1" customWidth="1"/>
    <col min="2308" max="2308" width="8" style="1" bestFit="1" customWidth="1"/>
    <col min="2309" max="2311" width="7" style="1" customWidth="1"/>
    <col min="2312" max="2312" width="7.5546875" style="1" customWidth="1"/>
    <col min="2313" max="2557" width="9.109375" style="1"/>
    <col min="2558" max="2558" width="5.44140625" style="1" customWidth="1"/>
    <col min="2559" max="2559" width="9.44140625" style="1" customWidth="1"/>
    <col min="2560" max="2560" width="13.5546875" style="1" customWidth="1"/>
    <col min="2561" max="2561" width="10.88671875" style="1" customWidth="1"/>
    <col min="2562" max="2562" width="13.88671875" style="1" bestFit="1" customWidth="1"/>
    <col min="2563" max="2563" width="25.88671875" style="1" customWidth="1"/>
    <col min="2564" max="2564" width="8" style="1" bestFit="1" customWidth="1"/>
    <col min="2565" max="2567" width="7" style="1" customWidth="1"/>
    <col min="2568" max="2568" width="7.5546875" style="1" customWidth="1"/>
    <col min="2569" max="2813" width="9.109375" style="1"/>
    <col min="2814" max="2814" width="5.44140625" style="1" customWidth="1"/>
    <col min="2815" max="2815" width="9.44140625" style="1" customWidth="1"/>
    <col min="2816" max="2816" width="13.5546875" style="1" customWidth="1"/>
    <col min="2817" max="2817" width="10.88671875" style="1" customWidth="1"/>
    <col min="2818" max="2818" width="13.88671875" style="1" bestFit="1" customWidth="1"/>
    <col min="2819" max="2819" width="25.88671875" style="1" customWidth="1"/>
    <col min="2820" max="2820" width="8" style="1" bestFit="1" customWidth="1"/>
    <col min="2821" max="2823" width="7" style="1" customWidth="1"/>
    <col min="2824" max="2824" width="7.5546875" style="1" customWidth="1"/>
    <col min="2825" max="3069" width="9.109375" style="1"/>
    <col min="3070" max="3070" width="5.44140625" style="1" customWidth="1"/>
    <col min="3071" max="3071" width="9.44140625" style="1" customWidth="1"/>
    <col min="3072" max="3072" width="13.5546875" style="1" customWidth="1"/>
    <col min="3073" max="3073" width="10.88671875" style="1" customWidth="1"/>
    <col min="3074" max="3074" width="13.88671875" style="1" bestFit="1" customWidth="1"/>
    <col min="3075" max="3075" width="25.88671875" style="1" customWidth="1"/>
    <col min="3076" max="3076" width="8" style="1" bestFit="1" customWidth="1"/>
    <col min="3077" max="3079" width="7" style="1" customWidth="1"/>
    <col min="3080" max="3080" width="7.5546875" style="1" customWidth="1"/>
    <col min="3081" max="3325" width="9.109375" style="1"/>
    <col min="3326" max="3326" width="5.44140625" style="1" customWidth="1"/>
    <col min="3327" max="3327" width="9.44140625" style="1" customWidth="1"/>
    <col min="3328" max="3328" width="13.5546875" style="1" customWidth="1"/>
    <col min="3329" max="3329" width="10.88671875" style="1" customWidth="1"/>
    <col min="3330" max="3330" width="13.88671875" style="1" bestFit="1" customWidth="1"/>
    <col min="3331" max="3331" width="25.88671875" style="1" customWidth="1"/>
    <col min="3332" max="3332" width="8" style="1" bestFit="1" customWidth="1"/>
    <col min="3333" max="3335" width="7" style="1" customWidth="1"/>
    <col min="3336" max="3336" width="7.5546875" style="1" customWidth="1"/>
    <col min="3337" max="3581" width="9.109375" style="1"/>
    <col min="3582" max="3582" width="5.44140625" style="1" customWidth="1"/>
    <col min="3583" max="3583" width="9.44140625" style="1" customWidth="1"/>
    <col min="3584" max="3584" width="13.5546875" style="1" customWidth="1"/>
    <col min="3585" max="3585" width="10.88671875" style="1" customWidth="1"/>
    <col min="3586" max="3586" width="13.88671875" style="1" bestFit="1" customWidth="1"/>
    <col min="3587" max="3587" width="25.88671875" style="1" customWidth="1"/>
    <col min="3588" max="3588" width="8" style="1" bestFit="1" customWidth="1"/>
    <col min="3589" max="3591" width="7" style="1" customWidth="1"/>
    <col min="3592" max="3592" width="7.5546875" style="1" customWidth="1"/>
    <col min="3593" max="3837" width="9.109375" style="1"/>
    <col min="3838" max="3838" width="5.44140625" style="1" customWidth="1"/>
    <col min="3839" max="3839" width="9.44140625" style="1" customWidth="1"/>
    <col min="3840" max="3840" width="13.5546875" style="1" customWidth="1"/>
    <col min="3841" max="3841" width="10.88671875" style="1" customWidth="1"/>
    <col min="3842" max="3842" width="13.88671875" style="1" bestFit="1" customWidth="1"/>
    <col min="3843" max="3843" width="25.88671875" style="1" customWidth="1"/>
    <col min="3844" max="3844" width="8" style="1" bestFit="1" customWidth="1"/>
    <col min="3845" max="3847" width="7" style="1" customWidth="1"/>
    <col min="3848" max="3848" width="7.5546875" style="1" customWidth="1"/>
    <col min="3849" max="4093" width="9.109375" style="1"/>
    <col min="4094" max="4094" width="5.44140625" style="1" customWidth="1"/>
    <col min="4095" max="4095" width="9.44140625" style="1" customWidth="1"/>
    <col min="4096" max="4096" width="13.5546875" style="1" customWidth="1"/>
    <col min="4097" max="4097" width="10.88671875" style="1" customWidth="1"/>
    <col min="4098" max="4098" width="13.88671875" style="1" bestFit="1" customWidth="1"/>
    <col min="4099" max="4099" width="25.88671875" style="1" customWidth="1"/>
    <col min="4100" max="4100" width="8" style="1" bestFit="1" customWidth="1"/>
    <col min="4101" max="4103" width="7" style="1" customWidth="1"/>
    <col min="4104" max="4104" width="7.5546875" style="1" customWidth="1"/>
    <col min="4105" max="4349" width="9.109375" style="1"/>
    <col min="4350" max="4350" width="5.44140625" style="1" customWidth="1"/>
    <col min="4351" max="4351" width="9.44140625" style="1" customWidth="1"/>
    <col min="4352" max="4352" width="13.5546875" style="1" customWidth="1"/>
    <col min="4353" max="4353" width="10.88671875" style="1" customWidth="1"/>
    <col min="4354" max="4354" width="13.88671875" style="1" bestFit="1" customWidth="1"/>
    <col min="4355" max="4355" width="25.88671875" style="1" customWidth="1"/>
    <col min="4356" max="4356" width="8" style="1" bestFit="1" customWidth="1"/>
    <col min="4357" max="4359" width="7" style="1" customWidth="1"/>
    <col min="4360" max="4360" width="7.5546875" style="1" customWidth="1"/>
    <col min="4361" max="4605" width="9.109375" style="1"/>
    <col min="4606" max="4606" width="5.44140625" style="1" customWidth="1"/>
    <col min="4607" max="4607" width="9.44140625" style="1" customWidth="1"/>
    <col min="4608" max="4608" width="13.5546875" style="1" customWidth="1"/>
    <col min="4609" max="4609" width="10.88671875" style="1" customWidth="1"/>
    <col min="4610" max="4610" width="13.88671875" style="1" bestFit="1" customWidth="1"/>
    <col min="4611" max="4611" width="25.88671875" style="1" customWidth="1"/>
    <col min="4612" max="4612" width="8" style="1" bestFit="1" customWidth="1"/>
    <col min="4613" max="4615" width="7" style="1" customWidth="1"/>
    <col min="4616" max="4616" width="7.5546875" style="1" customWidth="1"/>
    <col min="4617" max="4861" width="9.109375" style="1"/>
    <col min="4862" max="4862" width="5.44140625" style="1" customWidth="1"/>
    <col min="4863" max="4863" width="9.44140625" style="1" customWidth="1"/>
    <col min="4864" max="4864" width="13.5546875" style="1" customWidth="1"/>
    <col min="4865" max="4865" width="10.88671875" style="1" customWidth="1"/>
    <col min="4866" max="4866" width="13.88671875" style="1" bestFit="1" customWidth="1"/>
    <col min="4867" max="4867" width="25.88671875" style="1" customWidth="1"/>
    <col min="4868" max="4868" width="8" style="1" bestFit="1" customWidth="1"/>
    <col min="4869" max="4871" width="7" style="1" customWidth="1"/>
    <col min="4872" max="4872" width="7.5546875" style="1" customWidth="1"/>
    <col min="4873" max="5117" width="9.109375" style="1"/>
    <col min="5118" max="5118" width="5.44140625" style="1" customWidth="1"/>
    <col min="5119" max="5119" width="9.44140625" style="1" customWidth="1"/>
    <col min="5120" max="5120" width="13.5546875" style="1" customWidth="1"/>
    <col min="5121" max="5121" width="10.88671875" style="1" customWidth="1"/>
    <col min="5122" max="5122" width="13.88671875" style="1" bestFit="1" customWidth="1"/>
    <col min="5123" max="5123" width="25.88671875" style="1" customWidth="1"/>
    <col min="5124" max="5124" width="8" style="1" bestFit="1" customWidth="1"/>
    <col min="5125" max="5127" width="7" style="1" customWidth="1"/>
    <col min="5128" max="5128" width="7.5546875" style="1" customWidth="1"/>
    <col min="5129" max="5373" width="9.109375" style="1"/>
    <col min="5374" max="5374" width="5.44140625" style="1" customWidth="1"/>
    <col min="5375" max="5375" width="9.44140625" style="1" customWidth="1"/>
    <col min="5376" max="5376" width="13.5546875" style="1" customWidth="1"/>
    <col min="5377" max="5377" width="10.88671875" style="1" customWidth="1"/>
    <col min="5378" max="5378" width="13.88671875" style="1" bestFit="1" customWidth="1"/>
    <col min="5379" max="5379" width="25.88671875" style="1" customWidth="1"/>
    <col min="5380" max="5380" width="8" style="1" bestFit="1" customWidth="1"/>
    <col min="5381" max="5383" width="7" style="1" customWidth="1"/>
    <col min="5384" max="5384" width="7.5546875" style="1" customWidth="1"/>
    <col min="5385" max="5629" width="9.109375" style="1"/>
    <col min="5630" max="5630" width="5.44140625" style="1" customWidth="1"/>
    <col min="5631" max="5631" width="9.44140625" style="1" customWidth="1"/>
    <col min="5632" max="5632" width="13.5546875" style="1" customWidth="1"/>
    <col min="5633" max="5633" width="10.88671875" style="1" customWidth="1"/>
    <col min="5634" max="5634" width="13.88671875" style="1" bestFit="1" customWidth="1"/>
    <col min="5635" max="5635" width="25.88671875" style="1" customWidth="1"/>
    <col min="5636" max="5636" width="8" style="1" bestFit="1" customWidth="1"/>
    <col min="5637" max="5639" width="7" style="1" customWidth="1"/>
    <col min="5640" max="5640" width="7.5546875" style="1" customWidth="1"/>
    <col min="5641" max="5885" width="9.109375" style="1"/>
    <col min="5886" max="5886" width="5.44140625" style="1" customWidth="1"/>
    <col min="5887" max="5887" width="9.44140625" style="1" customWidth="1"/>
    <col min="5888" max="5888" width="13.5546875" style="1" customWidth="1"/>
    <col min="5889" max="5889" width="10.88671875" style="1" customWidth="1"/>
    <col min="5890" max="5890" width="13.88671875" style="1" bestFit="1" customWidth="1"/>
    <col min="5891" max="5891" width="25.88671875" style="1" customWidth="1"/>
    <col min="5892" max="5892" width="8" style="1" bestFit="1" customWidth="1"/>
    <col min="5893" max="5895" width="7" style="1" customWidth="1"/>
    <col min="5896" max="5896" width="7.5546875" style="1" customWidth="1"/>
    <col min="5897" max="6141" width="9.109375" style="1"/>
    <col min="6142" max="6142" width="5.44140625" style="1" customWidth="1"/>
    <col min="6143" max="6143" width="9.44140625" style="1" customWidth="1"/>
    <col min="6144" max="6144" width="13.5546875" style="1" customWidth="1"/>
    <col min="6145" max="6145" width="10.88671875" style="1" customWidth="1"/>
    <col min="6146" max="6146" width="13.88671875" style="1" bestFit="1" customWidth="1"/>
    <col min="6147" max="6147" width="25.88671875" style="1" customWidth="1"/>
    <col min="6148" max="6148" width="8" style="1" bestFit="1" customWidth="1"/>
    <col min="6149" max="6151" width="7" style="1" customWidth="1"/>
    <col min="6152" max="6152" width="7.5546875" style="1" customWidth="1"/>
    <col min="6153" max="6397" width="9.109375" style="1"/>
    <col min="6398" max="6398" width="5.44140625" style="1" customWidth="1"/>
    <col min="6399" max="6399" width="9.44140625" style="1" customWidth="1"/>
    <col min="6400" max="6400" width="13.5546875" style="1" customWidth="1"/>
    <col min="6401" max="6401" width="10.88671875" style="1" customWidth="1"/>
    <col min="6402" max="6402" width="13.88671875" style="1" bestFit="1" customWidth="1"/>
    <col min="6403" max="6403" width="25.88671875" style="1" customWidth="1"/>
    <col min="6404" max="6404" width="8" style="1" bestFit="1" customWidth="1"/>
    <col min="6405" max="6407" width="7" style="1" customWidth="1"/>
    <col min="6408" max="6408" width="7.5546875" style="1" customWidth="1"/>
    <col min="6409" max="6653" width="9.109375" style="1"/>
    <col min="6654" max="6654" width="5.44140625" style="1" customWidth="1"/>
    <col min="6655" max="6655" width="9.44140625" style="1" customWidth="1"/>
    <col min="6656" max="6656" width="13.5546875" style="1" customWidth="1"/>
    <col min="6657" max="6657" width="10.88671875" style="1" customWidth="1"/>
    <col min="6658" max="6658" width="13.88671875" style="1" bestFit="1" customWidth="1"/>
    <col min="6659" max="6659" width="25.88671875" style="1" customWidth="1"/>
    <col min="6660" max="6660" width="8" style="1" bestFit="1" customWidth="1"/>
    <col min="6661" max="6663" width="7" style="1" customWidth="1"/>
    <col min="6664" max="6664" width="7.5546875" style="1" customWidth="1"/>
    <col min="6665" max="6909" width="9.109375" style="1"/>
    <col min="6910" max="6910" width="5.44140625" style="1" customWidth="1"/>
    <col min="6911" max="6911" width="9.44140625" style="1" customWidth="1"/>
    <col min="6912" max="6912" width="13.5546875" style="1" customWidth="1"/>
    <col min="6913" max="6913" width="10.88671875" style="1" customWidth="1"/>
    <col min="6914" max="6914" width="13.88671875" style="1" bestFit="1" customWidth="1"/>
    <col min="6915" max="6915" width="25.88671875" style="1" customWidth="1"/>
    <col min="6916" max="6916" width="8" style="1" bestFit="1" customWidth="1"/>
    <col min="6917" max="6919" width="7" style="1" customWidth="1"/>
    <col min="6920" max="6920" width="7.5546875" style="1" customWidth="1"/>
    <col min="6921" max="7165" width="9.109375" style="1"/>
    <col min="7166" max="7166" width="5.44140625" style="1" customWidth="1"/>
    <col min="7167" max="7167" width="9.44140625" style="1" customWidth="1"/>
    <col min="7168" max="7168" width="13.5546875" style="1" customWidth="1"/>
    <col min="7169" max="7169" width="10.88671875" style="1" customWidth="1"/>
    <col min="7170" max="7170" width="13.88671875" style="1" bestFit="1" customWidth="1"/>
    <col min="7171" max="7171" width="25.88671875" style="1" customWidth="1"/>
    <col min="7172" max="7172" width="8" style="1" bestFit="1" customWidth="1"/>
    <col min="7173" max="7175" width="7" style="1" customWidth="1"/>
    <col min="7176" max="7176" width="7.5546875" style="1" customWidth="1"/>
    <col min="7177" max="7421" width="9.109375" style="1"/>
    <col min="7422" max="7422" width="5.44140625" style="1" customWidth="1"/>
    <col min="7423" max="7423" width="9.44140625" style="1" customWidth="1"/>
    <col min="7424" max="7424" width="13.5546875" style="1" customWidth="1"/>
    <col min="7425" max="7425" width="10.88671875" style="1" customWidth="1"/>
    <col min="7426" max="7426" width="13.88671875" style="1" bestFit="1" customWidth="1"/>
    <col min="7427" max="7427" width="25.88671875" style="1" customWidth="1"/>
    <col min="7428" max="7428" width="8" style="1" bestFit="1" customWidth="1"/>
    <col min="7429" max="7431" width="7" style="1" customWidth="1"/>
    <col min="7432" max="7432" width="7.5546875" style="1" customWidth="1"/>
    <col min="7433" max="7677" width="9.109375" style="1"/>
    <col min="7678" max="7678" width="5.44140625" style="1" customWidth="1"/>
    <col min="7679" max="7679" width="9.44140625" style="1" customWidth="1"/>
    <col min="7680" max="7680" width="13.5546875" style="1" customWidth="1"/>
    <col min="7681" max="7681" width="10.88671875" style="1" customWidth="1"/>
    <col min="7682" max="7682" width="13.88671875" style="1" bestFit="1" customWidth="1"/>
    <col min="7683" max="7683" width="25.88671875" style="1" customWidth="1"/>
    <col min="7684" max="7684" width="8" style="1" bestFit="1" customWidth="1"/>
    <col min="7685" max="7687" width="7" style="1" customWidth="1"/>
    <col min="7688" max="7688" width="7.5546875" style="1" customWidth="1"/>
    <col min="7689" max="7933" width="9.109375" style="1"/>
    <col min="7934" max="7934" width="5.44140625" style="1" customWidth="1"/>
    <col min="7935" max="7935" width="9.44140625" style="1" customWidth="1"/>
    <col min="7936" max="7936" width="13.5546875" style="1" customWidth="1"/>
    <col min="7937" max="7937" width="10.88671875" style="1" customWidth="1"/>
    <col min="7938" max="7938" width="13.88671875" style="1" bestFit="1" customWidth="1"/>
    <col min="7939" max="7939" width="25.88671875" style="1" customWidth="1"/>
    <col min="7940" max="7940" width="8" style="1" bestFit="1" customWidth="1"/>
    <col min="7941" max="7943" width="7" style="1" customWidth="1"/>
    <col min="7944" max="7944" width="7.5546875" style="1" customWidth="1"/>
    <col min="7945" max="8189" width="9.109375" style="1"/>
    <col min="8190" max="8190" width="5.44140625" style="1" customWidth="1"/>
    <col min="8191" max="8191" width="9.44140625" style="1" customWidth="1"/>
    <col min="8192" max="8192" width="13.5546875" style="1" customWidth="1"/>
    <col min="8193" max="8193" width="10.88671875" style="1" customWidth="1"/>
    <col min="8194" max="8194" width="13.88671875" style="1" bestFit="1" customWidth="1"/>
    <col min="8195" max="8195" width="25.88671875" style="1" customWidth="1"/>
    <col min="8196" max="8196" width="8" style="1" bestFit="1" customWidth="1"/>
    <col min="8197" max="8199" width="7" style="1" customWidth="1"/>
    <col min="8200" max="8200" width="7.5546875" style="1" customWidth="1"/>
    <col min="8201" max="8445" width="9.109375" style="1"/>
    <col min="8446" max="8446" width="5.44140625" style="1" customWidth="1"/>
    <col min="8447" max="8447" width="9.44140625" style="1" customWidth="1"/>
    <col min="8448" max="8448" width="13.5546875" style="1" customWidth="1"/>
    <col min="8449" max="8449" width="10.88671875" style="1" customWidth="1"/>
    <col min="8450" max="8450" width="13.88671875" style="1" bestFit="1" customWidth="1"/>
    <col min="8451" max="8451" width="25.88671875" style="1" customWidth="1"/>
    <col min="8452" max="8452" width="8" style="1" bestFit="1" customWidth="1"/>
    <col min="8453" max="8455" width="7" style="1" customWidth="1"/>
    <col min="8456" max="8456" width="7.5546875" style="1" customWidth="1"/>
    <col min="8457" max="8701" width="9.109375" style="1"/>
    <col min="8702" max="8702" width="5.44140625" style="1" customWidth="1"/>
    <col min="8703" max="8703" width="9.44140625" style="1" customWidth="1"/>
    <col min="8704" max="8704" width="13.5546875" style="1" customWidth="1"/>
    <col min="8705" max="8705" width="10.88671875" style="1" customWidth="1"/>
    <col min="8706" max="8706" width="13.88671875" style="1" bestFit="1" customWidth="1"/>
    <col min="8707" max="8707" width="25.88671875" style="1" customWidth="1"/>
    <col min="8708" max="8708" width="8" style="1" bestFit="1" customWidth="1"/>
    <col min="8709" max="8711" width="7" style="1" customWidth="1"/>
    <col min="8712" max="8712" width="7.5546875" style="1" customWidth="1"/>
    <col min="8713" max="8957" width="9.109375" style="1"/>
    <col min="8958" max="8958" width="5.44140625" style="1" customWidth="1"/>
    <col min="8959" max="8959" width="9.44140625" style="1" customWidth="1"/>
    <col min="8960" max="8960" width="13.5546875" style="1" customWidth="1"/>
    <col min="8961" max="8961" width="10.88671875" style="1" customWidth="1"/>
    <col min="8962" max="8962" width="13.88671875" style="1" bestFit="1" customWidth="1"/>
    <col min="8963" max="8963" width="25.88671875" style="1" customWidth="1"/>
    <col min="8964" max="8964" width="8" style="1" bestFit="1" customWidth="1"/>
    <col min="8965" max="8967" width="7" style="1" customWidth="1"/>
    <col min="8968" max="8968" width="7.5546875" style="1" customWidth="1"/>
    <col min="8969" max="9213" width="9.109375" style="1"/>
    <col min="9214" max="9214" width="5.44140625" style="1" customWidth="1"/>
    <col min="9215" max="9215" width="9.44140625" style="1" customWidth="1"/>
    <col min="9216" max="9216" width="13.5546875" style="1" customWidth="1"/>
    <col min="9217" max="9217" width="10.88671875" style="1" customWidth="1"/>
    <col min="9218" max="9218" width="13.88671875" style="1" bestFit="1" customWidth="1"/>
    <col min="9219" max="9219" width="25.88671875" style="1" customWidth="1"/>
    <col min="9220" max="9220" width="8" style="1" bestFit="1" customWidth="1"/>
    <col min="9221" max="9223" width="7" style="1" customWidth="1"/>
    <col min="9224" max="9224" width="7.5546875" style="1" customWidth="1"/>
    <col min="9225" max="9469" width="9.109375" style="1"/>
    <col min="9470" max="9470" width="5.44140625" style="1" customWidth="1"/>
    <col min="9471" max="9471" width="9.44140625" style="1" customWidth="1"/>
    <col min="9472" max="9472" width="13.5546875" style="1" customWidth="1"/>
    <col min="9473" max="9473" width="10.88671875" style="1" customWidth="1"/>
    <col min="9474" max="9474" width="13.88671875" style="1" bestFit="1" customWidth="1"/>
    <col min="9475" max="9475" width="25.88671875" style="1" customWidth="1"/>
    <col min="9476" max="9476" width="8" style="1" bestFit="1" customWidth="1"/>
    <col min="9477" max="9479" width="7" style="1" customWidth="1"/>
    <col min="9480" max="9480" width="7.5546875" style="1" customWidth="1"/>
    <col min="9481" max="9725" width="9.109375" style="1"/>
    <col min="9726" max="9726" width="5.44140625" style="1" customWidth="1"/>
    <col min="9727" max="9727" width="9.44140625" style="1" customWidth="1"/>
    <col min="9728" max="9728" width="13.5546875" style="1" customWidth="1"/>
    <col min="9729" max="9729" width="10.88671875" style="1" customWidth="1"/>
    <col min="9730" max="9730" width="13.88671875" style="1" bestFit="1" customWidth="1"/>
    <col min="9731" max="9731" width="25.88671875" style="1" customWidth="1"/>
    <col min="9732" max="9732" width="8" style="1" bestFit="1" customWidth="1"/>
    <col min="9733" max="9735" width="7" style="1" customWidth="1"/>
    <col min="9736" max="9736" width="7.5546875" style="1" customWidth="1"/>
    <col min="9737" max="9981" width="9.109375" style="1"/>
    <col min="9982" max="9982" width="5.44140625" style="1" customWidth="1"/>
    <col min="9983" max="9983" width="9.44140625" style="1" customWidth="1"/>
    <col min="9984" max="9984" width="13.5546875" style="1" customWidth="1"/>
    <col min="9985" max="9985" width="10.88671875" style="1" customWidth="1"/>
    <col min="9986" max="9986" width="13.88671875" style="1" bestFit="1" customWidth="1"/>
    <col min="9987" max="9987" width="25.88671875" style="1" customWidth="1"/>
    <col min="9988" max="9988" width="8" style="1" bestFit="1" customWidth="1"/>
    <col min="9989" max="9991" width="7" style="1" customWidth="1"/>
    <col min="9992" max="9992" width="7.5546875" style="1" customWidth="1"/>
    <col min="9993" max="10237" width="9.109375" style="1"/>
    <col min="10238" max="10238" width="5.44140625" style="1" customWidth="1"/>
    <col min="10239" max="10239" width="9.44140625" style="1" customWidth="1"/>
    <col min="10240" max="10240" width="13.5546875" style="1" customWidth="1"/>
    <col min="10241" max="10241" width="10.88671875" style="1" customWidth="1"/>
    <col min="10242" max="10242" width="13.88671875" style="1" bestFit="1" customWidth="1"/>
    <col min="10243" max="10243" width="25.88671875" style="1" customWidth="1"/>
    <col min="10244" max="10244" width="8" style="1" bestFit="1" customWidth="1"/>
    <col min="10245" max="10247" width="7" style="1" customWidth="1"/>
    <col min="10248" max="10248" width="7.5546875" style="1" customWidth="1"/>
    <col min="10249" max="10493" width="9.109375" style="1"/>
    <col min="10494" max="10494" width="5.44140625" style="1" customWidth="1"/>
    <col min="10495" max="10495" width="9.44140625" style="1" customWidth="1"/>
    <col min="10496" max="10496" width="13.5546875" style="1" customWidth="1"/>
    <col min="10497" max="10497" width="10.88671875" style="1" customWidth="1"/>
    <col min="10498" max="10498" width="13.88671875" style="1" bestFit="1" customWidth="1"/>
    <col min="10499" max="10499" width="25.88671875" style="1" customWidth="1"/>
    <col min="10500" max="10500" width="8" style="1" bestFit="1" customWidth="1"/>
    <col min="10501" max="10503" width="7" style="1" customWidth="1"/>
    <col min="10504" max="10504" width="7.5546875" style="1" customWidth="1"/>
    <col min="10505" max="10749" width="9.109375" style="1"/>
    <col min="10750" max="10750" width="5.44140625" style="1" customWidth="1"/>
    <col min="10751" max="10751" width="9.44140625" style="1" customWidth="1"/>
    <col min="10752" max="10752" width="13.5546875" style="1" customWidth="1"/>
    <col min="10753" max="10753" width="10.88671875" style="1" customWidth="1"/>
    <col min="10754" max="10754" width="13.88671875" style="1" bestFit="1" customWidth="1"/>
    <col min="10755" max="10755" width="25.88671875" style="1" customWidth="1"/>
    <col min="10756" max="10756" width="8" style="1" bestFit="1" customWidth="1"/>
    <col min="10757" max="10759" width="7" style="1" customWidth="1"/>
    <col min="10760" max="10760" width="7.5546875" style="1" customWidth="1"/>
    <col min="10761" max="11005" width="9.109375" style="1"/>
    <col min="11006" max="11006" width="5.44140625" style="1" customWidth="1"/>
    <col min="11007" max="11007" width="9.44140625" style="1" customWidth="1"/>
    <col min="11008" max="11008" width="13.5546875" style="1" customWidth="1"/>
    <col min="11009" max="11009" width="10.88671875" style="1" customWidth="1"/>
    <col min="11010" max="11010" width="13.88671875" style="1" bestFit="1" customWidth="1"/>
    <col min="11011" max="11011" width="25.88671875" style="1" customWidth="1"/>
    <col min="11012" max="11012" width="8" style="1" bestFit="1" customWidth="1"/>
    <col min="11013" max="11015" width="7" style="1" customWidth="1"/>
    <col min="11016" max="11016" width="7.5546875" style="1" customWidth="1"/>
    <col min="11017" max="11261" width="9.109375" style="1"/>
    <col min="11262" max="11262" width="5.44140625" style="1" customWidth="1"/>
    <col min="11263" max="11263" width="9.44140625" style="1" customWidth="1"/>
    <col min="11264" max="11264" width="13.5546875" style="1" customWidth="1"/>
    <col min="11265" max="11265" width="10.88671875" style="1" customWidth="1"/>
    <col min="11266" max="11266" width="13.88671875" style="1" bestFit="1" customWidth="1"/>
    <col min="11267" max="11267" width="25.88671875" style="1" customWidth="1"/>
    <col min="11268" max="11268" width="8" style="1" bestFit="1" customWidth="1"/>
    <col min="11269" max="11271" width="7" style="1" customWidth="1"/>
    <col min="11272" max="11272" width="7.5546875" style="1" customWidth="1"/>
    <col min="11273" max="11517" width="9.109375" style="1"/>
    <col min="11518" max="11518" width="5.44140625" style="1" customWidth="1"/>
    <col min="11519" max="11519" width="9.44140625" style="1" customWidth="1"/>
    <col min="11520" max="11520" width="13.5546875" style="1" customWidth="1"/>
    <col min="11521" max="11521" width="10.88671875" style="1" customWidth="1"/>
    <col min="11522" max="11522" width="13.88671875" style="1" bestFit="1" customWidth="1"/>
    <col min="11523" max="11523" width="25.88671875" style="1" customWidth="1"/>
    <col min="11524" max="11524" width="8" style="1" bestFit="1" customWidth="1"/>
    <col min="11525" max="11527" width="7" style="1" customWidth="1"/>
    <col min="11528" max="11528" width="7.5546875" style="1" customWidth="1"/>
    <col min="11529" max="11773" width="9.109375" style="1"/>
    <col min="11774" max="11774" width="5.44140625" style="1" customWidth="1"/>
    <col min="11775" max="11775" width="9.44140625" style="1" customWidth="1"/>
    <col min="11776" max="11776" width="13.5546875" style="1" customWidth="1"/>
    <col min="11777" max="11777" width="10.88671875" style="1" customWidth="1"/>
    <col min="11778" max="11778" width="13.88671875" style="1" bestFit="1" customWidth="1"/>
    <col min="11779" max="11779" width="25.88671875" style="1" customWidth="1"/>
    <col min="11780" max="11780" width="8" style="1" bestFit="1" customWidth="1"/>
    <col min="11781" max="11783" width="7" style="1" customWidth="1"/>
    <col min="11784" max="11784" width="7.5546875" style="1" customWidth="1"/>
    <col min="11785" max="12029" width="9.109375" style="1"/>
    <col min="12030" max="12030" width="5.44140625" style="1" customWidth="1"/>
    <col min="12031" max="12031" width="9.44140625" style="1" customWidth="1"/>
    <col min="12032" max="12032" width="13.5546875" style="1" customWidth="1"/>
    <col min="12033" max="12033" width="10.88671875" style="1" customWidth="1"/>
    <col min="12034" max="12034" width="13.88671875" style="1" bestFit="1" customWidth="1"/>
    <col min="12035" max="12035" width="25.88671875" style="1" customWidth="1"/>
    <col min="12036" max="12036" width="8" style="1" bestFit="1" customWidth="1"/>
    <col min="12037" max="12039" width="7" style="1" customWidth="1"/>
    <col min="12040" max="12040" width="7.5546875" style="1" customWidth="1"/>
    <col min="12041" max="12285" width="9.109375" style="1"/>
    <col min="12286" max="12286" width="5.44140625" style="1" customWidth="1"/>
    <col min="12287" max="12287" width="9.44140625" style="1" customWidth="1"/>
    <col min="12288" max="12288" width="13.5546875" style="1" customWidth="1"/>
    <col min="12289" max="12289" width="10.88671875" style="1" customWidth="1"/>
    <col min="12290" max="12290" width="13.88671875" style="1" bestFit="1" customWidth="1"/>
    <col min="12291" max="12291" width="25.88671875" style="1" customWidth="1"/>
    <col min="12292" max="12292" width="8" style="1" bestFit="1" customWidth="1"/>
    <col min="12293" max="12295" width="7" style="1" customWidth="1"/>
    <col min="12296" max="12296" width="7.5546875" style="1" customWidth="1"/>
    <col min="12297" max="12541" width="9.109375" style="1"/>
    <col min="12542" max="12542" width="5.44140625" style="1" customWidth="1"/>
    <col min="12543" max="12543" width="9.44140625" style="1" customWidth="1"/>
    <col min="12544" max="12544" width="13.5546875" style="1" customWidth="1"/>
    <col min="12545" max="12545" width="10.88671875" style="1" customWidth="1"/>
    <col min="12546" max="12546" width="13.88671875" style="1" bestFit="1" customWidth="1"/>
    <col min="12547" max="12547" width="25.88671875" style="1" customWidth="1"/>
    <col min="12548" max="12548" width="8" style="1" bestFit="1" customWidth="1"/>
    <col min="12549" max="12551" width="7" style="1" customWidth="1"/>
    <col min="12552" max="12552" width="7.5546875" style="1" customWidth="1"/>
    <col min="12553" max="12797" width="9.109375" style="1"/>
    <col min="12798" max="12798" width="5.44140625" style="1" customWidth="1"/>
    <col min="12799" max="12799" width="9.44140625" style="1" customWidth="1"/>
    <col min="12800" max="12800" width="13.5546875" style="1" customWidth="1"/>
    <col min="12801" max="12801" width="10.88671875" style="1" customWidth="1"/>
    <col min="12802" max="12802" width="13.88671875" style="1" bestFit="1" customWidth="1"/>
    <col min="12803" max="12803" width="25.88671875" style="1" customWidth="1"/>
    <col min="12804" max="12804" width="8" style="1" bestFit="1" customWidth="1"/>
    <col min="12805" max="12807" width="7" style="1" customWidth="1"/>
    <col min="12808" max="12808" width="7.5546875" style="1" customWidth="1"/>
    <col min="12809" max="13053" width="9.109375" style="1"/>
    <col min="13054" max="13054" width="5.44140625" style="1" customWidth="1"/>
    <col min="13055" max="13055" width="9.44140625" style="1" customWidth="1"/>
    <col min="13056" max="13056" width="13.5546875" style="1" customWidth="1"/>
    <col min="13057" max="13057" width="10.88671875" style="1" customWidth="1"/>
    <col min="13058" max="13058" width="13.88671875" style="1" bestFit="1" customWidth="1"/>
    <col min="13059" max="13059" width="25.88671875" style="1" customWidth="1"/>
    <col min="13060" max="13060" width="8" style="1" bestFit="1" customWidth="1"/>
    <col min="13061" max="13063" width="7" style="1" customWidth="1"/>
    <col min="13064" max="13064" width="7.5546875" style="1" customWidth="1"/>
    <col min="13065" max="13309" width="9.109375" style="1"/>
    <col min="13310" max="13310" width="5.44140625" style="1" customWidth="1"/>
    <col min="13311" max="13311" width="9.44140625" style="1" customWidth="1"/>
    <col min="13312" max="13312" width="13.5546875" style="1" customWidth="1"/>
    <col min="13313" max="13313" width="10.88671875" style="1" customWidth="1"/>
    <col min="13314" max="13314" width="13.88671875" style="1" bestFit="1" customWidth="1"/>
    <col min="13315" max="13315" width="25.88671875" style="1" customWidth="1"/>
    <col min="13316" max="13316" width="8" style="1" bestFit="1" customWidth="1"/>
    <col min="13317" max="13319" width="7" style="1" customWidth="1"/>
    <col min="13320" max="13320" width="7.5546875" style="1" customWidth="1"/>
    <col min="13321" max="13565" width="9.109375" style="1"/>
    <col min="13566" max="13566" width="5.44140625" style="1" customWidth="1"/>
    <col min="13567" max="13567" width="9.44140625" style="1" customWidth="1"/>
    <col min="13568" max="13568" width="13.5546875" style="1" customWidth="1"/>
    <col min="13569" max="13569" width="10.88671875" style="1" customWidth="1"/>
    <col min="13570" max="13570" width="13.88671875" style="1" bestFit="1" customWidth="1"/>
    <col min="13571" max="13571" width="25.88671875" style="1" customWidth="1"/>
    <col min="13572" max="13572" width="8" style="1" bestFit="1" customWidth="1"/>
    <col min="13573" max="13575" width="7" style="1" customWidth="1"/>
    <col min="13576" max="13576" width="7.5546875" style="1" customWidth="1"/>
    <col min="13577" max="13821" width="9.109375" style="1"/>
    <col min="13822" max="13822" width="5.44140625" style="1" customWidth="1"/>
    <col min="13823" max="13823" width="9.44140625" style="1" customWidth="1"/>
    <col min="13824" max="13824" width="13.5546875" style="1" customWidth="1"/>
    <col min="13825" max="13825" width="10.88671875" style="1" customWidth="1"/>
    <col min="13826" max="13826" width="13.88671875" style="1" bestFit="1" customWidth="1"/>
    <col min="13827" max="13827" width="25.88671875" style="1" customWidth="1"/>
    <col min="13828" max="13828" width="8" style="1" bestFit="1" customWidth="1"/>
    <col min="13829" max="13831" width="7" style="1" customWidth="1"/>
    <col min="13832" max="13832" width="7.5546875" style="1" customWidth="1"/>
    <col min="13833" max="14077" width="9.109375" style="1"/>
    <col min="14078" max="14078" width="5.44140625" style="1" customWidth="1"/>
    <col min="14079" max="14079" width="9.44140625" style="1" customWidth="1"/>
    <col min="14080" max="14080" width="13.5546875" style="1" customWidth="1"/>
    <col min="14081" max="14081" width="10.88671875" style="1" customWidth="1"/>
    <col min="14082" max="14082" width="13.88671875" style="1" bestFit="1" customWidth="1"/>
    <col min="14083" max="14083" width="25.88671875" style="1" customWidth="1"/>
    <col min="14084" max="14084" width="8" style="1" bestFit="1" customWidth="1"/>
    <col min="14085" max="14087" width="7" style="1" customWidth="1"/>
    <col min="14088" max="14088" width="7.5546875" style="1" customWidth="1"/>
    <col min="14089" max="14333" width="9.109375" style="1"/>
    <col min="14334" max="14334" width="5.44140625" style="1" customWidth="1"/>
    <col min="14335" max="14335" width="9.44140625" style="1" customWidth="1"/>
    <col min="14336" max="14336" width="13.5546875" style="1" customWidth="1"/>
    <col min="14337" max="14337" width="10.88671875" style="1" customWidth="1"/>
    <col min="14338" max="14338" width="13.88671875" style="1" bestFit="1" customWidth="1"/>
    <col min="14339" max="14339" width="25.88671875" style="1" customWidth="1"/>
    <col min="14340" max="14340" width="8" style="1" bestFit="1" customWidth="1"/>
    <col min="14341" max="14343" width="7" style="1" customWidth="1"/>
    <col min="14344" max="14344" width="7.5546875" style="1" customWidth="1"/>
    <col min="14345" max="14589" width="9.109375" style="1"/>
    <col min="14590" max="14590" width="5.44140625" style="1" customWidth="1"/>
    <col min="14591" max="14591" width="9.44140625" style="1" customWidth="1"/>
    <col min="14592" max="14592" width="13.5546875" style="1" customWidth="1"/>
    <col min="14593" max="14593" width="10.88671875" style="1" customWidth="1"/>
    <col min="14594" max="14594" width="13.88671875" style="1" bestFit="1" customWidth="1"/>
    <col min="14595" max="14595" width="25.88671875" style="1" customWidth="1"/>
    <col min="14596" max="14596" width="8" style="1" bestFit="1" customWidth="1"/>
    <col min="14597" max="14599" width="7" style="1" customWidth="1"/>
    <col min="14600" max="14600" width="7.5546875" style="1" customWidth="1"/>
    <col min="14601" max="14845" width="9.109375" style="1"/>
    <col min="14846" max="14846" width="5.44140625" style="1" customWidth="1"/>
    <col min="14847" max="14847" width="9.44140625" style="1" customWidth="1"/>
    <col min="14848" max="14848" width="13.5546875" style="1" customWidth="1"/>
    <col min="14849" max="14849" width="10.88671875" style="1" customWidth="1"/>
    <col min="14850" max="14850" width="13.88671875" style="1" bestFit="1" customWidth="1"/>
    <col min="14851" max="14851" width="25.88671875" style="1" customWidth="1"/>
    <col min="14852" max="14852" width="8" style="1" bestFit="1" customWidth="1"/>
    <col min="14853" max="14855" width="7" style="1" customWidth="1"/>
    <col min="14856" max="14856" width="7.5546875" style="1" customWidth="1"/>
    <col min="14857" max="15101" width="9.109375" style="1"/>
    <col min="15102" max="15102" width="5.44140625" style="1" customWidth="1"/>
    <col min="15103" max="15103" width="9.44140625" style="1" customWidth="1"/>
    <col min="15104" max="15104" width="13.5546875" style="1" customWidth="1"/>
    <col min="15105" max="15105" width="10.88671875" style="1" customWidth="1"/>
    <col min="15106" max="15106" width="13.88671875" style="1" bestFit="1" customWidth="1"/>
    <col min="15107" max="15107" width="25.88671875" style="1" customWidth="1"/>
    <col min="15108" max="15108" width="8" style="1" bestFit="1" customWidth="1"/>
    <col min="15109" max="15111" width="7" style="1" customWidth="1"/>
    <col min="15112" max="15112" width="7.5546875" style="1" customWidth="1"/>
    <col min="15113" max="15357" width="9.109375" style="1"/>
    <col min="15358" max="15358" width="5.44140625" style="1" customWidth="1"/>
    <col min="15359" max="15359" width="9.44140625" style="1" customWidth="1"/>
    <col min="15360" max="15360" width="13.5546875" style="1" customWidth="1"/>
    <col min="15361" max="15361" width="10.88671875" style="1" customWidth="1"/>
    <col min="15362" max="15362" width="13.88671875" style="1" bestFit="1" customWidth="1"/>
    <col min="15363" max="15363" width="25.88671875" style="1" customWidth="1"/>
    <col min="15364" max="15364" width="8" style="1" bestFit="1" customWidth="1"/>
    <col min="15365" max="15367" width="7" style="1" customWidth="1"/>
    <col min="15368" max="15368" width="7.5546875" style="1" customWidth="1"/>
    <col min="15369" max="15613" width="9.109375" style="1"/>
    <col min="15614" max="15614" width="5.44140625" style="1" customWidth="1"/>
    <col min="15615" max="15615" width="9.44140625" style="1" customWidth="1"/>
    <col min="15616" max="15616" width="13.5546875" style="1" customWidth="1"/>
    <col min="15617" max="15617" width="10.88671875" style="1" customWidth="1"/>
    <col min="15618" max="15618" width="13.88671875" style="1" bestFit="1" customWidth="1"/>
    <col min="15619" max="15619" width="25.88671875" style="1" customWidth="1"/>
    <col min="15620" max="15620" width="8" style="1" bestFit="1" customWidth="1"/>
    <col min="15621" max="15623" width="7" style="1" customWidth="1"/>
    <col min="15624" max="15624" width="7.5546875" style="1" customWidth="1"/>
    <col min="15625" max="15869" width="9.109375" style="1"/>
    <col min="15870" max="15870" width="5.44140625" style="1" customWidth="1"/>
    <col min="15871" max="15871" width="9.44140625" style="1" customWidth="1"/>
    <col min="15872" max="15872" width="13.5546875" style="1" customWidth="1"/>
    <col min="15873" max="15873" width="10.88671875" style="1" customWidth="1"/>
    <col min="15874" max="15874" width="13.88671875" style="1" bestFit="1" customWidth="1"/>
    <col min="15875" max="15875" width="25.88671875" style="1" customWidth="1"/>
    <col min="15876" max="15876" width="8" style="1" bestFit="1" customWidth="1"/>
    <col min="15877" max="15879" width="7" style="1" customWidth="1"/>
    <col min="15880" max="15880" width="7.5546875" style="1" customWidth="1"/>
    <col min="15881" max="16125" width="9.109375" style="1"/>
    <col min="16126" max="16126" width="5.44140625" style="1" customWidth="1"/>
    <col min="16127" max="16127" width="9.44140625" style="1" customWidth="1"/>
    <col min="16128" max="16128" width="13.5546875" style="1" customWidth="1"/>
    <col min="16129" max="16129" width="10.88671875" style="1" customWidth="1"/>
    <col min="16130" max="16130" width="13.88671875" style="1" bestFit="1" customWidth="1"/>
    <col min="16131" max="16131" width="25.88671875" style="1" customWidth="1"/>
    <col min="16132" max="16132" width="8" style="1" bestFit="1" customWidth="1"/>
    <col min="16133" max="16135" width="7" style="1" customWidth="1"/>
    <col min="16136" max="16136" width="7.5546875" style="1" customWidth="1"/>
    <col min="16137" max="16384" width="9.109375" style="1"/>
  </cols>
  <sheetData>
    <row r="1" spans="1:10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</row>
    <row r="2" spans="1:10" s="5" customFormat="1" ht="4.2" x14ac:dyDescent="0.15">
      <c r="B2" s="6"/>
      <c r="E2" s="7"/>
    </row>
    <row r="3" spans="1:10" s="36" customFormat="1" x14ac:dyDescent="0.25">
      <c r="A3" s="126"/>
      <c r="B3" s="127" t="s">
        <v>212</v>
      </c>
      <c r="C3" s="127"/>
      <c r="D3" s="127" t="s">
        <v>179</v>
      </c>
      <c r="E3" s="128"/>
      <c r="F3" s="129"/>
      <c r="G3" s="126"/>
      <c r="H3" s="45"/>
      <c r="I3" s="45"/>
      <c r="J3" s="45"/>
    </row>
    <row r="4" spans="1:10" s="36" customFormat="1" x14ac:dyDescent="0.25">
      <c r="A4" s="126"/>
      <c r="B4" s="126"/>
      <c r="C4" s="126"/>
      <c r="D4" s="126"/>
      <c r="E4" s="128"/>
      <c r="F4" s="129"/>
      <c r="G4" s="126"/>
      <c r="H4" s="45"/>
      <c r="I4" s="45"/>
      <c r="J4" s="45"/>
    </row>
    <row r="5" spans="1:10" s="36" customFormat="1" x14ac:dyDescent="0.25">
      <c r="A5" s="66" t="s">
        <v>226</v>
      </c>
      <c r="B5" s="130" t="s">
        <v>0</v>
      </c>
      <c r="C5" s="131" t="s">
        <v>1</v>
      </c>
      <c r="D5" s="132" t="s">
        <v>2</v>
      </c>
      <c r="E5" s="132" t="s">
        <v>3</v>
      </c>
      <c r="F5" s="132" t="s">
        <v>4</v>
      </c>
      <c r="G5" s="133" t="s">
        <v>184</v>
      </c>
      <c r="H5" s="45"/>
      <c r="I5" s="45"/>
      <c r="J5" s="45"/>
    </row>
    <row r="6" spans="1:10" x14ac:dyDescent="0.25">
      <c r="A6" s="134">
        <v>1</v>
      </c>
      <c r="B6" s="135" t="s">
        <v>446</v>
      </c>
      <c r="C6" s="136" t="s">
        <v>447</v>
      </c>
      <c r="D6" s="137">
        <v>40260</v>
      </c>
      <c r="E6" s="138" t="s">
        <v>12</v>
      </c>
      <c r="F6" s="138" t="s">
        <v>27</v>
      </c>
      <c r="G6" s="139" t="s">
        <v>590</v>
      </c>
    </row>
    <row r="7" spans="1:10" ht="15" x14ac:dyDescent="0.25">
      <c r="A7" s="134">
        <v>2</v>
      </c>
      <c r="B7" s="135" t="s">
        <v>431</v>
      </c>
      <c r="C7" s="136" t="s">
        <v>432</v>
      </c>
      <c r="D7" s="137">
        <v>40197</v>
      </c>
      <c r="E7" s="138" t="s">
        <v>394</v>
      </c>
      <c r="F7" s="138" t="s">
        <v>428</v>
      </c>
      <c r="G7" s="139" t="s">
        <v>591</v>
      </c>
      <c r="J7" s="86"/>
    </row>
    <row r="8" spans="1:10" x14ac:dyDescent="0.25">
      <c r="A8" s="134">
        <v>3</v>
      </c>
      <c r="B8" s="135" t="s">
        <v>83</v>
      </c>
      <c r="C8" s="136" t="s">
        <v>401</v>
      </c>
      <c r="D8" s="137">
        <v>40138</v>
      </c>
      <c r="E8" s="138" t="s">
        <v>394</v>
      </c>
      <c r="F8" s="138" t="s">
        <v>395</v>
      </c>
      <c r="G8" s="139" t="s">
        <v>592</v>
      </c>
    </row>
    <row r="9" spans="1:10" x14ac:dyDescent="0.25">
      <c r="A9" s="134">
        <v>4</v>
      </c>
      <c r="B9" s="135" t="s">
        <v>106</v>
      </c>
      <c r="C9" s="136" t="s">
        <v>156</v>
      </c>
      <c r="D9" s="137">
        <v>40073</v>
      </c>
      <c r="E9" s="138" t="s">
        <v>12</v>
      </c>
      <c r="F9" s="138" t="s">
        <v>151</v>
      </c>
      <c r="G9" s="139" t="s">
        <v>593</v>
      </c>
    </row>
    <row r="10" spans="1:10" x14ac:dyDescent="0.25">
      <c r="A10" s="134">
        <v>5</v>
      </c>
      <c r="B10" s="135" t="s">
        <v>93</v>
      </c>
      <c r="C10" s="136" t="s">
        <v>508</v>
      </c>
      <c r="D10" s="137" t="s">
        <v>509</v>
      </c>
      <c r="E10" s="138" t="s">
        <v>497</v>
      </c>
      <c r="F10" s="138" t="s">
        <v>506</v>
      </c>
      <c r="G10" s="139" t="s">
        <v>594</v>
      </c>
    </row>
    <row r="11" spans="1:10" x14ac:dyDescent="0.25">
      <c r="A11" s="134">
        <v>6</v>
      </c>
      <c r="B11" s="135" t="s">
        <v>119</v>
      </c>
      <c r="C11" s="136" t="s">
        <v>120</v>
      </c>
      <c r="D11" s="137" t="s">
        <v>458</v>
      </c>
      <c r="E11" s="138" t="s">
        <v>12</v>
      </c>
      <c r="F11" s="138" t="s">
        <v>228</v>
      </c>
      <c r="G11" s="139" t="s">
        <v>595</v>
      </c>
    </row>
    <row r="12" spans="1:10" x14ac:dyDescent="0.25">
      <c r="A12" s="134">
        <v>7</v>
      </c>
      <c r="B12" s="135" t="s">
        <v>426</v>
      </c>
      <c r="C12" s="136" t="s">
        <v>427</v>
      </c>
      <c r="D12" s="137">
        <v>40463</v>
      </c>
      <c r="E12" s="138" t="s">
        <v>394</v>
      </c>
      <c r="F12" s="138" t="s">
        <v>428</v>
      </c>
      <c r="G12" s="139" t="s">
        <v>596</v>
      </c>
    </row>
    <row r="13" spans="1:10" x14ac:dyDescent="0.25">
      <c r="A13" s="134">
        <v>8</v>
      </c>
      <c r="B13" s="135" t="s">
        <v>163</v>
      </c>
      <c r="C13" s="136" t="s">
        <v>164</v>
      </c>
      <c r="D13" s="137">
        <v>40173</v>
      </c>
      <c r="E13" s="138" t="s">
        <v>497</v>
      </c>
      <c r="F13" s="138" t="s">
        <v>161</v>
      </c>
      <c r="G13" s="139" t="s">
        <v>597</v>
      </c>
    </row>
    <row r="14" spans="1:10" x14ac:dyDescent="0.25">
      <c r="A14" s="134">
        <v>9</v>
      </c>
      <c r="B14" s="71" t="s">
        <v>93</v>
      </c>
      <c r="C14" s="72" t="s">
        <v>94</v>
      </c>
      <c r="D14" s="73" t="s">
        <v>249</v>
      </c>
      <c r="E14" s="74" t="s">
        <v>15</v>
      </c>
      <c r="F14" s="74" t="s">
        <v>97</v>
      </c>
      <c r="G14" s="139" t="s">
        <v>598</v>
      </c>
    </row>
    <row r="15" spans="1:10" x14ac:dyDescent="0.25">
      <c r="A15" s="134">
        <v>10</v>
      </c>
      <c r="B15" s="135" t="s">
        <v>28</v>
      </c>
      <c r="C15" s="136" t="s">
        <v>162</v>
      </c>
      <c r="D15" s="137">
        <v>39915</v>
      </c>
      <c r="E15" s="138" t="s">
        <v>497</v>
      </c>
      <c r="F15" s="138" t="s">
        <v>161</v>
      </c>
      <c r="G15" s="139" t="s">
        <v>599</v>
      </c>
    </row>
    <row r="16" spans="1:10" x14ac:dyDescent="0.25">
      <c r="A16" s="134">
        <v>11</v>
      </c>
      <c r="B16" s="135" t="s">
        <v>231</v>
      </c>
      <c r="C16" s="136" t="s">
        <v>280</v>
      </c>
      <c r="D16" s="137" t="s">
        <v>281</v>
      </c>
      <c r="E16" s="138" t="s">
        <v>15</v>
      </c>
      <c r="F16" s="138" t="s">
        <v>29</v>
      </c>
      <c r="G16" s="139" t="s">
        <v>600</v>
      </c>
    </row>
    <row r="17" spans="1:10" s="45" customFormat="1" x14ac:dyDescent="0.25">
      <c r="A17" s="134">
        <v>12</v>
      </c>
      <c r="B17" s="135" t="s">
        <v>231</v>
      </c>
      <c r="C17" s="136" t="s">
        <v>355</v>
      </c>
      <c r="D17" s="137">
        <v>40317</v>
      </c>
      <c r="E17" s="138" t="s">
        <v>12</v>
      </c>
      <c r="F17" s="138" t="s">
        <v>104</v>
      </c>
      <c r="G17" s="139" t="s">
        <v>601</v>
      </c>
    </row>
    <row r="18" spans="1:10" x14ac:dyDescent="0.25">
      <c r="A18" s="134">
        <v>13</v>
      </c>
      <c r="B18" s="135" t="s">
        <v>77</v>
      </c>
      <c r="C18" s="136" t="s">
        <v>356</v>
      </c>
      <c r="D18" s="137">
        <v>40419</v>
      </c>
      <c r="E18" s="138" t="s">
        <v>12</v>
      </c>
      <c r="F18" s="138" t="s">
        <v>104</v>
      </c>
      <c r="G18" s="139" t="s">
        <v>602</v>
      </c>
    </row>
    <row r="19" spans="1:10" x14ac:dyDescent="0.25">
      <c r="A19" s="134">
        <v>14</v>
      </c>
      <c r="B19" s="135" t="s">
        <v>56</v>
      </c>
      <c r="C19" s="136" t="s">
        <v>349</v>
      </c>
      <c r="D19" s="137" t="s">
        <v>350</v>
      </c>
      <c r="E19" s="138" t="s">
        <v>12</v>
      </c>
      <c r="F19" s="138" t="s">
        <v>348</v>
      </c>
      <c r="G19" s="139" t="s">
        <v>603</v>
      </c>
    </row>
    <row r="20" spans="1:10" x14ac:dyDescent="0.25">
      <c r="A20" s="134">
        <v>15</v>
      </c>
      <c r="B20" s="135" t="s">
        <v>402</v>
      </c>
      <c r="C20" s="136" t="s">
        <v>403</v>
      </c>
      <c r="D20" s="137">
        <v>40015</v>
      </c>
      <c r="E20" s="138" t="s">
        <v>394</v>
      </c>
      <c r="F20" s="138" t="s">
        <v>395</v>
      </c>
      <c r="G20" s="139" t="s">
        <v>604</v>
      </c>
    </row>
    <row r="21" spans="1:10" x14ac:dyDescent="0.25">
      <c r="A21" s="134">
        <v>16</v>
      </c>
      <c r="B21" s="135" t="s">
        <v>102</v>
      </c>
      <c r="C21" s="136" t="s">
        <v>103</v>
      </c>
      <c r="D21" s="137" t="s">
        <v>347</v>
      </c>
      <c r="E21" s="138" t="s">
        <v>12</v>
      </c>
      <c r="F21" s="138" t="s">
        <v>348</v>
      </c>
      <c r="G21" s="139" t="s">
        <v>605</v>
      </c>
    </row>
    <row r="22" spans="1:10" x14ac:dyDescent="0.25">
      <c r="A22" s="134">
        <v>17</v>
      </c>
      <c r="B22" s="71" t="s">
        <v>407</v>
      </c>
      <c r="C22" s="72" t="s">
        <v>408</v>
      </c>
      <c r="D22" s="73">
        <v>40396</v>
      </c>
      <c r="E22" s="74" t="s">
        <v>394</v>
      </c>
      <c r="F22" s="74" t="s">
        <v>395</v>
      </c>
      <c r="G22" s="139" t="s">
        <v>606</v>
      </c>
    </row>
    <row r="23" spans="1:10" x14ac:dyDescent="0.25">
      <c r="A23" s="134">
        <v>18</v>
      </c>
      <c r="B23" s="135" t="s">
        <v>73</v>
      </c>
      <c r="C23" s="136" t="s">
        <v>532</v>
      </c>
      <c r="D23" s="137" t="s">
        <v>533</v>
      </c>
      <c r="E23" s="138" t="s">
        <v>15</v>
      </c>
      <c r="F23" s="138" t="s">
        <v>534</v>
      </c>
      <c r="G23" s="139" t="s">
        <v>607</v>
      </c>
    </row>
    <row r="24" spans="1:10" x14ac:dyDescent="0.25">
      <c r="A24" s="134">
        <v>19</v>
      </c>
      <c r="B24" s="135" t="s">
        <v>258</v>
      </c>
      <c r="C24" s="136" t="s">
        <v>259</v>
      </c>
      <c r="D24" s="137">
        <v>40757</v>
      </c>
      <c r="E24" s="138" t="s">
        <v>15</v>
      </c>
      <c r="F24" s="138" t="s">
        <v>123</v>
      </c>
      <c r="G24" s="139" t="s">
        <v>608</v>
      </c>
    </row>
    <row r="25" spans="1:10" hidden="1" x14ac:dyDescent="0.25">
      <c r="A25" s="134">
        <v>3</v>
      </c>
      <c r="B25" s="135" t="s">
        <v>6</v>
      </c>
      <c r="C25" s="136" t="s">
        <v>7</v>
      </c>
      <c r="D25" s="137" t="s">
        <v>454</v>
      </c>
      <c r="E25" s="138" t="s">
        <v>15</v>
      </c>
      <c r="F25" s="138" t="s">
        <v>5</v>
      </c>
      <c r="G25" s="139" t="s">
        <v>551</v>
      </c>
    </row>
    <row r="26" spans="1:10" hidden="1" x14ac:dyDescent="0.25">
      <c r="A26" s="134">
        <v>4</v>
      </c>
      <c r="B26" s="135" t="s">
        <v>33</v>
      </c>
      <c r="C26" s="136" t="s">
        <v>34</v>
      </c>
      <c r="D26" s="137">
        <v>39916</v>
      </c>
      <c r="E26" s="138" t="s">
        <v>12</v>
      </c>
      <c r="F26" s="138" t="s">
        <v>31</v>
      </c>
      <c r="G26" s="139" t="s">
        <v>551</v>
      </c>
    </row>
    <row r="27" spans="1:10" hidden="1" x14ac:dyDescent="0.25">
      <c r="A27" s="134">
        <v>4</v>
      </c>
      <c r="B27" s="135" t="s">
        <v>405</v>
      </c>
      <c r="C27" s="136" t="s">
        <v>406</v>
      </c>
      <c r="D27" s="137">
        <v>40377</v>
      </c>
      <c r="E27" s="138" t="s">
        <v>394</v>
      </c>
      <c r="F27" s="138" t="s">
        <v>395</v>
      </c>
      <c r="G27" s="139" t="s">
        <v>551</v>
      </c>
    </row>
    <row r="28" spans="1:10" hidden="1" x14ac:dyDescent="0.25">
      <c r="A28" s="134">
        <v>3</v>
      </c>
      <c r="B28" s="135" t="s">
        <v>49</v>
      </c>
      <c r="C28" s="136" t="s">
        <v>385</v>
      </c>
      <c r="D28" s="137">
        <v>40816</v>
      </c>
      <c r="E28" s="138" t="s">
        <v>376</v>
      </c>
      <c r="F28" s="138" t="s">
        <v>377</v>
      </c>
      <c r="G28" s="139" t="s">
        <v>551</v>
      </c>
    </row>
    <row r="29" spans="1:10" hidden="1" x14ac:dyDescent="0.25">
      <c r="A29" s="134">
        <v>4</v>
      </c>
      <c r="B29" s="135" t="s">
        <v>82</v>
      </c>
      <c r="C29" s="136" t="s">
        <v>443</v>
      </c>
      <c r="D29" s="137" t="s">
        <v>10</v>
      </c>
      <c r="E29" s="138" t="s">
        <v>394</v>
      </c>
      <c r="F29" s="138" t="s">
        <v>395</v>
      </c>
      <c r="G29" s="139" t="s">
        <v>551</v>
      </c>
    </row>
    <row r="31" spans="1:10" s="36" customFormat="1" x14ac:dyDescent="0.25">
      <c r="A31" s="126"/>
      <c r="B31" s="127" t="s">
        <v>212</v>
      </c>
      <c r="C31" s="127"/>
      <c r="D31" s="127" t="s">
        <v>180</v>
      </c>
      <c r="E31" s="128"/>
      <c r="F31" s="129"/>
      <c r="G31" s="126"/>
      <c r="H31" s="45"/>
      <c r="I31" s="45"/>
      <c r="J31" s="45"/>
    </row>
    <row r="32" spans="1:10" s="36" customFormat="1" x14ac:dyDescent="0.25">
      <c r="A32" s="126"/>
      <c r="B32" s="126"/>
      <c r="C32" s="126"/>
      <c r="D32" s="126"/>
      <c r="E32" s="128"/>
      <c r="F32" s="129"/>
      <c r="G32" s="126"/>
      <c r="H32" s="45"/>
      <c r="I32" s="45"/>
      <c r="J32" s="45"/>
    </row>
    <row r="33" spans="1:16136" s="36" customFormat="1" x14ac:dyDescent="0.25">
      <c r="A33" s="66" t="s">
        <v>226</v>
      </c>
      <c r="B33" s="130" t="s">
        <v>0</v>
      </c>
      <c r="C33" s="131" t="s">
        <v>1</v>
      </c>
      <c r="D33" s="132" t="s">
        <v>2</v>
      </c>
      <c r="E33" s="132" t="s">
        <v>3</v>
      </c>
      <c r="F33" s="132" t="s">
        <v>4</v>
      </c>
      <c r="G33" s="133" t="s">
        <v>184</v>
      </c>
      <c r="H33" s="45"/>
      <c r="I33" s="45"/>
      <c r="J33" s="45"/>
    </row>
    <row r="34" spans="1:16136" s="45" customFormat="1" x14ac:dyDescent="0.25">
      <c r="A34" s="134">
        <v>1</v>
      </c>
      <c r="B34" s="135" t="s">
        <v>512</v>
      </c>
      <c r="C34" s="136" t="s">
        <v>513</v>
      </c>
      <c r="D34" s="137">
        <v>40029</v>
      </c>
      <c r="E34" s="138" t="s">
        <v>12</v>
      </c>
      <c r="F34" s="138" t="s">
        <v>31</v>
      </c>
      <c r="G34" s="139" t="s">
        <v>609</v>
      </c>
    </row>
    <row r="35" spans="1:16136" s="45" customFormat="1" x14ac:dyDescent="0.25">
      <c r="A35" s="134">
        <v>2</v>
      </c>
      <c r="B35" s="71" t="s">
        <v>86</v>
      </c>
      <c r="C35" s="72" t="s">
        <v>87</v>
      </c>
      <c r="D35" s="73" t="s">
        <v>88</v>
      </c>
      <c r="E35" s="74" t="s">
        <v>12</v>
      </c>
      <c r="F35" s="74" t="s">
        <v>97</v>
      </c>
      <c r="G35" s="139" t="s">
        <v>610</v>
      </c>
    </row>
    <row r="36" spans="1:16136" s="45" customFormat="1" x14ac:dyDescent="0.25">
      <c r="A36" s="134">
        <v>3</v>
      </c>
      <c r="B36" s="135" t="s">
        <v>268</v>
      </c>
      <c r="C36" s="136" t="s">
        <v>269</v>
      </c>
      <c r="D36" s="137">
        <v>39859</v>
      </c>
      <c r="E36" s="138" t="s">
        <v>12</v>
      </c>
      <c r="F36" s="138" t="s">
        <v>108</v>
      </c>
      <c r="G36" s="139" t="s">
        <v>611</v>
      </c>
    </row>
    <row r="37" spans="1:16136" x14ac:dyDescent="0.25">
      <c r="A37" s="134">
        <v>4</v>
      </c>
      <c r="B37" s="135" t="s">
        <v>89</v>
      </c>
      <c r="C37" s="136" t="s">
        <v>351</v>
      </c>
      <c r="D37" s="137">
        <v>39998</v>
      </c>
      <c r="E37" s="138" t="s">
        <v>12</v>
      </c>
      <c r="F37" s="138" t="s">
        <v>348</v>
      </c>
      <c r="G37" s="139" t="s">
        <v>612</v>
      </c>
    </row>
    <row r="38" spans="1:16136" x14ac:dyDescent="0.25">
      <c r="A38" s="134">
        <v>5</v>
      </c>
      <c r="B38" s="135" t="s">
        <v>275</v>
      </c>
      <c r="C38" s="136" t="s">
        <v>276</v>
      </c>
      <c r="D38" s="137" t="s">
        <v>277</v>
      </c>
      <c r="E38" s="138" t="s">
        <v>12</v>
      </c>
      <c r="F38" s="138" t="s">
        <v>29</v>
      </c>
      <c r="G38" s="139" t="s">
        <v>613</v>
      </c>
    </row>
    <row r="39" spans="1:16136" x14ac:dyDescent="0.25">
      <c r="A39" s="134">
        <v>6</v>
      </c>
      <c r="B39" s="135" t="s">
        <v>45</v>
      </c>
      <c r="C39" s="136" t="s">
        <v>510</v>
      </c>
      <c r="D39" s="137">
        <v>40183</v>
      </c>
      <c r="E39" s="138" t="s">
        <v>12</v>
      </c>
      <c r="F39" s="138" t="s">
        <v>31</v>
      </c>
      <c r="G39" s="139" t="s">
        <v>614</v>
      </c>
    </row>
    <row r="40" spans="1:16136" x14ac:dyDescent="0.25">
      <c r="A40" s="134">
        <v>7</v>
      </c>
      <c r="B40" s="135" t="s">
        <v>168</v>
      </c>
      <c r="C40" s="136" t="s">
        <v>309</v>
      </c>
      <c r="D40" s="137" t="s">
        <v>313</v>
      </c>
      <c r="E40" s="138" t="s">
        <v>15</v>
      </c>
      <c r="F40" s="138" t="s">
        <v>75</v>
      </c>
      <c r="G40" s="139" t="s">
        <v>615</v>
      </c>
    </row>
    <row r="41" spans="1:16136" s="45" customFormat="1" x14ac:dyDescent="0.25">
      <c r="A41" s="134">
        <v>8</v>
      </c>
      <c r="B41" s="135" t="s">
        <v>272</v>
      </c>
      <c r="C41" s="136" t="s">
        <v>273</v>
      </c>
      <c r="D41" s="137" t="s">
        <v>274</v>
      </c>
      <c r="E41" s="138" t="s">
        <v>12</v>
      </c>
      <c r="F41" s="138" t="s">
        <v>29</v>
      </c>
      <c r="G41" s="139" t="s">
        <v>616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</row>
    <row r="42" spans="1:16136" s="45" customFormat="1" x14ac:dyDescent="0.25">
      <c r="A42" s="134">
        <v>9</v>
      </c>
      <c r="B42" s="135" t="s">
        <v>322</v>
      </c>
      <c r="C42" s="136" t="s">
        <v>323</v>
      </c>
      <c r="D42" s="137" t="s">
        <v>324</v>
      </c>
      <c r="E42" s="138" t="s">
        <v>12</v>
      </c>
      <c r="F42" s="138" t="s">
        <v>151</v>
      </c>
      <c r="G42" s="139" t="s">
        <v>617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</row>
    <row r="43" spans="1:16136" s="45" customFormat="1" x14ac:dyDescent="0.25">
      <c r="A43" s="134">
        <v>10</v>
      </c>
      <c r="B43" s="135" t="s">
        <v>9</v>
      </c>
      <c r="C43" s="136" t="s">
        <v>113</v>
      </c>
      <c r="D43" s="137" t="s">
        <v>464</v>
      </c>
      <c r="E43" s="138" t="s">
        <v>12</v>
      </c>
      <c r="F43" s="138" t="s">
        <v>228</v>
      </c>
      <c r="G43" s="139" t="s">
        <v>618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</row>
    <row r="44" spans="1:16136" s="45" customFormat="1" x14ac:dyDescent="0.25">
      <c r="A44" s="134">
        <v>11</v>
      </c>
      <c r="B44" s="135" t="s">
        <v>80</v>
      </c>
      <c r="C44" s="136" t="s">
        <v>81</v>
      </c>
      <c r="D44" s="137" t="s">
        <v>308</v>
      </c>
      <c r="E44" s="138" t="s">
        <v>12</v>
      </c>
      <c r="F44" s="138" t="s">
        <v>75</v>
      </c>
      <c r="G44" s="139" t="s">
        <v>619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</row>
    <row r="45" spans="1:16136" s="45" customFormat="1" x14ac:dyDescent="0.25">
      <c r="A45" s="134">
        <v>12</v>
      </c>
      <c r="B45" s="135" t="s">
        <v>336</v>
      </c>
      <c r="C45" s="136" t="s">
        <v>337</v>
      </c>
      <c r="D45" s="137">
        <v>41301</v>
      </c>
      <c r="E45" s="138" t="s">
        <v>12</v>
      </c>
      <c r="F45" s="138" t="s">
        <v>220</v>
      </c>
      <c r="G45" s="139" t="s">
        <v>620</v>
      </c>
    </row>
    <row r="46" spans="1:16136" s="45" customFormat="1" hidden="1" x14ac:dyDescent="0.25">
      <c r="A46" s="134"/>
      <c r="B46" s="135" t="s">
        <v>171</v>
      </c>
      <c r="C46" s="136" t="s">
        <v>424</v>
      </c>
      <c r="D46" s="137">
        <v>40243</v>
      </c>
      <c r="E46" s="138" t="s">
        <v>394</v>
      </c>
      <c r="F46" s="138" t="s">
        <v>415</v>
      </c>
      <c r="G46" s="139" t="s">
        <v>551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</row>
    <row r="47" spans="1:16136" s="45" customFormat="1" hidden="1" x14ac:dyDescent="0.25">
      <c r="A47" s="134"/>
      <c r="B47" s="135" t="s">
        <v>86</v>
      </c>
      <c r="C47" s="136" t="s">
        <v>98</v>
      </c>
      <c r="D47" s="137" t="s">
        <v>99</v>
      </c>
      <c r="E47" s="138" t="s">
        <v>12</v>
      </c>
      <c r="F47" s="138" t="s">
        <v>104</v>
      </c>
      <c r="G47" s="139" t="s">
        <v>551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</row>
    <row r="48" spans="1:16136" s="45" customFormat="1" hidden="1" x14ac:dyDescent="0.25">
      <c r="A48" s="134"/>
      <c r="B48" s="135" t="s">
        <v>9</v>
      </c>
      <c r="C48" s="136" t="s">
        <v>353</v>
      </c>
      <c r="D48" s="137" t="s">
        <v>354</v>
      </c>
      <c r="E48" s="138" t="s">
        <v>12</v>
      </c>
      <c r="F48" s="138" t="s">
        <v>348</v>
      </c>
      <c r="G48" s="139" t="s">
        <v>551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</row>
    <row r="49" spans="1:16136" s="45" customFormat="1" hidden="1" x14ac:dyDescent="0.25">
      <c r="A49" s="134"/>
      <c r="B49" s="135" t="s">
        <v>52</v>
      </c>
      <c r="C49" s="136" t="s">
        <v>53</v>
      </c>
      <c r="D49" s="137">
        <v>40556</v>
      </c>
      <c r="E49" s="138" t="s">
        <v>12</v>
      </c>
      <c r="F49" s="138" t="s">
        <v>31</v>
      </c>
      <c r="G49" s="139" t="s">
        <v>551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</row>
    <row r="50" spans="1:16136" s="45" customFormat="1" hidden="1" x14ac:dyDescent="0.25">
      <c r="A50" s="1"/>
      <c r="B50" s="1"/>
      <c r="C50" s="1"/>
      <c r="D50" s="1"/>
      <c r="E50" s="1"/>
      <c r="F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Zeros="0" zoomScaleNormal="100" workbookViewId="0">
      <selection activeCell="B45" sqref="B45:F45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45" bestFit="1" customWidth="1"/>
    <col min="9" max="11" width="7" style="45" customWidth="1"/>
    <col min="12" max="12" width="7.5546875" style="36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84"/>
      <c r="C1" s="2"/>
      <c r="F1" s="2"/>
      <c r="G1" s="3"/>
      <c r="H1" s="85" t="s">
        <v>529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36" customFormat="1" x14ac:dyDescent="0.25">
      <c r="A3" s="126"/>
      <c r="B3" s="126"/>
      <c r="C3" s="127" t="s">
        <v>214</v>
      </c>
      <c r="D3" s="127"/>
      <c r="E3" s="127" t="s">
        <v>179</v>
      </c>
      <c r="F3" s="128"/>
      <c r="G3" s="129"/>
      <c r="H3" s="126"/>
      <c r="I3" s="45"/>
      <c r="J3" s="45"/>
      <c r="K3" s="45"/>
      <c r="M3" s="1"/>
    </row>
    <row r="4" spans="1:13" s="36" customFormat="1" x14ac:dyDescent="0.25">
      <c r="A4" s="126"/>
      <c r="B4" s="126"/>
      <c r="C4" s="126"/>
      <c r="D4" s="126"/>
      <c r="E4" s="126"/>
      <c r="F4" s="128"/>
      <c r="G4" s="129"/>
      <c r="H4" s="126"/>
      <c r="I4" s="45"/>
      <c r="J4" s="45"/>
      <c r="K4" s="45"/>
      <c r="M4" s="1"/>
    </row>
    <row r="5" spans="1:13" s="36" customFormat="1" x14ac:dyDescent="0.25">
      <c r="A5" s="132" t="s">
        <v>226</v>
      </c>
      <c r="B5" s="140" t="s">
        <v>530</v>
      </c>
      <c r="C5" s="130" t="s">
        <v>0</v>
      </c>
      <c r="D5" s="131" t="s">
        <v>1</v>
      </c>
      <c r="E5" s="132" t="s">
        <v>2</v>
      </c>
      <c r="F5" s="132" t="s">
        <v>3</v>
      </c>
      <c r="G5" s="132" t="s">
        <v>4</v>
      </c>
      <c r="H5" s="133" t="s">
        <v>184</v>
      </c>
      <c r="I5" s="45"/>
      <c r="J5" s="45"/>
      <c r="K5" s="45"/>
      <c r="M5" s="1"/>
    </row>
    <row r="6" spans="1:13" s="45" customFormat="1" x14ac:dyDescent="0.25">
      <c r="A6" s="134">
        <v>1</v>
      </c>
      <c r="B6" s="141">
        <v>10</v>
      </c>
      <c r="C6" s="135" t="s">
        <v>409</v>
      </c>
      <c r="D6" s="136" t="s">
        <v>410</v>
      </c>
      <c r="E6" s="137">
        <v>40369</v>
      </c>
      <c r="F6" s="138" t="s">
        <v>394</v>
      </c>
      <c r="G6" s="138" t="s">
        <v>411</v>
      </c>
      <c r="H6" s="139" t="s">
        <v>621</v>
      </c>
      <c r="L6" s="36"/>
      <c r="M6" s="1"/>
    </row>
    <row r="7" spans="1:13" s="45" customFormat="1" x14ac:dyDescent="0.25">
      <c r="A7" s="134"/>
      <c r="B7" s="141">
        <v>95</v>
      </c>
      <c r="C7" s="135" t="s">
        <v>305</v>
      </c>
      <c r="D7" s="136" t="s">
        <v>306</v>
      </c>
      <c r="E7" s="137" t="s">
        <v>307</v>
      </c>
      <c r="F7" s="138" t="s">
        <v>12</v>
      </c>
      <c r="G7" s="138" t="s">
        <v>75</v>
      </c>
      <c r="H7" s="139" t="s">
        <v>551</v>
      </c>
      <c r="L7" s="36"/>
      <c r="M7" s="1"/>
    </row>
    <row r="9" spans="1:13" s="5" customFormat="1" ht="4.2" x14ac:dyDescent="0.15">
      <c r="C9" s="6"/>
      <c r="F9" s="7"/>
    </row>
    <row r="10" spans="1:13" s="36" customFormat="1" x14ac:dyDescent="0.25">
      <c r="A10" s="126"/>
      <c r="B10" s="126"/>
      <c r="C10" s="127" t="s">
        <v>214</v>
      </c>
      <c r="D10" s="127"/>
      <c r="E10" s="127" t="s">
        <v>180</v>
      </c>
      <c r="F10" s="128"/>
      <c r="G10" s="129"/>
      <c r="H10" s="126"/>
      <c r="I10" s="45"/>
      <c r="J10" s="45"/>
      <c r="K10" s="45"/>
      <c r="M10" s="1"/>
    </row>
    <row r="11" spans="1:13" s="36" customFormat="1" x14ac:dyDescent="0.25">
      <c r="A11" s="126"/>
      <c r="B11" s="126"/>
      <c r="C11" s="126"/>
      <c r="D11" s="126"/>
      <c r="E11" s="126"/>
      <c r="F11" s="128"/>
      <c r="G11" s="129"/>
      <c r="H11" s="126"/>
      <c r="I11" s="45"/>
      <c r="J11" s="45"/>
      <c r="K11" s="45"/>
      <c r="M11" s="1"/>
    </row>
    <row r="12" spans="1:13" s="36" customFormat="1" x14ac:dyDescent="0.25">
      <c r="A12" s="132" t="s">
        <v>226</v>
      </c>
      <c r="B12" s="140" t="s">
        <v>530</v>
      </c>
      <c r="C12" s="130" t="s">
        <v>0</v>
      </c>
      <c r="D12" s="131" t="s">
        <v>1</v>
      </c>
      <c r="E12" s="132" t="s">
        <v>2</v>
      </c>
      <c r="F12" s="132" t="s">
        <v>3</v>
      </c>
      <c r="G12" s="132" t="s">
        <v>4</v>
      </c>
      <c r="H12" s="133" t="s">
        <v>184</v>
      </c>
      <c r="I12" s="45"/>
      <c r="J12" s="45"/>
      <c r="K12" s="45"/>
      <c r="M12" s="1"/>
    </row>
    <row r="13" spans="1:13" s="45" customFormat="1" x14ac:dyDescent="0.25">
      <c r="A13" s="134">
        <v>1</v>
      </c>
      <c r="B13" s="141">
        <v>19</v>
      </c>
      <c r="C13" s="135" t="s">
        <v>412</v>
      </c>
      <c r="D13" s="136" t="s">
        <v>413</v>
      </c>
      <c r="E13" s="137">
        <v>40076</v>
      </c>
      <c r="F13" s="138" t="s">
        <v>394</v>
      </c>
      <c r="G13" s="138" t="s">
        <v>411</v>
      </c>
      <c r="H13" s="139" t="s">
        <v>622</v>
      </c>
      <c r="L13" s="36"/>
      <c r="M13" s="1"/>
    </row>
    <row r="14" spans="1:13" s="45" customFormat="1" x14ac:dyDescent="0.25">
      <c r="A14" s="134">
        <v>2</v>
      </c>
      <c r="B14" s="141">
        <v>7</v>
      </c>
      <c r="C14" s="135" t="s">
        <v>623</v>
      </c>
      <c r="D14" s="136" t="s">
        <v>624</v>
      </c>
      <c r="E14" s="137">
        <v>39941</v>
      </c>
      <c r="F14" s="138" t="s">
        <v>12</v>
      </c>
      <c r="G14" s="138" t="s">
        <v>625</v>
      </c>
      <c r="H14" s="139" t="s">
        <v>626</v>
      </c>
      <c r="L14" s="36"/>
      <c r="M14" s="1"/>
    </row>
    <row r="15" spans="1:13" s="45" customFormat="1" x14ac:dyDescent="0.25">
      <c r="A15" s="134">
        <v>3</v>
      </c>
      <c r="B15" s="141">
        <v>26</v>
      </c>
      <c r="C15" s="135" t="s">
        <v>65</v>
      </c>
      <c r="D15" s="136" t="s">
        <v>32</v>
      </c>
      <c r="E15" s="137" t="s">
        <v>66</v>
      </c>
      <c r="F15" s="138" t="s">
        <v>12</v>
      </c>
      <c r="G15" s="138" t="s">
        <v>59</v>
      </c>
      <c r="H15" s="139" t="s">
        <v>626</v>
      </c>
      <c r="L15" s="36"/>
      <c r="M15" s="1"/>
    </row>
    <row r="16" spans="1:13" s="45" customFormat="1" x14ac:dyDescent="0.25">
      <c r="A16" s="134">
        <v>4</v>
      </c>
      <c r="B16" s="141">
        <v>18</v>
      </c>
      <c r="C16" s="135" t="s">
        <v>89</v>
      </c>
      <c r="D16" s="136" t="s">
        <v>351</v>
      </c>
      <c r="E16" s="137">
        <v>39998</v>
      </c>
      <c r="F16" s="138" t="s">
        <v>12</v>
      </c>
      <c r="G16" s="138" t="s">
        <v>348</v>
      </c>
      <c r="H16" s="139" t="s">
        <v>627</v>
      </c>
      <c r="L16" s="36"/>
      <c r="M16" s="1"/>
    </row>
    <row r="17" spans="1:13" s="45" customFormat="1" x14ac:dyDescent="0.25">
      <c r="A17" s="134">
        <v>5</v>
      </c>
      <c r="B17" s="141">
        <v>22</v>
      </c>
      <c r="C17" s="135" t="s">
        <v>399</v>
      </c>
      <c r="D17" s="136" t="s">
        <v>400</v>
      </c>
      <c r="E17" s="137">
        <v>40442</v>
      </c>
      <c r="F17" s="138" t="s">
        <v>394</v>
      </c>
      <c r="G17" s="138" t="s">
        <v>395</v>
      </c>
      <c r="H17" s="139" t="s">
        <v>628</v>
      </c>
      <c r="L17" s="36"/>
      <c r="M17" s="1"/>
    </row>
    <row r="18" spans="1:13" s="45" customFormat="1" x14ac:dyDescent="0.25">
      <c r="A18" s="134">
        <v>6</v>
      </c>
      <c r="B18" s="141">
        <v>21</v>
      </c>
      <c r="C18" s="135" t="s">
        <v>397</v>
      </c>
      <c r="D18" s="136" t="s">
        <v>398</v>
      </c>
      <c r="E18" s="137">
        <v>40425</v>
      </c>
      <c r="F18" s="138" t="s">
        <v>394</v>
      </c>
      <c r="G18" s="138" t="s">
        <v>395</v>
      </c>
      <c r="H18" s="139" t="s">
        <v>629</v>
      </c>
      <c r="L18" s="36"/>
      <c r="M18" s="1"/>
    </row>
    <row r="19" spans="1:13" s="45" customFormat="1" x14ac:dyDescent="0.25">
      <c r="A19" s="134">
        <v>7</v>
      </c>
      <c r="B19" s="141">
        <v>20</v>
      </c>
      <c r="C19" s="135" t="s">
        <v>392</v>
      </c>
      <c r="D19" s="136" t="s">
        <v>393</v>
      </c>
      <c r="E19" s="137">
        <v>40413</v>
      </c>
      <c r="F19" s="138" t="s">
        <v>394</v>
      </c>
      <c r="G19" s="138" t="s">
        <v>395</v>
      </c>
      <c r="H19" s="139" t="s">
        <v>630</v>
      </c>
      <c r="L19" s="36"/>
      <c r="M19" s="1"/>
    </row>
    <row r="20" spans="1:13" s="45" customFormat="1" x14ac:dyDescent="0.25">
      <c r="A20" s="134">
        <v>8</v>
      </c>
      <c r="B20" s="141">
        <v>27</v>
      </c>
      <c r="C20" s="135" t="s">
        <v>9</v>
      </c>
      <c r="D20" s="136" t="s">
        <v>353</v>
      </c>
      <c r="E20" s="137" t="s">
        <v>354</v>
      </c>
      <c r="F20" s="138" t="s">
        <v>12</v>
      </c>
      <c r="G20" s="138" t="s">
        <v>348</v>
      </c>
      <c r="H20" s="139" t="s">
        <v>631</v>
      </c>
      <c r="L20" s="36"/>
      <c r="M20" s="1"/>
    </row>
    <row r="21" spans="1:13" s="45" customFormat="1" x14ac:dyDescent="0.25">
      <c r="A21" s="134">
        <v>9</v>
      </c>
      <c r="B21" s="141">
        <v>25</v>
      </c>
      <c r="C21" s="135" t="s">
        <v>45</v>
      </c>
      <c r="D21" s="136" t="s">
        <v>46</v>
      </c>
      <c r="E21" s="137">
        <v>40978</v>
      </c>
      <c r="F21" s="138" t="s">
        <v>12</v>
      </c>
      <c r="G21" s="138" t="s">
        <v>31</v>
      </c>
      <c r="H21" s="139" t="s">
        <v>632</v>
      </c>
      <c r="L21" s="36"/>
      <c r="M21" s="1"/>
    </row>
    <row r="22" spans="1:13" s="45" customFormat="1" x14ac:dyDescent="0.25">
      <c r="A22" s="134"/>
      <c r="B22" s="141">
        <v>23</v>
      </c>
      <c r="C22" s="135" t="s">
        <v>333</v>
      </c>
      <c r="D22" s="136" t="s">
        <v>223</v>
      </c>
      <c r="E22" s="137">
        <v>40471</v>
      </c>
      <c r="F22" s="138" t="s">
        <v>15</v>
      </c>
      <c r="G22" s="138" t="s">
        <v>220</v>
      </c>
      <c r="H22" s="139" t="s">
        <v>551</v>
      </c>
      <c r="L22" s="36"/>
      <c r="M22" s="1"/>
    </row>
    <row r="23" spans="1:13" s="45" customFormat="1" x14ac:dyDescent="0.25">
      <c r="A23" s="134"/>
      <c r="B23" s="141">
        <v>24</v>
      </c>
      <c r="C23" s="135" t="s">
        <v>54</v>
      </c>
      <c r="D23" s="136" t="s">
        <v>332</v>
      </c>
      <c r="E23" s="137">
        <v>40487</v>
      </c>
      <c r="F23" s="138" t="s">
        <v>12</v>
      </c>
      <c r="G23" s="138" t="s">
        <v>220</v>
      </c>
      <c r="H23" s="139" t="s">
        <v>551</v>
      </c>
      <c r="L23" s="36"/>
      <c r="M23" s="1"/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Zeros="0" zoomScaleNormal="100" workbookViewId="0">
      <selection activeCell="B45" sqref="B45:F45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45" bestFit="1" customWidth="1"/>
    <col min="9" max="11" width="7" style="45" customWidth="1"/>
    <col min="12" max="12" width="7.5546875" style="36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84"/>
      <c r="C1" s="2"/>
      <c r="F1" s="2"/>
      <c r="G1" s="3"/>
      <c r="H1" s="85" t="s">
        <v>529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36" customFormat="1" x14ac:dyDescent="0.25">
      <c r="A3" s="126"/>
      <c r="B3" s="126"/>
      <c r="C3" s="127" t="s">
        <v>213</v>
      </c>
      <c r="D3" s="127"/>
      <c r="E3" s="127" t="s">
        <v>179</v>
      </c>
      <c r="F3" s="128"/>
      <c r="G3" s="129"/>
      <c r="H3" s="126"/>
      <c r="I3" s="45"/>
      <c r="J3" s="45"/>
      <c r="K3" s="45"/>
      <c r="M3" s="1"/>
    </row>
    <row r="4" spans="1:13" s="36" customFormat="1" x14ac:dyDescent="0.25">
      <c r="A4" s="126"/>
      <c r="B4" s="126"/>
      <c r="C4" s="126"/>
      <c r="D4" s="126"/>
      <c r="E4" s="126"/>
      <c r="F4" s="128"/>
      <c r="G4" s="129"/>
      <c r="H4" s="126"/>
      <c r="I4" s="45"/>
      <c r="J4" s="45"/>
      <c r="K4" s="45"/>
      <c r="M4" s="1"/>
    </row>
    <row r="5" spans="1:13" s="36" customFormat="1" x14ac:dyDescent="0.25">
      <c r="A5" s="132" t="s">
        <v>226</v>
      </c>
      <c r="B5" s="140" t="s">
        <v>531</v>
      </c>
      <c r="C5" s="130" t="s">
        <v>0</v>
      </c>
      <c r="D5" s="131" t="s">
        <v>1</v>
      </c>
      <c r="E5" s="132" t="s">
        <v>2</v>
      </c>
      <c r="F5" s="132" t="s">
        <v>3</v>
      </c>
      <c r="G5" s="132" t="s">
        <v>4</v>
      </c>
      <c r="H5" s="133" t="s">
        <v>184</v>
      </c>
      <c r="I5" s="45"/>
      <c r="J5" s="45"/>
      <c r="K5" s="45"/>
      <c r="M5" s="1"/>
    </row>
    <row r="6" spans="1:13" x14ac:dyDescent="0.25">
      <c r="A6" s="134">
        <v>1</v>
      </c>
      <c r="B6" s="141">
        <v>98</v>
      </c>
      <c r="C6" s="135" t="s">
        <v>83</v>
      </c>
      <c r="D6" s="136" t="s">
        <v>84</v>
      </c>
      <c r="E6" s="137" t="s">
        <v>85</v>
      </c>
      <c r="F6" s="138" t="s">
        <v>12</v>
      </c>
      <c r="G6" s="138" t="s">
        <v>97</v>
      </c>
      <c r="H6" s="139" t="s">
        <v>633</v>
      </c>
    </row>
    <row r="7" spans="1:13" x14ac:dyDescent="0.25">
      <c r="A7" s="134">
        <v>2</v>
      </c>
      <c r="B7" s="141">
        <v>29</v>
      </c>
      <c r="C7" s="135" t="s">
        <v>82</v>
      </c>
      <c r="D7" s="136" t="s">
        <v>101</v>
      </c>
      <c r="E7" s="137">
        <v>39941</v>
      </c>
      <c r="F7" s="138" t="s">
        <v>12</v>
      </c>
      <c r="G7" s="138" t="s">
        <v>104</v>
      </c>
      <c r="H7" s="139" t="s">
        <v>634</v>
      </c>
    </row>
    <row r="8" spans="1:13" s="45" customFormat="1" x14ac:dyDescent="0.25">
      <c r="A8" s="134">
        <v>3</v>
      </c>
      <c r="B8" s="141">
        <v>28</v>
      </c>
      <c r="C8" s="135" t="s">
        <v>115</v>
      </c>
      <c r="D8" s="136" t="s">
        <v>224</v>
      </c>
      <c r="E8" s="137">
        <v>41827</v>
      </c>
      <c r="F8" s="138" t="s">
        <v>12</v>
      </c>
      <c r="G8" s="138" t="s">
        <v>220</v>
      </c>
      <c r="H8" s="139" t="s">
        <v>635</v>
      </c>
      <c r="L8" s="36"/>
      <c r="M8" s="1"/>
    </row>
    <row r="9" spans="1:13" s="36" customFormat="1" x14ac:dyDescent="0.25">
      <c r="A9" s="126"/>
      <c r="B9" s="126"/>
      <c r="C9" s="127" t="s">
        <v>213</v>
      </c>
      <c r="D9" s="127"/>
      <c r="E9" s="127" t="s">
        <v>180</v>
      </c>
      <c r="F9" s="128"/>
      <c r="G9" s="129"/>
      <c r="H9" s="126"/>
      <c r="I9" s="45"/>
      <c r="J9" s="45"/>
      <c r="K9" s="45"/>
      <c r="M9" s="1"/>
    </row>
    <row r="10" spans="1:13" s="36" customFormat="1" x14ac:dyDescent="0.25">
      <c r="A10" s="126"/>
      <c r="B10" s="126"/>
      <c r="C10" s="126"/>
      <c r="D10" s="126"/>
      <c r="E10" s="126"/>
      <c r="F10" s="128"/>
      <c r="G10" s="129"/>
      <c r="H10" s="126"/>
      <c r="I10" s="45"/>
      <c r="J10" s="45"/>
      <c r="K10" s="45"/>
      <c r="M10" s="1"/>
    </row>
    <row r="11" spans="1:13" s="36" customFormat="1" x14ac:dyDescent="0.25">
      <c r="A11" s="132" t="s">
        <v>226</v>
      </c>
      <c r="B11" s="140" t="s">
        <v>531</v>
      </c>
      <c r="C11" s="130" t="s">
        <v>0</v>
      </c>
      <c r="D11" s="131" t="s">
        <v>1</v>
      </c>
      <c r="E11" s="132" t="s">
        <v>2</v>
      </c>
      <c r="F11" s="132" t="s">
        <v>3</v>
      </c>
      <c r="G11" s="132" t="s">
        <v>4</v>
      </c>
      <c r="H11" s="133" t="s">
        <v>184</v>
      </c>
      <c r="I11" s="45"/>
      <c r="J11" s="45"/>
      <c r="K11" s="45"/>
      <c r="M11" s="1"/>
    </row>
    <row r="12" spans="1:13" x14ac:dyDescent="0.25">
      <c r="A12" s="134">
        <v>1</v>
      </c>
      <c r="B12" s="141">
        <v>34</v>
      </c>
      <c r="C12" s="135" t="s">
        <v>89</v>
      </c>
      <c r="D12" s="136" t="s">
        <v>90</v>
      </c>
      <c r="E12" s="137" t="s">
        <v>91</v>
      </c>
      <c r="F12" s="138" t="s">
        <v>12</v>
      </c>
      <c r="G12" s="138" t="s">
        <v>97</v>
      </c>
      <c r="H12" s="139" t="s">
        <v>636</v>
      </c>
    </row>
    <row r="13" spans="1:13" x14ac:dyDescent="0.25">
      <c r="A13" s="134">
        <v>2</v>
      </c>
      <c r="B13" s="141">
        <v>32</v>
      </c>
      <c r="C13" s="135" t="s">
        <v>270</v>
      </c>
      <c r="D13" s="136" t="s">
        <v>271</v>
      </c>
      <c r="E13" s="137">
        <v>40452</v>
      </c>
      <c r="F13" s="138" t="s">
        <v>12</v>
      </c>
      <c r="G13" s="138" t="s">
        <v>108</v>
      </c>
      <c r="H13" s="139" t="s">
        <v>637</v>
      </c>
    </row>
    <row r="14" spans="1:13" x14ac:dyDescent="0.25">
      <c r="A14" s="134">
        <v>3</v>
      </c>
      <c r="B14" s="141">
        <v>31</v>
      </c>
      <c r="C14" s="135" t="s">
        <v>71</v>
      </c>
      <c r="D14" s="136" t="s">
        <v>331</v>
      </c>
      <c r="E14" s="137">
        <v>40392</v>
      </c>
      <c r="F14" s="138" t="s">
        <v>12</v>
      </c>
      <c r="G14" s="138" t="s">
        <v>220</v>
      </c>
      <c r="H14" s="139" t="s">
        <v>638</v>
      </c>
    </row>
    <row r="15" spans="1:13" x14ac:dyDescent="0.25">
      <c r="A15" s="134">
        <v>4</v>
      </c>
      <c r="B15" s="141">
        <v>33</v>
      </c>
      <c r="C15" s="135" t="s">
        <v>225</v>
      </c>
      <c r="D15" s="136" t="s">
        <v>223</v>
      </c>
      <c r="E15" s="137">
        <v>41827</v>
      </c>
      <c r="F15" s="138" t="s">
        <v>12</v>
      </c>
      <c r="G15" s="138" t="s">
        <v>220</v>
      </c>
      <c r="H15" s="139" t="s">
        <v>639</v>
      </c>
    </row>
    <row r="16" spans="1:13" x14ac:dyDescent="0.25">
      <c r="A16" s="134"/>
      <c r="B16" s="141">
        <v>35</v>
      </c>
      <c r="C16" s="135" t="s">
        <v>132</v>
      </c>
      <c r="D16" s="136" t="s">
        <v>133</v>
      </c>
      <c r="E16" s="137">
        <v>40478</v>
      </c>
      <c r="F16" s="138" t="s">
        <v>12</v>
      </c>
      <c r="G16" s="138" t="s">
        <v>123</v>
      </c>
      <c r="H16" s="139" t="s">
        <v>551</v>
      </c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Zeros="0" zoomScaleNormal="100" workbookViewId="0">
      <selection activeCell="B45" sqref="B45:F45"/>
    </sheetView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2.88671875" style="1" customWidth="1"/>
    <col min="7" max="7" width="7" style="45" customWidth="1"/>
    <col min="8" max="8" width="12" style="45" bestFit="1" customWidth="1"/>
    <col min="9" max="11" width="7" style="45" customWidth="1"/>
    <col min="12" max="12" width="7.5546875" style="36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84" t="s">
        <v>528</v>
      </c>
      <c r="B1" s="2"/>
      <c r="E1" s="2"/>
      <c r="F1" s="3"/>
      <c r="G1" s="85" t="s">
        <v>529</v>
      </c>
      <c r="H1" s="4"/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6" customFormat="1" x14ac:dyDescent="0.25">
      <c r="A3" s="62"/>
      <c r="B3" s="63" t="s">
        <v>215</v>
      </c>
      <c r="C3" s="63"/>
      <c r="D3" s="63" t="s">
        <v>179</v>
      </c>
      <c r="E3" s="64"/>
      <c r="F3" s="65" t="s">
        <v>216</v>
      </c>
      <c r="G3" s="62"/>
      <c r="H3" s="45"/>
      <c r="I3" s="45"/>
      <c r="J3" s="45"/>
      <c r="K3" s="45"/>
      <c r="M3" s="1"/>
    </row>
    <row r="4" spans="1:13" s="36" customFormat="1" x14ac:dyDescent="0.25">
      <c r="A4" s="62"/>
      <c r="B4" s="62"/>
      <c r="C4" s="62"/>
      <c r="D4" s="62"/>
      <c r="E4" s="62"/>
      <c r="F4" s="62"/>
      <c r="G4" s="62"/>
      <c r="H4" s="45"/>
      <c r="I4" s="45"/>
      <c r="J4" s="45"/>
      <c r="K4" s="45"/>
      <c r="M4" s="1"/>
    </row>
    <row r="5" spans="1:13" s="36" customFormat="1" x14ac:dyDescent="0.25">
      <c r="A5" s="66" t="s">
        <v>226</v>
      </c>
      <c r="B5" s="67" t="s">
        <v>0</v>
      </c>
      <c r="C5" s="68" t="s">
        <v>1</v>
      </c>
      <c r="D5" s="66" t="s">
        <v>2</v>
      </c>
      <c r="E5" s="66" t="s">
        <v>3</v>
      </c>
      <c r="F5" s="66" t="s">
        <v>4</v>
      </c>
      <c r="G5" s="69" t="s">
        <v>184</v>
      </c>
      <c r="H5" s="45"/>
      <c r="I5" s="45"/>
      <c r="J5" s="45"/>
      <c r="K5" s="45"/>
      <c r="M5" s="1"/>
    </row>
    <row r="6" spans="1:13" s="36" customFormat="1" x14ac:dyDescent="0.25">
      <c r="A6" s="70">
        <v>1</v>
      </c>
      <c r="B6" s="71" t="s">
        <v>154</v>
      </c>
      <c r="C6" s="72" t="s">
        <v>155</v>
      </c>
      <c r="D6" s="73">
        <v>39941</v>
      </c>
      <c r="E6" s="74" t="s">
        <v>12</v>
      </c>
      <c r="F6" s="74" t="s">
        <v>151</v>
      </c>
      <c r="G6" s="75">
        <v>10.49</v>
      </c>
      <c r="H6" s="45"/>
      <c r="I6" s="45"/>
      <c r="J6" s="45"/>
      <c r="K6" s="45"/>
      <c r="M6" s="1"/>
    </row>
    <row r="7" spans="1:13" s="36" customFormat="1" x14ac:dyDescent="0.25">
      <c r="A7" s="70">
        <v>2</v>
      </c>
      <c r="B7" s="71" t="s">
        <v>21</v>
      </c>
      <c r="C7" s="72" t="s">
        <v>444</v>
      </c>
      <c r="D7" s="73">
        <v>39973</v>
      </c>
      <c r="E7" s="74" t="s">
        <v>12</v>
      </c>
      <c r="F7" s="74" t="s">
        <v>27</v>
      </c>
      <c r="G7" s="75">
        <v>11.5</v>
      </c>
      <c r="H7" s="45"/>
      <c r="I7" s="45"/>
      <c r="J7" s="45"/>
      <c r="K7" s="45"/>
      <c r="M7" s="1"/>
    </row>
    <row r="8" spans="1:13" s="36" customFormat="1" x14ac:dyDescent="0.25">
      <c r="A8" s="70">
        <v>3</v>
      </c>
      <c r="B8" s="71" t="s">
        <v>74</v>
      </c>
      <c r="C8" s="72" t="s">
        <v>76</v>
      </c>
      <c r="D8" s="73" t="s">
        <v>303</v>
      </c>
      <c r="E8" s="74" t="s">
        <v>12</v>
      </c>
      <c r="F8" s="74" t="s">
        <v>75</v>
      </c>
      <c r="G8" s="75">
        <v>11.59</v>
      </c>
      <c r="H8" s="45"/>
      <c r="I8" s="45"/>
      <c r="J8" s="45"/>
      <c r="K8" s="45"/>
      <c r="M8" s="1"/>
    </row>
    <row r="9" spans="1:13" s="36" customFormat="1" x14ac:dyDescent="0.25">
      <c r="A9" s="70">
        <v>4</v>
      </c>
      <c r="B9" s="71" t="s">
        <v>426</v>
      </c>
      <c r="C9" s="72" t="s">
        <v>427</v>
      </c>
      <c r="D9" s="73">
        <v>40463</v>
      </c>
      <c r="E9" s="74" t="s">
        <v>394</v>
      </c>
      <c r="F9" s="74" t="s">
        <v>428</v>
      </c>
      <c r="G9" s="75">
        <v>12.66</v>
      </c>
      <c r="H9" s="45"/>
      <c r="I9" s="45"/>
      <c r="J9" s="45"/>
      <c r="K9" s="45"/>
      <c r="M9" s="1"/>
    </row>
    <row r="10" spans="1:13" s="5" customFormat="1" ht="4.2" x14ac:dyDescent="0.15">
      <c r="B10" s="6"/>
      <c r="E10" s="7"/>
    </row>
    <row r="11" spans="1:13" s="36" customFormat="1" x14ac:dyDescent="0.25">
      <c r="A11" s="62"/>
      <c r="B11" s="63" t="s">
        <v>215</v>
      </c>
      <c r="C11" s="63"/>
      <c r="D11" s="63" t="s">
        <v>180</v>
      </c>
      <c r="E11" s="64"/>
      <c r="F11" s="65" t="s">
        <v>216</v>
      </c>
      <c r="G11" s="62"/>
      <c r="H11" s="45"/>
      <c r="I11" s="45"/>
      <c r="J11" s="45"/>
      <c r="K11" s="45"/>
      <c r="M11" s="1"/>
    </row>
    <row r="12" spans="1:13" s="36" customFormat="1" x14ac:dyDescent="0.25">
      <c r="A12" s="62"/>
      <c r="B12" s="62"/>
      <c r="C12" s="62"/>
      <c r="D12" s="62"/>
      <c r="E12" s="62"/>
      <c r="F12" s="62"/>
      <c r="G12" s="62"/>
      <c r="H12" s="45"/>
      <c r="I12" s="45"/>
      <c r="J12" s="45"/>
      <c r="K12" s="45"/>
      <c r="M12" s="1"/>
    </row>
    <row r="13" spans="1:13" s="36" customFormat="1" x14ac:dyDescent="0.25">
      <c r="A13" s="66" t="s">
        <v>226</v>
      </c>
      <c r="B13" s="67" t="s">
        <v>0</v>
      </c>
      <c r="C13" s="68" t="s">
        <v>1</v>
      </c>
      <c r="D13" s="66" t="s">
        <v>2</v>
      </c>
      <c r="E13" s="66" t="s">
        <v>3</v>
      </c>
      <c r="F13" s="66" t="s">
        <v>4</v>
      </c>
      <c r="G13" s="69" t="s">
        <v>184</v>
      </c>
      <c r="H13" s="45"/>
      <c r="I13" s="45"/>
      <c r="J13" s="45"/>
      <c r="K13" s="45"/>
      <c r="M13" s="1"/>
    </row>
    <row r="14" spans="1:13" s="36" customFormat="1" x14ac:dyDescent="0.25">
      <c r="A14" s="70">
        <v>1</v>
      </c>
      <c r="B14" s="71" t="s">
        <v>418</v>
      </c>
      <c r="C14" s="72" t="s">
        <v>500</v>
      </c>
      <c r="D14" s="73">
        <v>40459</v>
      </c>
      <c r="E14" s="74" t="s">
        <v>497</v>
      </c>
      <c r="F14" s="74" t="s">
        <v>161</v>
      </c>
      <c r="G14" s="75">
        <v>10.66</v>
      </c>
      <c r="H14" s="45"/>
      <c r="I14" s="45"/>
      <c r="J14" s="45"/>
      <c r="K14" s="45"/>
      <c r="M14" s="1"/>
    </row>
    <row r="15" spans="1:13" s="36" customFormat="1" x14ac:dyDescent="0.25">
      <c r="A15" s="70">
        <v>2</v>
      </c>
      <c r="B15" s="71" t="s">
        <v>8</v>
      </c>
      <c r="C15" s="72" t="s">
        <v>501</v>
      </c>
      <c r="D15" s="73">
        <v>40260</v>
      </c>
      <c r="E15" s="74" t="s">
        <v>497</v>
      </c>
      <c r="F15" s="74" t="s">
        <v>161</v>
      </c>
      <c r="G15" s="75">
        <v>10.98</v>
      </c>
      <c r="H15" s="45"/>
      <c r="I15" s="45"/>
      <c r="J15" s="45"/>
      <c r="K15" s="45"/>
      <c r="M15" s="1"/>
    </row>
    <row r="16" spans="1:13" s="36" customFormat="1" x14ac:dyDescent="0.25">
      <c r="A16" s="70">
        <v>3</v>
      </c>
      <c r="B16" s="71" t="s">
        <v>80</v>
      </c>
      <c r="C16" s="72" t="s">
        <v>311</v>
      </c>
      <c r="D16" s="73" t="s">
        <v>312</v>
      </c>
      <c r="E16" s="74" t="s">
        <v>15</v>
      </c>
      <c r="F16" s="74" t="s">
        <v>75</v>
      </c>
      <c r="G16" s="75">
        <v>12.04</v>
      </c>
      <c r="H16" s="45"/>
      <c r="I16" s="45"/>
      <c r="J16" s="45"/>
      <c r="K16" s="45"/>
      <c r="M16" s="1"/>
    </row>
    <row r="17" spans="1:13" s="36" customFormat="1" x14ac:dyDescent="0.25">
      <c r="A17" s="70">
        <v>4</v>
      </c>
      <c r="B17" s="71" t="s">
        <v>130</v>
      </c>
      <c r="C17" s="72" t="s">
        <v>131</v>
      </c>
      <c r="D17" s="73">
        <v>40155</v>
      </c>
      <c r="E17" s="74" t="s">
        <v>12</v>
      </c>
      <c r="F17" s="74" t="s">
        <v>123</v>
      </c>
      <c r="G17" s="75">
        <v>12.07</v>
      </c>
      <c r="H17" s="45"/>
      <c r="I17" s="45"/>
      <c r="J17" s="45"/>
      <c r="K17" s="45"/>
      <c r="M17" s="1"/>
    </row>
    <row r="18" spans="1:13" s="36" customFormat="1" x14ac:dyDescent="0.25">
      <c r="A18" s="70">
        <v>5</v>
      </c>
      <c r="B18" s="71" t="s">
        <v>13</v>
      </c>
      <c r="C18" s="72" t="s">
        <v>14</v>
      </c>
      <c r="D18" s="73" t="s">
        <v>263</v>
      </c>
      <c r="E18" s="74" t="s">
        <v>12</v>
      </c>
      <c r="F18" s="74" t="s">
        <v>31</v>
      </c>
      <c r="G18" s="75">
        <v>13.06</v>
      </c>
      <c r="H18" s="45"/>
      <c r="I18" s="45"/>
      <c r="J18" s="45"/>
      <c r="K18" s="45"/>
      <c r="M18" s="1"/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AC24" sqref="AC24"/>
    </sheetView>
  </sheetViews>
  <sheetFormatPr defaultRowHeight="13.2" x14ac:dyDescent="0.25"/>
  <cols>
    <col min="1" max="1" width="4.33203125" style="24" customWidth="1"/>
    <col min="2" max="2" width="9.33203125" style="24" customWidth="1"/>
    <col min="3" max="3" width="14.5546875" style="24" customWidth="1"/>
    <col min="4" max="4" width="10.109375" style="24" customWidth="1"/>
    <col min="5" max="5" width="11.109375" style="24" bestFit="1" customWidth="1"/>
    <col min="6" max="6" width="11.33203125" style="24" customWidth="1"/>
    <col min="7" max="13" width="4" style="24" customWidth="1"/>
    <col min="14" max="22" width="4" style="24" hidden="1" customWidth="1"/>
    <col min="23" max="23" width="5.6640625" style="24" customWidth="1"/>
    <col min="24" max="24" width="5.88671875" style="24" customWidth="1"/>
    <col min="25" max="256" width="9.109375" style="24"/>
    <col min="257" max="257" width="4.33203125" style="24" customWidth="1"/>
    <col min="258" max="258" width="11.33203125" style="24" customWidth="1"/>
    <col min="259" max="259" width="12.5546875" style="24" customWidth="1"/>
    <col min="260" max="260" width="10.109375" style="24" customWidth="1"/>
    <col min="261" max="261" width="13.6640625" style="24" bestFit="1" customWidth="1"/>
    <col min="262" max="262" width="13.88671875" style="24" customWidth="1"/>
    <col min="263" max="278" width="4" style="24" customWidth="1"/>
    <col min="279" max="279" width="5.6640625" style="24" customWidth="1"/>
    <col min="280" max="512" width="9.109375" style="24"/>
    <col min="513" max="513" width="4.33203125" style="24" customWidth="1"/>
    <col min="514" max="514" width="11.33203125" style="24" customWidth="1"/>
    <col min="515" max="515" width="12.5546875" style="24" customWidth="1"/>
    <col min="516" max="516" width="10.109375" style="24" customWidth="1"/>
    <col min="517" max="517" width="13.6640625" style="24" bestFit="1" customWidth="1"/>
    <col min="518" max="518" width="13.88671875" style="24" customWidth="1"/>
    <col min="519" max="534" width="4" style="24" customWidth="1"/>
    <col min="535" max="535" width="5.6640625" style="24" customWidth="1"/>
    <col min="536" max="768" width="9.109375" style="24"/>
    <col min="769" max="769" width="4.33203125" style="24" customWidth="1"/>
    <col min="770" max="770" width="11.33203125" style="24" customWidth="1"/>
    <col min="771" max="771" width="12.5546875" style="24" customWidth="1"/>
    <col min="772" max="772" width="10.109375" style="24" customWidth="1"/>
    <col min="773" max="773" width="13.6640625" style="24" bestFit="1" customWidth="1"/>
    <col min="774" max="774" width="13.88671875" style="24" customWidth="1"/>
    <col min="775" max="790" width="4" style="24" customWidth="1"/>
    <col min="791" max="791" width="5.6640625" style="24" customWidth="1"/>
    <col min="792" max="1024" width="9.109375" style="24"/>
    <col min="1025" max="1025" width="4.33203125" style="24" customWidth="1"/>
    <col min="1026" max="1026" width="11.33203125" style="24" customWidth="1"/>
    <col min="1027" max="1027" width="12.5546875" style="24" customWidth="1"/>
    <col min="1028" max="1028" width="10.109375" style="24" customWidth="1"/>
    <col min="1029" max="1029" width="13.6640625" style="24" bestFit="1" customWidth="1"/>
    <col min="1030" max="1030" width="13.88671875" style="24" customWidth="1"/>
    <col min="1031" max="1046" width="4" style="24" customWidth="1"/>
    <col min="1047" max="1047" width="5.6640625" style="24" customWidth="1"/>
    <col min="1048" max="1280" width="9.109375" style="24"/>
    <col min="1281" max="1281" width="4.33203125" style="24" customWidth="1"/>
    <col min="1282" max="1282" width="11.33203125" style="24" customWidth="1"/>
    <col min="1283" max="1283" width="12.5546875" style="24" customWidth="1"/>
    <col min="1284" max="1284" width="10.109375" style="24" customWidth="1"/>
    <col min="1285" max="1285" width="13.6640625" style="24" bestFit="1" customWidth="1"/>
    <col min="1286" max="1286" width="13.88671875" style="24" customWidth="1"/>
    <col min="1287" max="1302" width="4" style="24" customWidth="1"/>
    <col min="1303" max="1303" width="5.6640625" style="24" customWidth="1"/>
    <col min="1304" max="1536" width="9.109375" style="24"/>
    <col min="1537" max="1537" width="4.33203125" style="24" customWidth="1"/>
    <col min="1538" max="1538" width="11.33203125" style="24" customWidth="1"/>
    <col min="1539" max="1539" width="12.5546875" style="24" customWidth="1"/>
    <col min="1540" max="1540" width="10.109375" style="24" customWidth="1"/>
    <col min="1541" max="1541" width="13.6640625" style="24" bestFit="1" customWidth="1"/>
    <col min="1542" max="1542" width="13.88671875" style="24" customWidth="1"/>
    <col min="1543" max="1558" width="4" style="24" customWidth="1"/>
    <col min="1559" max="1559" width="5.6640625" style="24" customWidth="1"/>
    <col min="1560" max="1792" width="9.109375" style="24"/>
    <col min="1793" max="1793" width="4.33203125" style="24" customWidth="1"/>
    <col min="1794" max="1794" width="11.33203125" style="24" customWidth="1"/>
    <col min="1795" max="1795" width="12.5546875" style="24" customWidth="1"/>
    <col min="1796" max="1796" width="10.109375" style="24" customWidth="1"/>
    <col min="1797" max="1797" width="13.6640625" style="24" bestFit="1" customWidth="1"/>
    <col min="1798" max="1798" width="13.88671875" style="24" customWidth="1"/>
    <col min="1799" max="1814" width="4" style="24" customWidth="1"/>
    <col min="1815" max="1815" width="5.6640625" style="24" customWidth="1"/>
    <col min="1816" max="2048" width="9.109375" style="24"/>
    <col min="2049" max="2049" width="4.33203125" style="24" customWidth="1"/>
    <col min="2050" max="2050" width="11.33203125" style="24" customWidth="1"/>
    <col min="2051" max="2051" width="12.5546875" style="24" customWidth="1"/>
    <col min="2052" max="2052" width="10.109375" style="24" customWidth="1"/>
    <col min="2053" max="2053" width="13.6640625" style="24" bestFit="1" customWidth="1"/>
    <col min="2054" max="2054" width="13.88671875" style="24" customWidth="1"/>
    <col min="2055" max="2070" width="4" style="24" customWidth="1"/>
    <col min="2071" max="2071" width="5.6640625" style="24" customWidth="1"/>
    <col min="2072" max="2304" width="9.109375" style="24"/>
    <col min="2305" max="2305" width="4.33203125" style="24" customWidth="1"/>
    <col min="2306" max="2306" width="11.33203125" style="24" customWidth="1"/>
    <col min="2307" max="2307" width="12.5546875" style="24" customWidth="1"/>
    <col min="2308" max="2308" width="10.109375" style="24" customWidth="1"/>
    <col min="2309" max="2309" width="13.6640625" style="24" bestFit="1" customWidth="1"/>
    <col min="2310" max="2310" width="13.88671875" style="24" customWidth="1"/>
    <col min="2311" max="2326" width="4" style="24" customWidth="1"/>
    <col min="2327" max="2327" width="5.6640625" style="24" customWidth="1"/>
    <col min="2328" max="2560" width="9.109375" style="24"/>
    <col min="2561" max="2561" width="4.33203125" style="24" customWidth="1"/>
    <col min="2562" max="2562" width="11.33203125" style="24" customWidth="1"/>
    <col min="2563" max="2563" width="12.5546875" style="24" customWidth="1"/>
    <col min="2564" max="2564" width="10.109375" style="24" customWidth="1"/>
    <col min="2565" max="2565" width="13.6640625" style="24" bestFit="1" customWidth="1"/>
    <col min="2566" max="2566" width="13.88671875" style="24" customWidth="1"/>
    <col min="2567" max="2582" width="4" style="24" customWidth="1"/>
    <col min="2583" max="2583" width="5.6640625" style="24" customWidth="1"/>
    <col min="2584" max="2816" width="9.109375" style="24"/>
    <col min="2817" max="2817" width="4.33203125" style="24" customWidth="1"/>
    <col min="2818" max="2818" width="11.33203125" style="24" customWidth="1"/>
    <col min="2819" max="2819" width="12.5546875" style="24" customWidth="1"/>
    <col min="2820" max="2820" width="10.109375" style="24" customWidth="1"/>
    <col min="2821" max="2821" width="13.6640625" style="24" bestFit="1" customWidth="1"/>
    <col min="2822" max="2822" width="13.88671875" style="24" customWidth="1"/>
    <col min="2823" max="2838" width="4" style="24" customWidth="1"/>
    <col min="2839" max="2839" width="5.6640625" style="24" customWidth="1"/>
    <col min="2840" max="3072" width="9.109375" style="24"/>
    <col min="3073" max="3073" width="4.33203125" style="24" customWidth="1"/>
    <col min="3074" max="3074" width="11.33203125" style="24" customWidth="1"/>
    <col min="3075" max="3075" width="12.5546875" style="24" customWidth="1"/>
    <col min="3076" max="3076" width="10.109375" style="24" customWidth="1"/>
    <col min="3077" max="3077" width="13.6640625" style="24" bestFit="1" customWidth="1"/>
    <col min="3078" max="3078" width="13.88671875" style="24" customWidth="1"/>
    <col min="3079" max="3094" width="4" style="24" customWidth="1"/>
    <col min="3095" max="3095" width="5.6640625" style="24" customWidth="1"/>
    <col min="3096" max="3328" width="9.109375" style="24"/>
    <col min="3329" max="3329" width="4.33203125" style="24" customWidth="1"/>
    <col min="3330" max="3330" width="11.33203125" style="24" customWidth="1"/>
    <col min="3331" max="3331" width="12.5546875" style="24" customWidth="1"/>
    <col min="3332" max="3332" width="10.109375" style="24" customWidth="1"/>
    <col min="3333" max="3333" width="13.6640625" style="24" bestFit="1" customWidth="1"/>
    <col min="3334" max="3334" width="13.88671875" style="24" customWidth="1"/>
    <col min="3335" max="3350" width="4" style="24" customWidth="1"/>
    <col min="3351" max="3351" width="5.6640625" style="24" customWidth="1"/>
    <col min="3352" max="3584" width="9.109375" style="24"/>
    <col min="3585" max="3585" width="4.33203125" style="24" customWidth="1"/>
    <col min="3586" max="3586" width="11.33203125" style="24" customWidth="1"/>
    <col min="3587" max="3587" width="12.5546875" style="24" customWidth="1"/>
    <col min="3588" max="3588" width="10.109375" style="24" customWidth="1"/>
    <col min="3589" max="3589" width="13.6640625" style="24" bestFit="1" customWidth="1"/>
    <col min="3590" max="3590" width="13.88671875" style="24" customWidth="1"/>
    <col min="3591" max="3606" width="4" style="24" customWidth="1"/>
    <col min="3607" max="3607" width="5.6640625" style="24" customWidth="1"/>
    <col min="3608" max="3840" width="9.109375" style="24"/>
    <col min="3841" max="3841" width="4.33203125" style="24" customWidth="1"/>
    <col min="3842" max="3842" width="11.33203125" style="24" customWidth="1"/>
    <col min="3843" max="3843" width="12.5546875" style="24" customWidth="1"/>
    <col min="3844" max="3844" width="10.109375" style="24" customWidth="1"/>
    <col min="3845" max="3845" width="13.6640625" style="24" bestFit="1" customWidth="1"/>
    <col min="3846" max="3846" width="13.88671875" style="24" customWidth="1"/>
    <col min="3847" max="3862" width="4" style="24" customWidth="1"/>
    <col min="3863" max="3863" width="5.6640625" style="24" customWidth="1"/>
    <col min="3864" max="4096" width="9.109375" style="24"/>
    <col min="4097" max="4097" width="4.33203125" style="24" customWidth="1"/>
    <col min="4098" max="4098" width="11.33203125" style="24" customWidth="1"/>
    <col min="4099" max="4099" width="12.5546875" style="24" customWidth="1"/>
    <col min="4100" max="4100" width="10.109375" style="24" customWidth="1"/>
    <col min="4101" max="4101" width="13.6640625" style="24" bestFit="1" customWidth="1"/>
    <col min="4102" max="4102" width="13.88671875" style="24" customWidth="1"/>
    <col min="4103" max="4118" width="4" style="24" customWidth="1"/>
    <col min="4119" max="4119" width="5.6640625" style="24" customWidth="1"/>
    <col min="4120" max="4352" width="9.109375" style="24"/>
    <col min="4353" max="4353" width="4.33203125" style="24" customWidth="1"/>
    <col min="4354" max="4354" width="11.33203125" style="24" customWidth="1"/>
    <col min="4355" max="4355" width="12.5546875" style="24" customWidth="1"/>
    <col min="4356" max="4356" width="10.109375" style="24" customWidth="1"/>
    <col min="4357" max="4357" width="13.6640625" style="24" bestFit="1" customWidth="1"/>
    <col min="4358" max="4358" width="13.88671875" style="24" customWidth="1"/>
    <col min="4359" max="4374" width="4" style="24" customWidth="1"/>
    <col min="4375" max="4375" width="5.6640625" style="24" customWidth="1"/>
    <col min="4376" max="4608" width="9.109375" style="24"/>
    <col min="4609" max="4609" width="4.33203125" style="24" customWidth="1"/>
    <col min="4610" max="4610" width="11.33203125" style="24" customWidth="1"/>
    <col min="4611" max="4611" width="12.5546875" style="24" customWidth="1"/>
    <col min="4612" max="4612" width="10.109375" style="24" customWidth="1"/>
    <col min="4613" max="4613" width="13.6640625" style="24" bestFit="1" customWidth="1"/>
    <col min="4614" max="4614" width="13.88671875" style="24" customWidth="1"/>
    <col min="4615" max="4630" width="4" style="24" customWidth="1"/>
    <col min="4631" max="4631" width="5.6640625" style="24" customWidth="1"/>
    <col min="4632" max="4864" width="9.109375" style="24"/>
    <col min="4865" max="4865" width="4.33203125" style="24" customWidth="1"/>
    <col min="4866" max="4866" width="11.33203125" style="24" customWidth="1"/>
    <col min="4867" max="4867" width="12.5546875" style="24" customWidth="1"/>
    <col min="4868" max="4868" width="10.109375" style="24" customWidth="1"/>
    <col min="4869" max="4869" width="13.6640625" style="24" bestFit="1" customWidth="1"/>
    <col min="4870" max="4870" width="13.88671875" style="24" customWidth="1"/>
    <col min="4871" max="4886" width="4" style="24" customWidth="1"/>
    <col min="4887" max="4887" width="5.6640625" style="24" customWidth="1"/>
    <col min="4888" max="5120" width="9.109375" style="24"/>
    <col min="5121" max="5121" width="4.33203125" style="24" customWidth="1"/>
    <col min="5122" max="5122" width="11.33203125" style="24" customWidth="1"/>
    <col min="5123" max="5123" width="12.5546875" style="24" customWidth="1"/>
    <col min="5124" max="5124" width="10.109375" style="24" customWidth="1"/>
    <col min="5125" max="5125" width="13.6640625" style="24" bestFit="1" customWidth="1"/>
    <col min="5126" max="5126" width="13.88671875" style="24" customWidth="1"/>
    <col min="5127" max="5142" width="4" style="24" customWidth="1"/>
    <col min="5143" max="5143" width="5.6640625" style="24" customWidth="1"/>
    <col min="5144" max="5376" width="9.109375" style="24"/>
    <col min="5377" max="5377" width="4.33203125" style="24" customWidth="1"/>
    <col min="5378" max="5378" width="11.33203125" style="24" customWidth="1"/>
    <col min="5379" max="5379" width="12.5546875" style="24" customWidth="1"/>
    <col min="5380" max="5380" width="10.109375" style="24" customWidth="1"/>
    <col min="5381" max="5381" width="13.6640625" style="24" bestFit="1" customWidth="1"/>
    <col min="5382" max="5382" width="13.88671875" style="24" customWidth="1"/>
    <col min="5383" max="5398" width="4" style="24" customWidth="1"/>
    <col min="5399" max="5399" width="5.6640625" style="24" customWidth="1"/>
    <col min="5400" max="5632" width="9.109375" style="24"/>
    <col min="5633" max="5633" width="4.33203125" style="24" customWidth="1"/>
    <col min="5634" max="5634" width="11.33203125" style="24" customWidth="1"/>
    <col min="5635" max="5635" width="12.5546875" style="24" customWidth="1"/>
    <col min="5636" max="5636" width="10.109375" style="24" customWidth="1"/>
    <col min="5637" max="5637" width="13.6640625" style="24" bestFit="1" customWidth="1"/>
    <col min="5638" max="5638" width="13.88671875" style="24" customWidth="1"/>
    <col min="5639" max="5654" width="4" style="24" customWidth="1"/>
    <col min="5655" max="5655" width="5.6640625" style="24" customWidth="1"/>
    <col min="5656" max="5888" width="9.109375" style="24"/>
    <col min="5889" max="5889" width="4.33203125" style="24" customWidth="1"/>
    <col min="5890" max="5890" width="11.33203125" style="24" customWidth="1"/>
    <col min="5891" max="5891" width="12.5546875" style="24" customWidth="1"/>
    <col min="5892" max="5892" width="10.109375" style="24" customWidth="1"/>
    <col min="5893" max="5893" width="13.6640625" style="24" bestFit="1" customWidth="1"/>
    <col min="5894" max="5894" width="13.88671875" style="24" customWidth="1"/>
    <col min="5895" max="5910" width="4" style="24" customWidth="1"/>
    <col min="5911" max="5911" width="5.6640625" style="24" customWidth="1"/>
    <col min="5912" max="6144" width="9.109375" style="24"/>
    <col min="6145" max="6145" width="4.33203125" style="24" customWidth="1"/>
    <col min="6146" max="6146" width="11.33203125" style="24" customWidth="1"/>
    <col min="6147" max="6147" width="12.5546875" style="24" customWidth="1"/>
    <col min="6148" max="6148" width="10.109375" style="24" customWidth="1"/>
    <col min="6149" max="6149" width="13.6640625" style="24" bestFit="1" customWidth="1"/>
    <col min="6150" max="6150" width="13.88671875" style="24" customWidth="1"/>
    <col min="6151" max="6166" width="4" style="24" customWidth="1"/>
    <col min="6167" max="6167" width="5.6640625" style="24" customWidth="1"/>
    <col min="6168" max="6400" width="9.109375" style="24"/>
    <col min="6401" max="6401" width="4.33203125" style="24" customWidth="1"/>
    <col min="6402" max="6402" width="11.33203125" style="24" customWidth="1"/>
    <col min="6403" max="6403" width="12.5546875" style="24" customWidth="1"/>
    <col min="6404" max="6404" width="10.109375" style="24" customWidth="1"/>
    <col min="6405" max="6405" width="13.6640625" style="24" bestFit="1" customWidth="1"/>
    <col min="6406" max="6406" width="13.88671875" style="24" customWidth="1"/>
    <col min="6407" max="6422" width="4" style="24" customWidth="1"/>
    <col min="6423" max="6423" width="5.6640625" style="24" customWidth="1"/>
    <col min="6424" max="6656" width="9.109375" style="24"/>
    <col min="6657" max="6657" width="4.33203125" style="24" customWidth="1"/>
    <col min="6658" max="6658" width="11.33203125" style="24" customWidth="1"/>
    <col min="6659" max="6659" width="12.5546875" style="24" customWidth="1"/>
    <col min="6660" max="6660" width="10.109375" style="24" customWidth="1"/>
    <col min="6661" max="6661" width="13.6640625" style="24" bestFit="1" customWidth="1"/>
    <col min="6662" max="6662" width="13.88671875" style="24" customWidth="1"/>
    <col min="6663" max="6678" width="4" style="24" customWidth="1"/>
    <col min="6679" max="6679" width="5.6640625" style="24" customWidth="1"/>
    <col min="6680" max="6912" width="9.109375" style="24"/>
    <col min="6913" max="6913" width="4.33203125" style="24" customWidth="1"/>
    <col min="6914" max="6914" width="11.33203125" style="24" customWidth="1"/>
    <col min="6915" max="6915" width="12.5546875" style="24" customWidth="1"/>
    <col min="6916" max="6916" width="10.109375" style="24" customWidth="1"/>
    <col min="6917" max="6917" width="13.6640625" style="24" bestFit="1" customWidth="1"/>
    <col min="6918" max="6918" width="13.88671875" style="24" customWidth="1"/>
    <col min="6919" max="6934" width="4" style="24" customWidth="1"/>
    <col min="6935" max="6935" width="5.6640625" style="24" customWidth="1"/>
    <col min="6936" max="7168" width="9.109375" style="24"/>
    <col min="7169" max="7169" width="4.33203125" style="24" customWidth="1"/>
    <col min="7170" max="7170" width="11.33203125" style="24" customWidth="1"/>
    <col min="7171" max="7171" width="12.5546875" style="24" customWidth="1"/>
    <col min="7172" max="7172" width="10.109375" style="24" customWidth="1"/>
    <col min="7173" max="7173" width="13.6640625" style="24" bestFit="1" customWidth="1"/>
    <col min="7174" max="7174" width="13.88671875" style="24" customWidth="1"/>
    <col min="7175" max="7190" width="4" style="24" customWidth="1"/>
    <col min="7191" max="7191" width="5.6640625" style="24" customWidth="1"/>
    <col min="7192" max="7424" width="9.109375" style="24"/>
    <col min="7425" max="7425" width="4.33203125" style="24" customWidth="1"/>
    <col min="7426" max="7426" width="11.33203125" style="24" customWidth="1"/>
    <col min="7427" max="7427" width="12.5546875" style="24" customWidth="1"/>
    <col min="7428" max="7428" width="10.109375" style="24" customWidth="1"/>
    <col min="7429" max="7429" width="13.6640625" style="24" bestFit="1" customWidth="1"/>
    <col min="7430" max="7430" width="13.88671875" style="24" customWidth="1"/>
    <col min="7431" max="7446" width="4" style="24" customWidth="1"/>
    <col min="7447" max="7447" width="5.6640625" style="24" customWidth="1"/>
    <col min="7448" max="7680" width="9.109375" style="24"/>
    <col min="7681" max="7681" width="4.33203125" style="24" customWidth="1"/>
    <col min="7682" max="7682" width="11.33203125" style="24" customWidth="1"/>
    <col min="7683" max="7683" width="12.5546875" style="24" customWidth="1"/>
    <col min="7684" max="7684" width="10.109375" style="24" customWidth="1"/>
    <col min="7685" max="7685" width="13.6640625" style="24" bestFit="1" customWidth="1"/>
    <col min="7686" max="7686" width="13.88671875" style="24" customWidth="1"/>
    <col min="7687" max="7702" width="4" style="24" customWidth="1"/>
    <col min="7703" max="7703" width="5.6640625" style="24" customWidth="1"/>
    <col min="7704" max="7936" width="9.109375" style="24"/>
    <col min="7937" max="7937" width="4.33203125" style="24" customWidth="1"/>
    <col min="7938" max="7938" width="11.33203125" style="24" customWidth="1"/>
    <col min="7939" max="7939" width="12.5546875" style="24" customWidth="1"/>
    <col min="7940" max="7940" width="10.109375" style="24" customWidth="1"/>
    <col min="7941" max="7941" width="13.6640625" style="24" bestFit="1" customWidth="1"/>
    <col min="7942" max="7942" width="13.88671875" style="24" customWidth="1"/>
    <col min="7943" max="7958" width="4" style="24" customWidth="1"/>
    <col min="7959" max="7959" width="5.6640625" style="24" customWidth="1"/>
    <col min="7960" max="8192" width="9.109375" style="24"/>
    <col min="8193" max="8193" width="4.33203125" style="24" customWidth="1"/>
    <col min="8194" max="8194" width="11.33203125" style="24" customWidth="1"/>
    <col min="8195" max="8195" width="12.5546875" style="24" customWidth="1"/>
    <col min="8196" max="8196" width="10.109375" style="24" customWidth="1"/>
    <col min="8197" max="8197" width="13.6640625" style="24" bestFit="1" customWidth="1"/>
    <col min="8198" max="8198" width="13.88671875" style="24" customWidth="1"/>
    <col min="8199" max="8214" width="4" style="24" customWidth="1"/>
    <col min="8215" max="8215" width="5.6640625" style="24" customWidth="1"/>
    <col min="8216" max="8448" width="9.109375" style="24"/>
    <col min="8449" max="8449" width="4.33203125" style="24" customWidth="1"/>
    <col min="8450" max="8450" width="11.33203125" style="24" customWidth="1"/>
    <col min="8451" max="8451" width="12.5546875" style="24" customWidth="1"/>
    <col min="8452" max="8452" width="10.109375" style="24" customWidth="1"/>
    <col min="8453" max="8453" width="13.6640625" style="24" bestFit="1" customWidth="1"/>
    <col min="8454" max="8454" width="13.88671875" style="24" customWidth="1"/>
    <col min="8455" max="8470" width="4" style="24" customWidth="1"/>
    <col min="8471" max="8471" width="5.6640625" style="24" customWidth="1"/>
    <col min="8472" max="8704" width="9.109375" style="24"/>
    <col min="8705" max="8705" width="4.33203125" style="24" customWidth="1"/>
    <col min="8706" max="8706" width="11.33203125" style="24" customWidth="1"/>
    <col min="8707" max="8707" width="12.5546875" style="24" customWidth="1"/>
    <col min="8708" max="8708" width="10.109375" style="24" customWidth="1"/>
    <col min="8709" max="8709" width="13.6640625" style="24" bestFit="1" customWidth="1"/>
    <col min="8710" max="8710" width="13.88671875" style="24" customWidth="1"/>
    <col min="8711" max="8726" width="4" style="24" customWidth="1"/>
    <col min="8727" max="8727" width="5.6640625" style="24" customWidth="1"/>
    <col min="8728" max="8960" width="9.109375" style="24"/>
    <col min="8961" max="8961" width="4.33203125" style="24" customWidth="1"/>
    <col min="8962" max="8962" width="11.33203125" style="24" customWidth="1"/>
    <col min="8963" max="8963" width="12.5546875" style="24" customWidth="1"/>
    <col min="8964" max="8964" width="10.109375" style="24" customWidth="1"/>
    <col min="8965" max="8965" width="13.6640625" style="24" bestFit="1" customWidth="1"/>
    <col min="8966" max="8966" width="13.88671875" style="24" customWidth="1"/>
    <col min="8967" max="8982" width="4" style="24" customWidth="1"/>
    <col min="8983" max="8983" width="5.6640625" style="24" customWidth="1"/>
    <col min="8984" max="9216" width="9.109375" style="24"/>
    <col min="9217" max="9217" width="4.33203125" style="24" customWidth="1"/>
    <col min="9218" max="9218" width="11.33203125" style="24" customWidth="1"/>
    <col min="9219" max="9219" width="12.5546875" style="24" customWidth="1"/>
    <col min="9220" max="9220" width="10.109375" style="24" customWidth="1"/>
    <col min="9221" max="9221" width="13.6640625" style="24" bestFit="1" customWidth="1"/>
    <col min="9222" max="9222" width="13.88671875" style="24" customWidth="1"/>
    <col min="9223" max="9238" width="4" style="24" customWidth="1"/>
    <col min="9239" max="9239" width="5.6640625" style="24" customWidth="1"/>
    <col min="9240" max="9472" width="9.109375" style="24"/>
    <col min="9473" max="9473" width="4.33203125" style="24" customWidth="1"/>
    <col min="9474" max="9474" width="11.33203125" style="24" customWidth="1"/>
    <col min="9475" max="9475" width="12.5546875" style="24" customWidth="1"/>
    <col min="9476" max="9476" width="10.109375" style="24" customWidth="1"/>
    <col min="9477" max="9477" width="13.6640625" style="24" bestFit="1" customWidth="1"/>
    <col min="9478" max="9478" width="13.88671875" style="24" customWidth="1"/>
    <col min="9479" max="9494" width="4" style="24" customWidth="1"/>
    <col min="9495" max="9495" width="5.6640625" style="24" customWidth="1"/>
    <col min="9496" max="9728" width="9.109375" style="24"/>
    <col min="9729" max="9729" width="4.33203125" style="24" customWidth="1"/>
    <col min="9730" max="9730" width="11.33203125" style="24" customWidth="1"/>
    <col min="9731" max="9731" width="12.5546875" style="24" customWidth="1"/>
    <col min="9732" max="9732" width="10.109375" style="24" customWidth="1"/>
    <col min="9733" max="9733" width="13.6640625" style="24" bestFit="1" customWidth="1"/>
    <col min="9734" max="9734" width="13.88671875" style="24" customWidth="1"/>
    <col min="9735" max="9750" width="4" style="24" customWidth="1"/>
    <col min="9751" max="9751" width="5.6640625" style="24" customWidth="1"/>
    <col min="9752" max="9984" width="9.109375" style="24"/>
    <col min="9985" max="9985" width="4.33203125" style="24" customWidth="1"/>
    <col min="9986" max="9986" width="11.33203125" style="24" customWidth="1"/>
    <col min="9987" max="9987" width="12.5546875" style="24" customWidth="1"/>
    <col min="9988" max="9988" width="10.109375" style="24" customWidth="1"/>
    <col min="9989" max="9989" width="13.6640625" style="24" bestFit="1" customWidth="1"/>
    <col min="9990" max="9990" width="13.88671875" style="24" customWidth="1"/>
    <col min="9991" max="10006" width="4" style="24" customWidth="1"/>
    <col min="10007" max="10007" width="5.6640625" style="24" customWidth="1"/>
    <col min="10008" max="10240" width="9.109375" style="24"/>
    <col min="10241" max="10241" width="4.33203125" style="24" customWidth="1"/>
    <col min="10242" max="10242" width="11.33203125" style="24" customWidth="1"/>
    <col min="10243" max="10243" width="12.5546875" style="24" customWidth="1"/>
    <col min="10244" max="10244" width="10.109375" style="24" customWidth="1"/>
    <col min="10245" max="10245" width="13.6640625" style="24" bestFit="1" customWidth="1"/>
    <col min="10246" max="10246" width="13.88671875" style="24" customWidth="1"/>
    <col min="10247" max="10262" width="4" style="24" customWidth="1"/>
    <col min="10263" max="10263" width="5.6640625" style="24" customWidth="1"/>
    <col min="10264" max="10496" width="9.109375" style="24"/>
    <col min="10497" max="10497" width="4.33203125" style="24" customWidth="1"/>
    <col min="10498" max="10498" width="11.33203125" style="24" customWidth="1"/>
    <col min="10499" max="10499" width="12.5546875" style="24" customWidth="1"/>
    <col min="10500" max="10500" width="10.109375" style="24" customWidth="1"/>
    <col min="10501" max="10501" width="13.6640625" style="24" bestFit="1" customWidth="1"/>
    <col min="10502" max="10502" width="13.88671875" style="24" customWidth="1"/>
    <col min="10503" max="10518" width="4" style="24" customWidth="1"/>
    <col min="10519" max="10519" width="5.6640625" style="24" customWidth="1"/>
    <col min="10520" max="10752" width="9.109375" style="24"/>
    <col min="10753" max="10753" width="4.33203125" style="24" customWidth="1"/>
    <col min="10754" max="10754" width="11.33203125" style="24" customWidth="1"/>
    <col min="10755" max="10755" width="12.5546875" style="24" customWidth="1"/>
    <col min="10756" max="10756" width="10.109375" style="24" customWidth="1"/>
    <col min="10757" max="10757" width="13.6640625" style="24" bestFit="1" customWidth="1"/>
    <col min="10758" max="10758" width="13.88671875" style="24" customWidth="1"/>
    <col min="10759" max="10774" width="4" style="24" customWidth="1"/>
    <col min="10775" max="10775" width="5.6640625" style="24" customWidth="1"/>
    <col min="10776" max="11008" width="9.109375" style="24"/>
    <col min="11009" max="11009" width="4.33203125" style="24" customWidth="1"/>
    <col min="11010" max="11010" width="11.33203125" style="24" customWidth="1"/>
    <col min="11011" max="11011" width="12.5546875" style="24" customWidth="1"/>
    <col min="11012" max="11012" width="10.109375" style="24" customWidth="1"/>
    <col min="11013" max="11013" width="13.6640625" style="24" bestFit="1" customWidth="1"/>
    <col min="11014" max="11014" width="13.88671875" style="24" customWidth="1"/>
    <col min="11015" max="11030" width="4" style="24" customWidth="1"/>
    <col min="11031" max="11031" width="5.6640625" style="24" customWidth="1"/>
    <col min="11032" max="11264" width="9.109375" style="24"/>
    <col min="11265" max="11265" width="4.33203125" style="24" customWidth="1"/>
    <col min="11266" max="11266" width="11.33203125" style="24" customWidth="1"/>
    <col min="11267" max="11267" width="12.5546875" style="24" customWidth="1"/>
    <col min="11268" max="11268" width="10.109375" style="24" customWidth="1"/>
    <col min="11269" max="11269" width="13.6640625" style="24" bestFit="1" customWidth="1"/>
    <col min="11270" max="11270" width="13.88671875" style="24" customWidth="1"/>
    <col min="11271" max="11286" width="4" style="24" customWidth="1"/>
    <col min="11287" max="11287" width="5.6640625" style="24" customWidth="1"/>
    <col min="11288" max="11520" width="9.109375" style="24"/>
    <col min="11521" max="11521" width="4.33203125" style="24" customWidth="1"/>
    <col min="11522" max="11522" width="11.33203125" style="24" customWidth="1"/>
    <col min="11523" max="11523" width="12.5546875" style="24" customWidth="1"/>
    <col min="11524" max="11524" width="10.109375" style="24" customWidth="1"/>
    <col min="11525" max="11525" width="13.6640625" style="24" bestFit="1" customWidth="1"/>
    <col min="11526" max="11526" width="13.88671875" style="24" customWidth="1"/>
    <col min="11527" max="11542" width="4" style="24" customWidth="1"/>
    <col min="11543" max="11543" width="5.6640625" style="24" customWidth="1"/>
    <col min="11544" max="11776" width="9.109375" style="24"/>
    <col min="11777" max="11777" width="4.33203125" style="24" customWidth="1"/>
    <col min="11778" max="11778" width="11.33203125" style="24" customWidth="1"/>
    <col min="11779" max="11779" width="12.5546875" style="24" customWidth="1"/>
    <col min="11780" max="11780" width="10.109375" style="24" customWidth="1"/>
    <col min="11781" max="11781" width="13.6640625" style="24" bestFit="1" customWidth="1"/>
    <col min="11782" max="11782" width="13.88671875" style="24" customWidth="1"/>
    <col min="11783" max="11798" width="4" style="24" customWidth="1"/>
    <col min="11799" max="11799" width="5.6640625" style="24" customWidth="1"/>
    <col min="11800" max="12032" width="9.109375" style="24"/>
    <col min="12033" max="12033" width="4.33203125" style="24" customWidth="1"/>
    <col min="12034" max="12034" width="11.33203125" style="24" customWidth="1"/>
    <col min="12035" max="12035" width="12.5546875" style="24" customWidth="1"/>
    <col min="12036" max="12036" width="10.109375" style="24" customWidth="1"/>
    <col min="12037" max="12037" width="13.6640625" style="24" bestFit="1" customWidth="1"/>
    <col min="12038" max="12038" width="13.88671875" style="24" customWidth="1"/>
    <col min="12039" max="12054" width="4" style="24" customWidth="1"/>
    <col min="12055" max="12055" width="5.6640625" style="24" customWidth="1"/>
    <col min="12056" max="12288" width="9.109375" style="24"/>
    <col min="12289" max="12289" width="4.33203125" style="24" customWidth="1"/>
    <col min="12290" max="12290" width="11.33203125" style="24" customWidth="1"/>
    <col min="12291" max="12291" width="12.5546875" style="24" customWidth="1"/>
    <col min="12292" max="12292" width="10.109375" style="24" customWidth="1"/>
    <col min="12293" max="12293" width="13.6640625" style="24" bestFit="1" customWidth="1"/>
    <col min="12294" max="12294" width="13.88671875" style="24" customWidth="1"/>
    <col min="12295" max="12310" width="4" style="24" customWidth="1"/>
    <col min="12311" max="12311" width="5.6640625" style="24" customWidth="1"/>
    <col min="12312" max="12544" width="9.109375" style="24"/>
    <col min="12545" max="12545" width="4.33203125" style="24" customWidth="1"/>
    <col min="12546" max="12546" width="11.33203125" style="24" customWidth="1"/>
    <col min="12547" max="12547" width="12.5546875" style="24" customWidth="1"/>
    <col min="12548" max="12548" width="10.109375" style="24" customWidth="1"/>
    <col min="12549" max="12549" width="13.6640625" style="24" bestFit="1" customWidth="1"/>
    <col min="12550" max="12550" width="13.88671875" style="24" customWidth="1"/>
    <col min="12551" max="12566" width="4" style="24" customWidth="1"/>
    <col min="12567" max="12567" width="5.6640625" style="24" customWidth="1"/>
    <col min="12568" max="12800" width="9.109375" style="24"/>
    <col min="12801" max="12801" width="4.33203125" style="24" customWidth="1"/>
    <col min="12802" max="12802" width="11.33203125" style="24" customWidth="1"/>
    <col min="12803" max="12803" width="12.5546875" style="24" customWidth="1"/>
    <col min="12804" max="12804" width="10.109375" style="24" customWidth="1"/>
    <col min="12805" max="12805" width="13.6640625" style="24" bestFit="1" customWidth="1"/>
    <col min="12806" max="12806" width="13.88671875" style="24" customWidth="1"/>
    <col min="12807" max="12822" width="4" style="24" customWidth="1"/>
    <col min="12823" max="12823" width="5.6640625" style="24" customWidth="1"/>
    <col min="12824" max="13056" width="9.109375" style="24"/>
    <col min="13057" max="13057" width="4.33203125" style="24" customWidth="1"/>
    <col min="13058" max="13058" width="11.33203125" style="24" customWidth="1"/>
    <col min="13059" max="13059" width="12.5546875" style="24" customWidth="1"/>
    <col min="13060" max="13060" width="10.109375" style="24" customWidth="1"/>
    <col min="13061" max="13061" width="13.6640625" style="24" bestFit="1" customWidth="1"/>
    <col min="13062" max="13062" width="13.88671875" style="24" customWidth="1"/>
    <col min="13063" max="13078" width="4" style="24" customWidth="1"/>
    <col min="13079" max="13079" width="5.6640625" style="24" customWidth="1"/>
    <col min="13080" max="13312" width="9.109375" style="24"/>
    <col min="13313" max="13313" width="4.33203125" style="24" customWidth="1"/>
    <col min="13314" max="13314" width="11.33203125" style="24" customWidth="1"/>
    <col min="13315" max="13315" width="12.5546875" style="24" customWidth="1"/>
    <col min="13316" max="13316" width="10.109375" style="24" customWidth="1"/>
    <col min="13317" max="13317" width="13.6640625" style="24" bestFit="1" customWidth="1"/>
    <col min="13318" max="13318" width="13.88671875" style="24" customWidth="1"/>
    <col min="13319" max="13334" width="4" style="24" customWidth="1"/>
    <col min="13335" max="13335" width="5.6640625" style="24" customWidth="1"/>
    <col min="13336" max="13568" width="9.109375" style="24"/>
    <col min="13569" max="13569" width="4.33203125" style="24" customWidth="1"/>
    <col min="13570" max="13570" width="11.33203125" style="24" customWidth="1"/>
    <col min="13571" max="13571" width="12.5546875" style="24" customWidth="1"/>
    <col min="13572" max="13572" width="10.109375" style="24" customWidth="1"/>
    <col min="13573" max="13573" width="13.6640625" style="24" bestFit="1" customWidth="1"/>
    <col min="13574" max="13574" width="13.88671875" style="24" customWidth="1"/>
    <col min="13575" max="13590" width="4" style="24" customWidth="1"/>
    <col min="13591" max="13591" width="5.6640625" style="24" customWidth="1"/>
    <col min="13592" max="13824" width="9.109375" style="24"/>
    <col min="13825" max="13825" width="4.33203125" style="24" customWidth="1"/>
    <col min="13826" max="13826" width="11.33203125" style="24" customWidth="1"/>
    <col min="13827" max="13827" width="12.5546875" style="24" customWidth="1"/>
    <col min="13828" max="13828" width="10.109375" style="24" customWidth="1"/>
    <col min="13829" max="13829" width="13.6640625" style="24" bestFit="1" customWidth="1"/>
    <col min="13830" max="13830" width="13.88671875" style="24" customWidth="1"/>
    <col min="13831" max="13846" width="4" style="24" customWidth="1"/>
    <col min="13847" max="13847" width="5.6640625" style="24" customWidth="1"/>
    <col min="13848" max="14080" width="9.109375" style="24"/>
    <col min="14081" max="14081" width="4.33203125" style="24" customWidth="1"/>
    <col min="14082" max="14082" width="11.33203125" style="24" customWidth="1"/>
    <col min="14083" max="14083" width="12.5546875" style="24" customWidth="1"/>
    <col min="14084" max="14084" width="10.109375" style="24" customWidth="1"/>
    <col min="14085" max="14085" width="13.6640625" style="24" bestFit="1" customWidth="1"/>
    <col min="14086" max="14086" width="13.88671875" style="24" customWidth="1"/>
    <col min="14087" max="14102" width="4" style="24" customWidth="1"/>
    <col min="14103" max="14103" width="5.6640625" style="24" customWidth="1"/>
    <col min="14104" max="14336" width="9.109375" style="24"/>
    <col min="14337" max="14337" width="4.33203125" style="24" customWidth="1"/>
    <col min="14338" max="14338" width="11.33203125" style="24" customWidth="1"/>
    <col min="14339" max="14339" width="12.5546875" style="24" customWidth="1"/>
    <col min="14340" max="14340" width="10.109375" style="24" customWidth="1"/>
    <col min="14341" max="14341" width="13.6640625" style="24" bestFit="1" customWidth="1"/>
    <col min="14342" max="14342" width="13.88671875" style="24" customWidth="1"/>
    <col min="14343" max="14358" width="4" style="24" customWidth="1"/>
    <col min="14359" max="14359" width="5.6640625" style="24" customWidth="1"/>
    <col min="14360" max="14592" width="9.109375" style="24"/>
    <col min="14593" max="14593" width="4.33203125" style="24" customWidth="1"/>
    <col min="14594" max="14594" width="11.33203125" style="24" customWidth="1"/>
    <col min="14595" max="14595" width="12.5546875" style="24" customWidth="1"/>
    <col min="14596" max="14596" width="10.109375" style="24" customWidth="1"/>
    <col min="14597" max="14597" width="13.6640625" style="24" bestFit="1" customWidth="1"/>
    <col min="14598" max="14598" width="13.88671875" style="24" customWidth="1"/>
    <col min="14599" max="14614" width="4" style="24" customWidth="1"/>
    <col min="14615" max="14615" width="5.6640625" style="24" customWidth="1"/>
    <col min="14616" max="14848" width="9.109375" style="24"/>
    <col min="14849" max="14849" width="4.33203125" style="24" customWidth="1"/>
    <col min="14850" max="14850" width="11.33203125" style="24" customWidth="1"/>
    <col min="14851" max="14851" width="12.5546875" style="24" customWidth="1"/>
    <col min="14852" max="14852" width="10.109375" style="24" customWidth="1"/>
    <col min="14853" max="14853" width="13.6640625" style="24" bestFit="1" customWidth="1"/>
    <col min="14854" max="14854" width="13.88671875" style="24" customWidth="1"/>
    <col min="14855" max="14870" width="4" style="24" customWidth="1"/>
    <col min="14871" max="14871" width="5.6640625" style="24" customWidth="1"/>
    <col min="14872" max="15104" width="9.109375" style="24"/>
    <col min="15105" max="15105" width="4.33203125" style="24" customWidth="1"/>
    <col min="15106" max="15106" width="11.33203125" style="24" customWidth="1"/>
    <col min="15107" max="15107" width="12.5546875" style="24" customWidth="1"/>
    <col min="15108" max="15108" width="10.109375" style="24" customWidth="1"/>
    <col min="15109" max="15109" width="13.6640625" style="24" bestFit="1" customWidth="1"/>
    <col min="15110" max="15110" width="13.88671875" style="24" customWidth="1"/>
    <col min="15111" max="15126" width="4" style="24" customWidth="1"/>
    <col min="15127" max="15127" width="5.6640625" style="24" customWidth="1"/>
    <col min="15128" max="15360" width="9.109375" style="24"/>
    <col min="15361" max="15361" width="4.33203125" style="24" customWidth="1"/>
    <col min="15362" max="15362" width="11.33203125" style="24" customWidth="1"/>
    <col min="15363" max="15363" width="12.5546875" style="24" customWidth="1"/>
    <col min="15364" max="15364" width="10.109375" style="24" customWidth="1"/>
    <col min="15365" max="15365" width="13.6640625" style="24" bestFit="1" customWidth="1"/>
    <col min="15366" max="15366" width="13.88671875" style="24" customWidth="1"/>
    <col min="15367" max="15382" width="4" style="24" customWidth="1"/>
    <col min="15383" max="15383" width="5.6640625" style="24" customWidth="1"/>
    <col min="15384" max="15616" width="9.109375" style="24"/>
    <col min="15617" max="15617" width="4.33203125" style="24" customWidth="1"/>
    <col min="15618" max="15618" width="11.33203125" style="24" customWidth="1"/>
    <col min="15619" max="15619" width="12.5546875" style="24" customWidth="1"/>
    <col min="15620" max="15620" width="10.109375" style="24" customWidth="1"/>
    <col min="15621" max="15621" width="13.6640625" style="24" bestFit="1" customWidth="1"/>
    <col min="15622" max="15622" width="13.88671875" style="24" customWidth="1"/>
    <col min="15623" max="15638" width="4" style="24" customWidth="1"/>
    <col min="15639" max="15639" width="5.6640625" style="24" customWidth="1"/>
    <col min="15640" max="15872" width="9.109375" style="24"/>
    <col min="15873" max="15873" width="4.33203125" style="24" customWidth="1"/>
    <col min="15874" max="15874" width="11.33203125" style="24" customWidth="1"/>
    <col min="15875" max="15875" width="12.5546875" style="24" customWidth="1"/>
    <col min="15876" max="15876" width="10.109375" style="24" customWidth="1"/>
    <col min="15877" max="15877" width="13.6640625" style="24" bestFit="1" customWidth="1"/>
    <col min="15878" max="15878" width="13.88671875" style="24" customWidth="1"/>
    <col min="15879" max="15894" width="4" style="24" customWidth="1"/>
    <col min="15895" max="15895" width="5.6640625" style="24" customWidth="1"/>
    <col min="15896" max="16128" width="9.109375" style="24"/>
    <col min="16129" max="16129" width="4.33203125" style="24" customWidth="1"/>
    <col min="16130" max="16130" width="11.33203125" style="24" customWidth="1"/>
    <col min="16131" max="16131" width="12.5546875" style="24" customWidth="1"/>
    <col min="16132" max="16132" width="10.109375" style="24" customWidth="1"/>
    <col min="16133" max="16133" width="13.6640625" style="24" bestFit="1" customWidth="1"/>
    <col min="16134" max="16134" width="13.88671875" style="24" customWidth="1"/>
    <col min="16135" max="16150" width="4" style="24" customWidth="1"/>
    <col min="16151" max="16151" width="5.6640625" style="24" customWidth="1"/>
    <col min="16152" max="16384" width="9.109375" style="24"/>
  </cols>
  <sheetData>
    <row r="1" spans="1:24" s="1" customFormat="1" ht="17.399999999999999" x14ac:dyDescent="0.3">
      <c r="A1" s="84" t="s">
        <v>528</v>
      </c>
      <c r="B1" s="2"/>
      <c r="E1" s="2"/>
      <c r="F1" s="3"/>
      <c r="G1" s="85" t="s">
        <v>529</v>
      </c>
      <c r="H1" s="4"/>
    </row>
    <row r="2" spans="1:24" s="5" customFormat="1" ht="4.2" x14ac:dyDescent="0.15">
      <c r="B2" s="6"/>
      <c r="F2" s="7"/>
    </row>
    <row r="3" spans="1:24" s="1" customFormat="1" ht="15.6" x14ac:dyDescent="0.3">
      <c r="B3" s="8" t="s">
        <v>176</v>
      </c>
      <c r="C3" s="9"/>
      <c r="D3" s="10"/>
      <c r="E3" s="10"/>
      <c r="F3" s="11" t="s">
        <v>179</v>
      </c>
      <c r="O3" s="4"/>
    </row>
    <row r="4" spans="1:24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/>
    </row>
    <row r="5" spans="1:24" ht="13.8" thickBot="1" x14ac:dyDescent="0.3">
      <c r="A5" s="61" t="s">
        <v>226</v>
      </c>
      <c r="B5" s="17" t="s">
        <v>0</v>
      </c>
      <c r="C5" s="18" t="s">
        <v>1</v>
      </c>
      <c r="D5" s="19" t="s">
        <v>2</v>
      </c>
      <c r="E5" s="20" t="s">
        <v>3</v>
      </c>
      <c r="F5" s="21" t="s">
        <v>4</v>
      </c>
      <c r="G5" s="22" t="s">
        <v>562</v>
      </c>
      <c r="H5" s="22" t="s">
        <v>563</v>
      </c>
      <c r="I5" s="22" t="s">
        <v>564</v>
      </c>
      <c r="J5" s="22" t="s">
        <v>229</v>
      </c>
      <c r="K5" s="22" t="s">
        <v>565</v>
      </c>
      <c r="L5" s="22" t="s">
        <v>566</v>
      </c>
      <c r="M5" s="22" t="s">
        <v>567</v>
      </c>
      <c r="N5" s="22"/>
      <c r="O5" s="22"/>
      <c r="P5" s="22"/>
      <c r="Q5" s="22"/>
      <c r="R5" s="22"/>
      <c r="S5" s="22"/>
      <c r="T5" s="22"/>
      <c r="U5" s="22"/>
      <c r="V5" s="22"/>
      <c r="W5" s="23" t="s">
        <v>177</v>
      </c>
      <c r="X5" s="124" t="s">
        <v>549</v>
      </c>
    </row>
    <row r="6" spans="1:24" x14ac:dyDescent="0.25">
      <c r="A6" s="25">
        <v>1</v>
      </c>
      <c r="B6" s="80" t="s">
        <v>111</v>
      </c>
      <c r="C6" s="81" t="s">
        <v>233</v>
      </c>
      <c r="D6" s="82" t="s">
        <v>234</v>
      </c>
      <c r="E6" s="83" t="s">
        <v>12</v>
      </c>
      <c r="F6" s="83" t="s">
        <v>173</v>
      </c>
      <c r="G6" s="31"/>
      <c r="H6" s="31"/>
      <c r="I6" s="31" t="s">
        <v>572</v>
      </c>
      <c r="J6" s="31" t="s">
        <v>572</v>
      </c>
      <c r="K6" s="31" t="s">
        <v>572</v>
      </c>
      <c r="L6" s="31" t="s">
        <v>572</v>
      </c>
      <c r="M6" s="31" t="s">
        <v>573</v>
      </c>
      <c r="N6" s="31"/>
      <c r="O6" s="31"/>
      <c r="P6" s="32"/>
      <c r="Q6" s="32"/>
      <c r="R6" s="32"/>
      <c r="S6" s="32"/>
      <c r="T6" s="32"/>
      <c r="U6" s="32"/>
      <c r="V6" s="32"/>
      <c r="W6" s="125">
        <v>1.35</v>
      </c>
      <c r="X6" s="122" t="str">
        <f>IF(ISBLANK(W6),"",IF(W6&gt;=1.75,"KSM",IF(W6&gt;=1.65,"I A",IF(W6&gt;=1.5,"II A",IF(W6&gt;=1.39,"III A",IF(W6&gt;=1.3,"I JA",IF(W6&gt;=1.22,"II JA",IF(W6&gt;=1.15,"III JA"))))))))</f>
        <v>I JA</v>
      </c>
    </row>
    <row r="7" spans="1:24" x14ac:dyDescent="0.25">
      <c r="A7" s="25">
        <v>2</v>
      </c>
      <c r="B7" s="80" t="s">
        <v>149</v>
      </c>
      <c r="C7" s="81" t="s">
        <v>459</v>
      </c>
      <c r="D7" s="82" t="s">
        <v>460</v>
      </c>
      <c r="E7" s="83" t="s">
        <v>12</v>
      </c>
      <c r="F7" s="83" t="s">
        <v>228</v>
      </c>
      <c r="G7" s="31"/>
      <c r="H7" s="31" t="s">
        <v>572</v>
      </c>
      <c r="I7" s="31" t="s">
        <v>572</v>
      </c>
      <c r="J7" s="31" t="s">
        <v>572</v>
      </c>
      <c r="K7" s="31" t="s">
        <v>572</v>
      </c>
      <c r="L7" s="31" t="s">
        <v>571</v>
      </c>
      <c r="M7" s="31" t="s">
        <v>573</v>
      </c>
      <c r="N7" s="31"/>
      <c r="O7" s="31"/>
      <c r="P7" s="32"/>
      <c r="Q7" s="32"/>
      <c r="R7" s="32"/>
      <c r="S7" s="32"/>
      <c r="T7" s="32"/>
      <c r="U7" s="32"/>
      <c r="V7" s="32"/>
      <c r="W7" s="125">
        <v>1.35</v>
      </c>
      <c r="X7" s="122" t="str">
        <f t="shared" ref="X7:X12" si="0">IF(ISBLANK(W7),"",IF(W7&gt;=1.75,"KSM",IF(W7&gt;=1.65,"I A",IF(W7&gt;=1.5,"II A",IF(W7&gt;=1.39,"III A",IF(W7&gt;=1.3,"I JA",IF(W7&gt;=1.22,"II JA",IF(W7&gt;=1.15,"III JA"))))))))</f>
        <v>I JA</v>
      </c>
    </row>
    <row r="8" spans="1:24" x14ac:dyDescent="0.25">
      <c r="A8" s="25">
        <v>3</v>
      </c>
      <c r="B8" s="80" t="s">
        <v>416</v>
      </c>
      <c r="C8" s="81" t="s">
        <v>417</v>
      </c>
      <c r="D8" s="82">
        <v>40136</v>
      </c>
      <c r="E8" s="83" t="s">
        <v>394</v>
      </c>
      <c r="F8" s="83" t="s">
        <v>415</v>
      </c>
      <c r="G8" s="31"/>
      <c r="H8" s="31"/>
      <c r="I8" s="31" t="s">
        <v>572</v>
      </c>
      <c r="J8" s="31" t="s">
        <v>572</v>
      </c>
      <c r="K8" s="31" t="s">
        <v>571</v>
      </c>
      <c r="L8" s="31" t="s">
        <v>573</v>
      </c>
      <c r="M8" s="31"/>
      <c r="N8" s="31"/>
      <c r="O8" s="31"/>
      <c r="P8" s="32"/>
      <c r="Q8" s="32"/>
      <c r="R8" s="32"/>
      <c r="S8" s="32"/>
      <c r="T8" s="32"/>
      <c r="U8" s="32"/>
      <c r="V8" s="32"/>
      <c r="W8" s="125">
        <v>1.3</v>
      </c>
      <c r="X8" s="122" t="str">
        <f t="shared" si="0"/>
        <v>I JA</v>
      </c>
    </row>
    <row r="9" spans="1:24" x14ac:dyDescent="0.25">
      <c r="A9" s="25">
        <v>4</v>
      </c>
      <c r="B9" s="80" t="s">
        <v>74</v>
      </c>
      <c r="C9" s="81" t="s">
        <v>76</v>
      </c>
      <c r="D9" s="82" t="s">
        <v>303</v>
      </c>
      <c r="E9" s="83" t="s">
        <v>12</v>
      </c>
      <c r="F9" s="83" t="s">
        <v>75</v>
      </c>
      <c r="G9" s="31" t="s">
        <v>572</v>
      </c>
      <c r="H9" s="31" t="s">
        <v>572</v>
      </c>
      <c r="I9" s="31" t="s">
        <v>571</v>
      </c>
      <c r="J9" s="31" t="s">
        <v>572</v>
      </c>
      <c r="K9" s="31" t="s">
        <v>571</v>
      </c>
      <c r="L9" s="31" t="s">
        <v>573</v>
      </c>
      <c r="M9" s="31"/>
      <c r="N9" s="31"/>
      <c r="O9" s="31"/>
      <c r="P9" s="32"/>
      <c r="Q9" s="32"/>
      <c r="R9" s="32"/>
      <c r="S9" s="32"/>
      <c r="T9" s="32"/>
      <c r="U9" s="32"/>
      <c r="V9" s="32"/>
      <c r="W9" s="125">
        <v>1.3</v>
      </c>
      <c r="X9" s="122" t="str">
        <f t="shared" si="0"/>
        <v>I JA</v>
      </c>
    </row>
    <row r="10" spans="1:24" x14ac:dyDescent="0.25">
      <c r="A10" s="25">
        <v>5</v>
      </c>
      <c r="B10" s="80" t="s">
        <v>21</v>
      </c>
      <c r="C10" s="81" t="s">
        <v>444</v>
      </c>
      <c r="D10" s="82">
        <v>39845</v>
      </c>
      <c r="E10" s="83" t="s">
        <v>12</v>
      </c>
      <c r="F10" s="83" t="s">
        <v>27</v>
      </c>
      <c r="G10" s="31" t="s">
        <v>572</v>
      </c>
      <c r="H10" s="31" t="s">
        <v>572</v>
      </c>
      <c r="I10" s="31" t="s">
        <v>573</v>
      </c>
      <c r="J10" s="31"/>
      <c r="K10" s="31"/>
      <c r="L10" s="31"/>
      <c r="M10" s="31"/>
      <c r="N10" s="31"/>
      <c r="O10" s="31"/>
      <c r="P10" s="32"/>
      <c r="Q10" s="32"/>
      <c r="R10" s="32"/>
      <c r="S10" s="32"/>
      <c r="T10" s="32"/>
      <c r="U10" s="32"/>
      <c r="V10" s="32"/>
      <c r="W10" s="125">
        <v>1.1499999999999999</v>
      </c>
      <c r="X10" s="122" t="str">
        <f t="shared" si="0"/>
        <v>III JA</v>
      </c>
    </row>
    <row r="11" spans="1:24" x14ac:dyDescent="0.25">
      <c r="A11" s="25">
        <v>5</v>
      </c>
      <c r="B11" s="80" t="s">
        <v>41</v>
      </c>
      <c r="C11" s="81" t="s">
        <v>42</v>
      </c>
      <c r="D11" s="82">
        <v>40040</v>
      </c>
      <c r="E11" s="83" t="s">
        <v>12</v>
      </c>
      <c r="F11" s="83" t="s">
        <v>31</v>
      </c>
      <c r="G11" s="31" t="s">
        <v>572</v>
      </c>
      <c r="H11" s="31" t="s">
        <v>572</v>
      </c>
      <c r="I11" s="31" t="s">
        <v>573</v>
      </c>
      <c r="J11" s="31"/>
      <c r="K11" s="31"/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125">
        <v>1.1499999999999999</v>
      </c>
      <c r="X11" s="122" t="str">
        <f t="shared" si="0"/>
        <v>III JA</v>
      </c>
    </row>
    <row r="12" spans="1:24" x14ac:dyDescent="0.25">
      <c r="A12" s="25">
        <v>7</v>
      </c>
      <c r="B12" s="80" t="s">
        <v>100</v>
      </c>
      <c r="C12" s="81" t="s">
        <v>284</v>
      </c>
      <c r="D12" s="82" t="s">
        <v>285</v>
      </c>
      <c r="E12" s="83" t="s">
        <v>12</v>
      </c>
      <c r="F12" s="83" t="s">
        <v>29</v>
      </c>
      <c r="G12" s="31" t="s">
        <v>571</v>
      </c>
      <c r="H12" s="31" t="s">
        <v>572</v>
      </c>
      <c r="I12" s="31" t="s">
        <v>573</v>
      </c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125">
        <v>1.1499999999999999</v>
      </c>
      <c r="X12" s="122" t="str">
        <f t="shared" si="0"/>
        <v>III JA</v>
      </c>
    </row>
    <row r="13" spans="1:24" x14ac:dyDescent="0.25">
      <c r="A13" s="25">
        <v>8</v>
      </c>
      <c r="B13" s="80" t="s">
        <v>154</v>
      </c>
      <c r="C13" s="81" t="s">
        <v>320</v>
      </c>
      <c r="D13" s="82" t="s">
        <v>321</v>
      </c>
      <c r="E13" s="83" t="s">
        <v>12</v>
      </c>
      <c r="F13" s="83" t="s">
        <v>151</v>
      </c>
      <c r="G13" s="31" t="s">
        <v>571</v>
      </c>
      <c r="H13" s="31" t="s">
        <v>573</v>
      </c>
      <c r="I13" s="31"/>
      <c r="J13" s="31"/>
      <c r="K13" s="31"/>
      <c r="L13" s="31"/>
      <c r="M13" s="31"/>
      <c r="N13" s="31"/>
      <c r="O13" s="31"/>
      <c r="P13" s="32"/>
      <c r="Q13" s="32"/>
      <c r="R13" s="32"/>
      <c r="S13" s="32"/>
      <c r="T13" s="32"/>
      <c r="U13" s="32"/>
      <c r="V13" s="32"/>
      <c r="W13" s="125">
        <v>1.1000000000000001</v>
      </c>
      <c r="X13" s="122"/>
    </row>
    <row r="14" spans="1:24" x14ac:dyDescent="0.25">
      <c r="A14" s="25"/>
      <c r="B14" s="80" t="s">
        <v>43</v>
      </c>
      <c r="C14" s="81" t="s">
        <v>44</v>
      </c>
      <c r="D14" s="82">
        <v>40832</v>
      </c>
      <c r="E14" s="83" t="s">
        <v>12</v>
      </c>
      <c r="F14" s="83" t="s">
        <v>31</v>
      </c>
      <c r="G14" s="31" t="s">
        <v>573</v>
      </c>
      <c r="H14" s="31"/>
      <c r="I14" s="31"/>
      <c r="J14" s="31"/>
      <c r="K14" s="31"/>
      <c r="L14" s="31"/>
      <c r="M14" s="31"/>
      <c r="N14" s="31"/>
      <c r="O14" s="31"/>
      <c r="P14" s="32"/>
      <c r="Q14" s="32"/>
      <c r="R14" s="32"/>
      <c r="S14" s="32"/>
      <c r="T14" s="32"/>
      <c r="U14" s="32"/>
      <c r="V14" s="32"/>
      <c r="W14" s="125" t="s">
        <v>575</v>
      </c>
      <c r="X14" s="122"/>
    </row>
    <row r="15" spans="1:24" x14ac:dyDescent="0.25">
      <c r="A15" s="25"/>
      <c r="B15" s="80" t="s">
        <v>21</v>
      </c>
      <c r="C15" s="81" t="s">
        <v>450</v>
      </c>
      <c r="D15" s="82">
        <v>40347</v>
      </c>
      <c r="E15" s="83" t="s">
        <v>12</v>
      </c>
      <c r="F15" s="83" t="s">
        <v>27</v>
      </c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2"/>
      <c r="R15" s="32"/>
      <c r="S15" s="32"/>
      <c r="T15" s="32"/>
      <c r="U15" s="32"/>
      <c r="V15" s="32"/>
      <c r="W15" s="125" t="s">
        <v>551</v>
      </c>
      <c r="X15" s="122"/>
    </row>
  </sheetData>
  <sortState ref="A6:W15">
    <sortCondition descending="1" ref="W6:W15"/>
  </sortState>
  <phoneticPr fontId="20" type="noConversion"/>
  <pageMargins left="0.75" right="0.33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O25" sqref="O25"/>
    </sheetView>
  </sheetViews>
  <sheetFormatPr defaultRowHeight="13.2" x14ac:dyDescent="0.25"/>
  <cols>
    <col min="1" max="1" width="4.33203125" style="24" customWidth="1"/>
    <col min="2" max="2" width="11.33203125" style="24" customWidth="1"/>
    <col min="3" max="3" width="12.5546875" style="24" customWidth="1"/>
    <col min="4" max="4" width="10.109375" style="24" customWidth="1"/>
    <col min="5" max="5" width="13.6640625" style="24" bestFit="1" customWidth="1"/>
    <col min="6" max="6" width="13.88671875" style="24" customWidth="1"/>
    <col min="7" max="16" width="4" style="24" customWidth="1"/>
    <col min="17" max="22" width="4" style="24" hidden="1" customWidth="1"/>
    <col min="23" max="23" width="5.6640625" style="24" customWidth="1"/>
    <col min="24" max="24" width="6.44140625" style="24" bestFit="1" customWidth="1"/>
    <col min="25" max="255" width="9.109375" style="24"/>
    <col min="256" max="256" width="4.33203125" style="24" customWidth="1"/>
    <col min="257" max="257" width="11.33203125" style="24" customWidth="1"/>
    <col min="258" max="258" width="12.5546875" style="24" customWidth="1"/>
    <col min="259" max="259" width="10.109375" style="24" customWidth="1"/>
    <col min="260" max="260" width="13.6640625" style="24" bestFit="1" customWidth="1"/>
    <col min="261" max="261" width="13.88671875" style="24" customWidth="1"/>
    <col min="262" max="277" width="4" style="24" customWidth="1"/>
    <col min="278" max="278" width="5.6640625" style="24" customWidth="1"/>
    <col min="279" max="511" width="9.109375" style="24"/>
    <col min="512" max="512" width="4.33203125" style="24" customWidth="1"/>
    <col min="513" max="513" width="11.33203125" style="24" customWidth="1"/>
    <col min="514" max="514" width="12.5546875" style="24" customWidth="1"/>
    <col min="515" max="515" width="10.109375" style="24" customWidth="1"/>
    <col min="516" max="516" width="13.6640625" style="24" bestFit="1" customWidth="1"/>
    <col min="517" max="517" width="13.88671875" style="24" customWidth="1"/>
    <col min="518" max="533" width="4" style="24" customWidth="1"/>
    <col min="534" max="534" width="5.6640625" style="24" customWidth="1"/>
    <col min="535" max="767" width="9.109375" style="24"/>
    <col min="768" max="768" width="4.33203125" style="24" customWidth="1"/>
    <col min="769" max="769" width="11.33203125" style="24" customWidth="1"/>
    <col min="770" max="770" width="12.5546875" style="24" customWidth="1"/>
    <col min="771" max="771" width="10.109375" style="24" customWidth="1"/>
    <col min="772" max="772" width="13.6640625" style="24" bestFit="1" customWidth="1"/>
    <col min="773" max="773" width="13.88671875" style="24" customWidth="1"/>
    <col min="774" max="789" width="4" style="24" customWidth="1"/>
    <col min="790" max="790" width="5.6640625" style="24" customWidth="1"/>
    <col min="791" max="1023" width="9.109375" style="24"/>
    <col min="1024" max="1024" width="4.33203125" style="24" customWidth="1"/>
    <col min="1025" max="1025" width="11.33203125" style="24" customWidth="1"/>
    <col min="1026" max="1026" width="12.5546875" style="24" customWidth="1"/>
    <col min="1027" max="1027" width="10.109375" style="24" customWidth="1"/>
    <col min="1028" max="1028" width="13.6640625" style="24" bestFit="1" customWidth="1"/>
    <col min="1029" max="1029" width="13.88671875" style="24" customWidth="1"/>
    <col min="1030" max="1045" width="4" style="24" customWidth="1"/>
    <col min="1046" max="1046" width="5.6640625" style="24" customWidth="1"/>
    <col min="1047" max="1279" width="9.109375" style="24"/>
    <col min="1280" max="1280" width="4.33203125" style="24" customWidth="1"/>
    <col min="1281" max="1281" width="11.33203125" style="24" customWidth="1"/>
    <col min="1282" max="1282" width="12.5546875" style="24" customWidth="1"/>
    <col min="1283" max="1283" width="10.109375" style="24" customWidth="1"/>
    <col min="1284" max="1284" width="13.6640625" style="24" bestFit="1" customWidth="1"/>
    <col min="1285" max="1285" width="13.88671875" style="24" customWidth="1"/>
    <col min="1286" max="1301" width="4" style="24" customWidth="1"/>
    <col min="1302" max="1302" width="5.6640625" style="24" customWidth="1"/>
    <col min="1303" max="1535" width="9.109375" style="24"/>
    <col min="1536" max="1536" width="4.33203125" style="24" customWidth="1"/>
    <col min="1537" max="1537" width="11.33203125" style="24" customWidth="1"/>
    <col min="1538" max="1538" width="12.5546875" style="24" customWidth="1"/>
    <col min="1539" max="1539" width="10.109375" style="24" customWidth="1"/>
    <col min="1540" max="1540" width="13.6640625" style="24" bestFit="1" customWidth="1"/>
    <col min="1541" max="1541" width="13.88671875" style="24" customWidth="1"/>
    <col min="1542" max="1557" width="4" style="24" customWidth="1"/>
    <col min="1558" max="1558" width="5.6640625" style="24" customWidth="1"/>
    <col min="1559" max="1791" width="9.109375" style="24"/>
    <col min="1792" max="1792" width="4.33203125" style="24" customWidth="1"/>
    <col min="1793" max="1793" width="11.33203125" style="24" customWidth="1"/>
    <col min="1794" max="1794" width="12.5546875" style="24" customWidth="1"/>
    <col min="1795" max="1795" width="10.109375" style="24" customWidth="1"/>
    <col min="1796" max="1796" width="13.6640625" style="24" bestFit="1" customWidth="1"/>
    <col min="1797" max="1797" width="13.88671875" style="24" customWidth="1"/>
    <col min="1798" max="1813" width="4" style="24" customWidth="1"/>
    <col min="1814" max="1814" width="5.6640625" style="24" customWidth="1"/>
    <col min="1815" max="2047" width="9.109375" style="24"/>
    <col min="2048" max="2048" width="4.33203125" style="24" customWidth="1"/>
    <col min="2049" max="2049" width="11.33203125" style="24" customWidth="1"/>
    <col min="2050" max="2050" width="12.5546875" style="24" customWidth="1"/>
    <col min="2051" max="2051" width="10.109375" style="24" customWidth="1"/>
    <col min="2052" max="2052" width="13.6640625" style="24" bestFit="1" customWidth="1"/>
    <col min="2053" max="2053" width="13.88671875" style="24" customWidth="1"/>
    <col min="2054" max="2069" width="4" style="24" customWidth="1"/>
    <col min="2070" max="2070" width="5.6640625" style="24" customWidth="1"/>
    <col min="2071" max="2303" width="9.109375" style="24"/>
    <col min="2304" max="2304" width="4.33203125" style="24" customWidth="1"/>
    <col min="2305" max="2305" width="11.33203125" style="24" customWidth="1"/>
    <col min="2306" max="2306" width="12.5546875" style="24" customWidth="1"/>
    <col min="2307" max="2307" width="10.109375" style="24" customWidth="1"/>
    <col min="2308" max="2308" width="13.6640625" style="24" bestFit="1" customWidth="1"/>
    <col min="2309" max="2309" width="13.88671875" style="24" customWidth="1"/>
    <col min="2310" max="2325" width="4" style="24" customWidth="1"/>
    <col min="2326" max="2326" width="5.6640625" style="24" customWidth="1"/>
    <col min="2327" max="2559" width="9.109375" style="24"/>
    <col min="2560" max="2560" width="4.33203125" style="24" customWidth="1"/>
    <col min="2561" max="2561" width="11.33203125" style="24" customWidth="1"/>
    <col min="2562" max="2562" width="12.5546875" style="24" customWidth="1"/>
    <col min="2563" max="2563" width="10.109375" style="24" customWidth="1"/>
    <col min="2564" max="2564" width="13.6640625" style="24" bestFit="1" customWidth="1"/>
    <col min="2565" max="2565" width="13.88671875" style="24" customWidth="1"/>
    <col min="2566" max="2581" width="4" style="24" customWidth="1"/>
    <col min="2582" max="2582" width="5.6640625" style="24" customWidth="1"/>
    <col min="2583" max="2815" width="9.109375" style="24"/>
    <col min="2816" max="2816" width="4.33203125" style="24" customWidth="1"/>
    <col min="2817" max="2817" width="11.33203125" style="24" customWidth="1"/>
    <col min="2818" max="2818" width="12.5546875" style="24" customWidth="1"/>
    <col min="2819" max="2819" width="10.109375" style="24" customWidth="1"/>
    <col min="2820" max="2820" width="13.6640625" style="24" bestFit="1" customWidth="1"/>
    <col min="2821" max="2821" width="13.88671875" style="24" customWidth="1"/>
    <col min="2822" max="2837" width="4" style="24" customWidth="1"/>
    <col min="2838" max="2838" width="5.6640625" style="24" customWidth="1"/>
    <col min="2839" max="3071" width="9.109375" style="24"/>
    <col min="3072" max="3072" width="4.33203125" style="24" customWidth="1"/>
    <col min="3073" max="3073" width="11.33203125" style="24" customWidth="1"/>
    <col min="3074" max="3074" width="12.5546875" style="24" customWidth="1"/>
    <col min="3075" max="3075" width="10.109375" style="24" customWidth="1"/>
    <col min="3076" max="3076" width="13.6640625" style="24" bestFit="1" customWidth="1"/>
    <col min="3077" max="3077" width="13.88671875" style="24" customWidth="1"/>
    <col min="3078" max="3093" width="4" style="24" customWidth="1"/>
    <col min="3094" max="3094" width="5.6640625" style="24" customWidth="1"/>
    <col min="3095" max="3327" width="9.109375" style="24"/>
    <col min="3328" max="3328" width="4.33203125" style="24" customWidth="1"/>
    <col min="3329" max="3329" width="11.33203125" style="24" customWidth="1"/>
    <col min="3330" max="3330" width="12.5546875" style="24" customWidth="1"/>
    <col min="3331" max="3331" width="10.109375" style="24" customWidth="1"/>
    <col min="3332" max="3332" width="13.6640625" style="24" bestFit="1" customWidth="1"/>
    <col min="3333" max="3333" width="13.88671875" style="24" customWidth="1"/>
    <col min="3334" max="3349" width="4" style="24" customWidth="1"/>
    <col min="3350" max="3350" width="5.6640625" style="24" customWidth="1"/>
    <col min="3351" max="3583" width="9.109375" style="24"/>
    <col min="3584" max="3584" width="4.33203125" style="24" customWidth="1"/>
    <col min="3585" max="3585" width="11.33203125" style="24" customWidth="1"/>
    <col min="3586" max="3586" width="12.5546875" style="24" customWidth="1"/>
    <col min="3587" max="3587" width="10.109375" style="24" customWidth="1"/>
    <col min="3588" max="3588" width="13.6640625" style="24" bestFit="1" customWidth="1"/>
    <col min="3589" max="3589" width="13.88671875" style="24" customWidth="1"/>
    <col min="3590" max="3605" width="4" style="24" customWidth="1"/>
    <col min="3606" max="3606" width="5.6640625" style="24" customWidth="1"/>
    <col min="3607" max="3839" width="9.109375" style="24"/>
    <col min="3840" max="3840" width="4.33203125" style="24" customWidth="1"/>
    <col min="3841" max="3841" width="11.33203125" style="24" customWidth="1"/>
    <col min="3842" max="3842" width="12.5546875" style="24" customWidth="1"/>
    <col min="3843" max="3843" width="10.109375" style="24" customWidth="1"/>
    <col min="3844" max="3844" width="13.6640625" style="24" bestFit="1" customWidth="1"/>
    <col min="3845" max="3845" width="13.88671875" style="24" customWidth="1"/>
    <col min="3846" max="3861" width="4" style="24" customWidth="1"/>
    <col min="3862" max="3862" width="5.6640625" style="24" customWidth="1"/>
    <col min="3863" max="4095" width="9.109375" style="24"/>
    <col min="4096" max="4096" width="4.33203125" style="24" customWidth="1"/>
    <col min="4097" max="4097" width="11.33203125" style="24" customWidth="1"/>
    <col min="4098" max="4098" width="12.5546875" style="24" customWidth="1"/>
    <col min="4099" max="4099" width="10.109375" style="24" customWidth="1"/>
    <col min="4100" max="4100" width="13.6640625" style="24" bestFit="1" customWidth="1"/>
    <col min="4101" max="4101" width="13.88671875" style="24" customWidth="1"/>
    <col min="4102" max="4117" width="4" style="24" customWidth="1"/>
    <col min="4118" max="4118" width="5.6640625" style="24" customWidth="1"/>
    <col min="4119" max="4351" width="9.109375" style="24"/>
    <col min="4352" max="4352" width="4.33203125" style="24" customWidth="1"/>
    <col min="4353" max="4353" width="11.33203125" style="24" customWidth="1"/>
    <col min="4354" max="4354" width="12.5546875" style="24" customWidth="1"/>
    <col min="4355" max="4355" width="10.109375" style="24" customWidth="1"/>
    <col min="4356" max="4356" width="13.6640625" style="24" bestFit="1" customWidth="1"/>
    <col min="4357" max="4357" width="13.88671875" style="24" customWidth="1"/>
    <col min="4358" max="4373" width="4" style="24" customWidth="1"/>
    <col min="4374" max="4374" width="5.6640625" style="24" customWidth="1"/>
    <col min="4375" max="4607" width="9.109375" style="24"/>
    <col min="4608" max="4608" width="4.33203125" style="24" customWidth="1"/>
    <col min="4609" max="4609" width="11.33203125" style="24" customWidth="1"/>
    <col min="4610" max="4610" width="12.5546875" style="24" customWidth="1"/>
    <col min="4611" max="4611" width="10.109375" style="24" customWidth="1"/>
    <col min="4612" max="4612" width="13.6640625" style="24" bestFit="1" customWidth="1"/>
    <col min="4613" max="4613" width="13.88671875" style="24" customWidth="1"/>
    <col min="4614" max="4629" width="4" style="24" customWidth="1"/>
    <col min="4630" max="4630" width="5.6640625" style="24" customWidth="1"/>
    <col min="4631" max="4863" width="9.109375" style="24"/>
    <col min="4864" max="4864" width="4.33203125" style="24" customWidth="1"/>
    <col min="4865" max="4865" width="11.33203125" style="24" customWidth="1"/>
    <col min="4866" max="4866" width="12.5546875" style="24" customWidth="1"/>
    <col min="4867" max="4867" width="10.109375" style="24" customWidth="1"/>
    <col min="4868" max="4868" width="13.6640625" style="24" bestFit="1" customWidth="1"/>
    <col min="4869" max="4869" width="13.88671875" style="24" customWidth="1"/>
    <col min="4870" max="4885" width="4" style="24" customWidth="1"/>
    <col min="4886" max="4886" width="5.6640625" style="24" customWidth="1"/>
    <col min="4887" max="5119" width="9.109375" style="24"/>
    <col min="5120" max="5120" width="4.33203125" style="24" customWidth="1"/>
    <col min="5121" max="5121" width="11.33203125" style="24" customWidth="1"/>
    <col min="5122" max="5122" width="12.5546875" style="24" customWidth="1"/>
    <col min="5123" max="5123" width="10.109375" style="24" customWidth="1"/>
    <col min="5124" max="5124" width="13.6640625" style="24" bestFit="1" customWidth="1"/>
    <col min="5125" max="5125" width="13.88671875" style="24" customWidth="1"/>
    <col min="5126" max="5141" width="4" style="24" customWidth="1"/>
    <col min="5142" max="5142" width="5.6640625" style="24" customWidth="1"/>
    <col min="5143" max="5375" width="9.109375" style="24"/>
    <col min="5376" max="5376" width="4.33203125" style="24" customWidth="1"/>
    <col min="5377" max="5377" width="11.33203125" style="24" customWidth="1"/>
    <col min="5378" max="5378" width="12.5546875" style="24" customWidth="1"/>
    <col min="5379" max="5379" width="10.109375" style="24" customWidth="1"/>
    <col min="5380" max="5380" width="13.6640625" style="24" bestFit="1" customWidth="1"/>
    <col min="5381" max="5381" width="13.88671875" style="24" customWidth="1"/>
    <col min="5382" max="5397" width="4" style="24" customWidth="1"/>
    <col min="5398" max="5398" width="5.6640625" style="24" customWidth="1"/>
    <col min="5399" max="5631" width="9.109375" style="24"/>
    <col min="5632" max="5632" width="4.33203125" style="24" customWidth="1"/>
    <col min="5633" max="5633" width="11.33203125" style="24" customWidth="1"/>
    <col min="5634" max="5634" width="12.5546875" style="24" customWidth="1"/>
    <col min="5635" max="5635" width="10.109375" style="24" customWidth="1"/>
    <col min="5636" max="5636" width="13.6640625" style="24" bestFit="1" customWidth="1"/>
    <col min="5637" max="5637" width="13.88671875" style="24" customWidth="1"/>
    <col min="5638" max="5653" width="4" style="24" customWidth="1"/>
    <col min="5654" max="5654" width="5.6640625" style="24" customWidth="1"/>
    <col min="5655" max="5887" width="9.109375" style="24"/>
    <col min="5888" max="5888" width="4.33203125" style="24" customWidth="1"/>
    <col min="5889" max="5889" width="11.33203125" style="24" customWidth="1"/>
    <col min="5890" max="5890" width="12.5546875" style="24" customWidth="1"/>
    <col min="5891" max="5891" width="10.109375" style="24" customWidth="1"/>
    <col min="5892" max="5892" width="13.6640625" style="24" bestFit="1" customWidth="1"/>
    <col min="5893" max="5893" width="13.88671875" style="24" customWidth="1"/>
    <col min="5894" max="5909" width="4" style="24" customWidth="1"/>
    <col min="5910" max="5910" width="5.6640625" style="24" customWidth="1"/>
    <col min="5911" max="6143" width="9.109375" style="24"/>
    <col min="6144" max="6144" width="4.33203125" style="24" customWidth="1"/>
    <col min="6145" max="6145" width="11.33203125" style="24" customWidth="1"/>
    <col min="6146" max="6146" width="12.5546875" style="24" customWidth="1"/>
    <col min="6147" max="6147" width="10.109375" style="24" customWidth="1"/>
    <col min="6148" max="6148" width="13.6640625" style="24" bestFit="1" customWidth="1"/>
    <col min="6149" max="6149" width="13.88671875" style="24" customWidth="1"/>
    <col min="6150" max="6165" width="4" style="24" customWidth="1"/>
    <col min="6166" max="6166" width="5.6640625" style="24" customWidth="1"/>
    <col min="6167" max="6399" width="9.109375" style="24"/>
    <col min="6400" max="6400" width="4.33203125" style="24" customWidth="1"/>
    <col min="6401" max="6401" width="11.33203125" style="24" customWidth="1"/>
    <col min="6402" max="6402" width="12.5546875" style="24" customWidth="1"/>
    <col min="6403" max="6403" width="10.109375" style="24" customWidth="1"/>
    <col min="6404" max="6404" width="13.6640625" style="24" bestFit="1" customWidth="1"/>
    <col min="6405" max="6405" width="13.88671875" style="24" customWidth="1"/>
    <col min="6406" max="6421" width="4" style="24" customWidth="1"/>
    <col min="6422" max="6422" width="5.6640625" style="24" customWidth="1"/>
    <col min="6423" max="6655" width="9.109375" style="24"/>
    <col min="6656" max="6656" width="4.33203125" style="24" customWidth="1"/>
    <col min="6657" max="6657" width="11.33203125" style="24" customWidth="1"/>
    <col min="6658" max="6658" width="12.5546875" style="24" customWidth="1"/>
    <col min="6659" max="6659" width="10.109375" style="24" customWidth="1"/>
    <col min="6660" max="6660" width="13.6640625" style="24" bestFit="1" customWidth="1"/>
    <col min="6661" max="6661" width="13.88671875" style="24" customWidth="1"/>
    <col min="6662" max="6677" width="4" style="24" customWidth="1"/>
    <col min="6678" max="6678" width="5.6640625" style="24" customWidth="1"/>
    <col min="6679" max="6911" width="9.109375" style="24"/>
    <col min="6912" max="6912" width="4.33203125" style="24" customWidth="1"/>
    <col min="6913" max="6913" width="11.33203125" style="24" customWidth="1"/>
    <col min="6914" max="6914" width="12.5546875" style="24" customWidth="1"/>
    <col min="6915" max="6915" width="10.109375" style="24" customWidth="1"/>
    <col min="6916" max="6916" width="13.6640625" style="24" bestFit="1" customWidth="1"/>
    <col min="6917" max="6917" width="13.88671875" style="24" customWidth="1"/>
    <col min="6918" max="6933" width="4" style="24" customWidth="1"/>
    <col min="6934" max="6934" width="5.6640625" style="24" customWidth="1"/>
    <col min="6935" max="7167" width="9.109375" style="24"/>
    <col min="7168" max="7168" width="4.33203125" style="24" customWidth="1"/>
    <col min="7169" max="7169" width="11.33203125" style="24" customWidth="1"/>
    <col min="7170" max="7170" width="12.5546875" style="24" customWidth="1"/>
    <col min="7171" max="7171" width="10.109375" style="24" customWidth="1"/>
    <col min="7172" max="7172" width="13.6640625" style="24" bestFit="1" customWidth="1"/>
    <col min="7173" max="7173" width="13.88671875" style="24" customWidth="1"/>
    <col min="7174" max="7189" width="4" style="24" customWidth="1"/>
    <col min="7190" max="7190" width="5.6640625" style="24" customWidth="1"/>
    <col min="7191" max="7423" width="9.109375" style="24"/>
    <col min="7424" max="7424" width="4.33203125" style="24" customWidth="1"/>
    <col min="7425" max="7425" width="11.33203125" style="24" customWidth="1"/>
    <col min="7426" max="7426" width="12.5546875" style="24" customWidth="1"/>
    <col min="7427" max="7427" width="10.109375" style="24" customWidth="1"/>
    <col min="7428" max="7428" width="13.6640625" style="24" bestFit="1" customWidth="1"/>
    <col min="7429" max="7429" width="13.88671875" style="24" customWidth="1"/>
    <col min="7430" max="7445" width="4" style="24" customWidth="1"/>
    <col min="7446" max="7446" width="5.6640625" style="24" customWidth="1"/>
    <col min="7447" max="7679" width="9.109375" style="24"/>
    <col min="7680" max="7680" width="4.33203125" style="24" customWidth="1"/>
    <col min="7681" max="7681" width="11.33203125" style="24" customWidth="1"/>
    <col min="7682" max="7682" width="12.5546875" style="24" customWidth="1"/>
    <col min="7683" max="7683" width="10.109375" style="24" customWidth="1"/>
    <col min="7684" max="7684" width="13.6640625" style="24" bestFit="1" customWidth="1"/>
    <col min="7685" max="7685" width="13.88671875" style="24" customWidth="1"/>
    <col min="7686" max="7701" width="4" style="24" customWidth="1"/>
    <col min="7702" max="7702" width="5.6640625" style="24" customWidth="1"/>
    <col min="7703" max="7935" width="9.109375" style="24"/>
    <col min="7936" max="7936" width="4.33203125" style="24" customWidth="1"/>
    <col min="7937" max="7937" width="11.33203125" style="24" customWidth="1"/>
    <col min="7938" max="7938" width="12.5546875" style="24" customWidth="1"/>
    <col min="7939" max="7939" width="10.109375" style="24" customWidth="1"/>
    <col min="7940" max="7940" width="13.6640625" style="24" bestFit="1" customWidth="1"/>
    <col min="7941" max="7941" width="13.88671875" style="24" customWidth="1"/>
    <col min="7942" max="7957" width="4" style="24" customWidth="1"/>
    <col min="7958" max="7958" width="5.6640625" style="24" customWidth="1"/>
    <col min="7959" max="8191" width="9.109375" style="24"/>
    <col min="8192" max="8192" width="4.33203125" style="24" customWidth="1"/>
    <col min="8193" max="8193" width="11.33203125" style="24" customWidth="1"/>
    <col min="8194" max="8194" width="12.5546875" style="24" customWidth="1"/>
    <col min="8195" max="8195" width="10.109375" style="24" customWidth="1"/>
    <col min="8196" max="8196" width="13.6640625" style="24" bestFit="1" customWidth="1"/>
    <col min="8197" max="8197" width="13.88671875" style="24" customWidth="1"/>
    <col min="8198" max="8213" width="4" style="24" customWidth="1"/>
    <col min="8214" max="8214" width="5.6640625" style="24" customWidth="1"/>
    <col min="8215" max="8447" width="9.109375" style="24"/>
    <col min="8448" max="8448" width="4.33203125" style="24" customWidth="1"/>
    <col min="8449" max="8449" width="11.33203125" style="24" customWidth="1"/>
    <col min="8450" max="8450" width="12.5546875" style="24" customWidth="1"/>
    <col min="8451" max="8451" width="10.109375" style="24" customWidth="1"/>
    <col min="8452" max="8452" width="13.6640625" style="24" bestFit="1" customWidth="1"/>
    <col min="8453" max="8453" width="13.88671875" style="24" customWidth="1"/>
    <col min="8454" max="8469" width="4" style="24" customWidth="1"/>
    <col min="8470" max="8470" width="5.6640625" style="24" customWidth="1"/>
    <col min="8471" max="8703" width="9.109375" style="24"/>
    <col min="8704" max="8704" width="4.33203125" style="24" customWidth="1"/>
    <col min="8705" max="8705" width="11.33203125" style="24" customWidth="1"/>
    <col min="8706" max="8706" width="12.5546875" style="24" customWidth="1"/>
    <col min="8707" max="8707" width="10.109375" style="24" customWidth="1"/>
    <col min="8708" max="8708" width="13.6640625" style="24" bestFit="1" customWidth="1"/>
    <col min="8709" max="8709" width="13.88671875" style="24" customWidth="1"/>
    <col min="8710" max="8725" width="4" style="24" customWidth="1"/>
    <col min="8726" max="8726" width="5.6640625" style="24" customWidth="1"/>
    <col min="8727" max="8959" width="9.109375" style="24"/>
    <col min="8960" max="8960" width="4.33203125" style="24" customWidth="1"/>
    <col min="8961" max="8961" width="11.33203125" style="24" customWidth="1"/>
    <col min="8962" max="8962" width="12.5546875" style="24" customWidth="1"/>
    <col min="8963" max="8963" width="10.109375" style="24" customWidth="1"/>
    <col min="8964" max="8964" width="13.6640625" style="24" bestFit="1" customWidth="1"/>
    <col min="8965" max="8965" width="13.88671875" style="24" customWidth="1"/>
    <col min="8966" max="8981" width="4" style="24" customWidth="1"/>
    <col min="8982" max="8982" width="5.6640625" style="24" customWidth="1"/>
    <col min="8983" max="9215" width="9.109375" style="24"/>
    <col min="9216" max="9216" width="4.33203125" style="24" customWidth="1"/>
    <col min="9217" max="9217" width="11.33203125" style="24" customWidth="1"/>
    <col min="9218" max="9218" width="12.5546875" style="24" customWidth="1"/>
    <col min="9219" max="9219" width="10.109375" style="24" customWidth="1"/>
    <col min="9220" max="9220" width="13.6640625" style="24" bestFit="1" customWidth="1"/>
    <col min="9221" max="9221" width="13.88671875" style="24" customWidth="1"/>
    <col min="9222" max="9237" width="4" style="24" customWidth="1"/>
    <col min="9238" max="9238" width="5.6640625" style="24" customWidth="1"/>
    <col min="9239" max="9471" width="9.109375" style="24"/>
    <col min="9472" max="9472" width="4.33203125" style="24" customWidth="1"/>
    <col min="9473" max="9473" width="11.33203125" style="24" customWidth="1"/>
    <col min="9474" max="9474" width="12.5546875" style="24" customWidth="1"/>
    <col min="9475" max="9475" width="10.109375" style="24" customWidth="1"/>
    <col min="9476" max="9476" width="13.6640625" style="24" bestFit="1" customWidth="1"/>
    <col min="9477" max="9477" width="13.88671875" style="24" customWidth="1"/>
    <col min="9478" max="9493" width="4" style="24" customWidth="1"/>
    <col min="9494" max="9494" width="5.6640625" style="24" customWidth="1"/>
    <col min="9495" max="9727" width="9.109375" style="24"/>
    <col min="9728" max="9728" width="4.33203125" style="24" customWidth="1"/>
    <col min="9729" max="9729" width="11.33203125" style="24" customWidth="1"/>
    <col min="9730" max="9730" width="12.5546875" style="24" customWidth="1"/>
    <col min="9731" max="9731" width="10.109375" style="24" customWidth="1"/>
    <col min="9732" max="9732" width="13.6640625" style="24" bestFit="1" customWidth="1"/>
    <col min="9733" max="9733" width="13.88671875" style="24" customWidth="1"/>
    <col min="9734" max="9749" width="4" style="24" customWidth="1"/>
    <col min="9750" max="9750" width="5.6640625" style="24" customWidth="1"/>
    <col min="9751" max="9983" width="9.109375" style="24"/>
    <col min="9984" max="9984" width="4.33203125" style="24" customWidth="1"/>
    <col min="9985" max="9985" width="11.33203125" style="24" customWidth="1"/>
    <col min="9986" max="9986" width="12.5546875" style="24" customWidth="1"/>
    <col min="9987" max="9987" width="10.109375" style="24" customWidth="1"/>
    <col min="9988" max="9988" width="13.6640625" style="24" bestFit="1" customWidth="1"/>
    <col min="9989" max="9989" width="13.88671875" style="24" customWidth="1"/>
    <col min="9990" max="10005" width="4" style="24" customWidth="1"/>
    <col min="10006" max="10006" width="5.6640625" style="24" customWidth="1"/>
    <col min="10007" max="10239" width="9.109375" style="24"/>
    <col min="10240" max="10240" width="4.33203125" style="24" customWidth="1"/>
    <col min="10241" max="10241" width="11.33203125" style="24" customWidth="1"/>
    <col min="10242" max="10242" width="12.5546875" style="24" customWidth="1"/>
    <col min="10243" max="10243" width="10.109375" style="24" customWidth="1"/>
    <col min="10244" max="10244" width="13.6640625" style="24" bestFit="1" customWidth="1"/>
    <col min="10245" max="10245" width="13.88671875" style="24" customWidth="1"/>
    <col min="10246" max="10261" width="4" style="24" customWidth="1"/>
    <col min="10262" max="10262" width="5.6640625" style="24" customWidth="1"/>
    <col min="10263" max="10495" width="9.109375" style="24"/>
    <col min="10496" max="10496" width="4.33203125" style="24" customWidth="1"/>
    <col min="10497" max="10497" width="11.33203125" style="24" customWidth="1"/>
    <col min="10498" max="10498" width="12.5546875" style="24" customWidth="1"/>
    <col min="10499" max="10499" width="10.109375" style="24" customWidth="1"/>
    <col min="10500" max="10500" width="13.6640625" style="24" bestFit="1" customWidth="1"/>
    <col min="10501" max="10501" width="13.88671875" style="24" customWidth="1"/>
    <col min="10502" max="10517" width="4" style="24" customWidth="1"/>
    <col min="10518" max="10518" width="5.6640625" style="24" customWidth="1"/>
    <col min="10519" max="10751" width="9.109375" style="24"/>
    <col min="10752" max="10752" width="4.33203125" style="24" customWidth="1"/>
    <col min="10753" max="10753" width="11.33203125" style="24" customWidth="1"/>
    <col min="10754" max="10754" width="12.5546875" style="24" customWidth="1"/>
    <col min="10755" max="10755" width="10.109375" style="24" customWidth="1"/>
    <col min="10756" max="10756" width="13.6640625" style="24" bestFit="1" customWidth="1"/>
    <col min="10757" max="10757" width="13.88671875" style="24" customWidth="1"/>
    <col min="10758" max="10773" width="4" style="24" customWidth="1"/>
    <col min="10774" max="10774" width="5.6640625" style="24" customWidth="1"/>
    <col min="10775" max="11007" width="9.109375" style="24"/>
    <col min="11008" max="11008" width="4.33203125" style="24" customWidth="1"/>
    <col min="11009" max="11009" width="11.33203125" style="24" customWidth="1"/>
    <col min="11010" max="11010" width="12.5546875" style="24" customWidth="1"/>
    <col min="11011" max="11011" width="10.109375" style="24" customWidth="1"/>
    <col min="11012" max="11012" width="13.6640625" style="24" bestFit="1" customWidth="1"/>
    <col min="11013" max="11013" width="13.88671875" style="24" customWidth="1"/>
    <col min="11014" max="11029" width="4" style="24" customWidth="1"/>
    <col min="11030" max="11030" width="5.6640625" style="24" customWidth="1"/>
    <col min="11031" max="11263" width="9.109375" style="24"/>
    <col min="11264" max="11264" width="4.33203125" style="24" customWidth="1"/>
    <col min="11265" max="11265" width="11.33203125" style="24" customWidth="1"/>
    <col min="11266" max="11266" width="12.5546875" style="24" customWidth="1"/>
    <col min="11267" max="11267" width="10.109375" style="24" customWidth="1"/>
    <col min="11268" max="11268" width="13.6640625" style="24" bestFit="1" customWidth="1"/>
    <col min="11269" max="11269" width="13.88671875" style="24" customWidth="1"/>
    <col min="11270" max="11285" width="4" style="24" customWidth="1"/>
    <col min="11286" max="11286" width="5.6640625" style="24" customWidth="1"/>
    <col min="11287" max="11519" width="9.109375" style="24"/>
    <col min="11520" max="11520" width="4.33203125" style="24" customWidth="1"/>
    <col min="11521" max="11521" width="11.33203125" style="24" customWidth="1"/>
    <col min="11522" max="11522" width="12.5546875" style="24" customWidth="1"/>
    <col min="11523" max="11523" width="10.109375" style="24" customWidth="1"/>
    <col min="11524" max="11524" width="13.6640625" style="24" bestFit="1" customWidth="1"/>
    <col min="11525" max="11525" width="13.88671875" style="24" customWidth="1"/>
    <col min="11526" max="11541" width="4" style="24" customWidth="1"/>
    <col min="11542" max="11542" width="5.6640625" style="24" customWidth="1"/>
    <col min="11543" max="11775" width="9.109375" style="24"/>
    <col min="11776" max="11776" width="4.33203125" style="24" customWidth="1"/>
    <col min="11777" max="11777" width="11.33203125" style="24" customWidth="1"/>
    <col min="11778" max="11778" width="12.5546875" style="24" customWidth="1"/>
    <col min="11779" max="11779" width="10.109375" style="24" customWidth="1"/>
    <col min="11780" max="11780" width="13.6640625" style="24" bestFit="1" customWidth="1"/>
    <col min="11781" max="11781" width="13.88671875" style="24" customWidth="1"/>
    <col min="11782" max="11797" width="4" style="24" customWidth="1"/>
    <col min="11798" max="11798" width="5.6640625" style="24" customWidth="1"/>
    <col min="11799" max="12031" width="9.109375" style="24"/>
    <col min="12032" max="12032" width="4.33203125" style="24" customWidth="1"/>
    <col min="12033" max="12033" width="11.33203125" style="24" customWidth="1"/>
    <col min="12034" max="12034" width="12.5546875" style="24" customWidth="1"/>
    <col min="12035" max="12035" width="10.109375" style="24" customWidth="1"/>
    <col min="12036" max="12036" width="13.6640625" style="24" bestFit="1" customWidth="1"/>
    <col min="12037" max="12037" width="13.88671875" style="24" customWidth="1"/>
    <col min="12038" max="12053" width="4" style="24" customWidth="1"/>
    <col min="12054" max="12054" width="5.6640625" style="24" customWidth="1"/>
    <col min="12055" max="12287" width="9.109375" style="24"/>
    <col min="12288" max="12288" width="4.33203125" style="24" customWidth="1"/>
    <col min="12289" max="12289" width="11.33203125" style="24" customWidth="1"/>
    <col min="12290" max="12290" width="12.5546875" style="24" customWidth="1"/>
    <col min="12291" max="12291" width="10.109375" style="24" customWidth="1"/>
    <col min="12292" max="12292" width="13.6640625" style="24" bestFit="1" customWidth="1"/>
    <col min="12293" max="12293" width="13.88671875" style="24" customWidth="1"/>
    <col min="12294" max="12309" width="4" style="24" customWidth="1"/>
    <col min="12310" max="12310" width="5.6640625" style="24" customWidth="1"/>
    <col min="12311" max="12543" width="9.109375" style="24"/>
    <col min="12544" max="12544" width="4.33203125" style="24" customWidth="1"/>
    <col min="12545" max="12545" width="11.33203125" style="24" customWidth="1"/>
    <col min="12546" max="12546" width="12.5546875" style="24" customWidth="1"/>
    <col min="12547" max="12547" width="10.109375" style="24" customWidth="1"/>
    <col min="12548" max="12548" width="13.6640625" style="24" bestFit="1" customWidth="1"/>
    <col min="12549" max="12549" width="13.88671875" style="24" customWidth="1"/>
    <col min="12550" max="12565" width="4" style="24" customWidth="1"/>
    <col min="12566" max="12566" width="5.6640625" style="24" customWidth="1"/>
    <col min="12567" max="12799" width="9.109375" style="24"/>
    <col min="12800" max="12800" width="4.33203125" style="24" customWidth="1"/>
    <col min="12801" max="12801" width="11.33203125" style="24" customWidth="1"/>
    <col min="12802" max="12802" width="12.5546875" style="24" customWidth="1"/>
    <col min="12803" max="12803" width="10.109375" style="24" customWidth="1"/>
    <col min="12804" max="12804" width="13.6640625" style="24" bestFit="1" customWidth="1"/>
    <col min="12805" max="12805" width="13.88671875" style="24" customWidth="1"/>
    <col min="12806" max="12821" width="4" style="24" customWidth="1"/>
    <col min="12822" max="12822" width="5.6640625" style="24" customWidth="1"/>
    <col min="12823" max="13055" width="9.109375" style="24"/>
    <col min="13056" max="13056" width="4.33203125" style="24" customWidth="1"/>
    <col min="13057" max="13057" width="11.33203125" style="24" customWidth="1"/>
    <col min="13058" max="13058" width="12.5546875" style="24" customWidth="1"/>
    <col min="13059" max="13059" width="10.109375" style="24" customWidth="1"/>
    <col min="13060" max="13060" width="13.6640625" style="24" bestFit="1" customWidth="1"/>
    <col min="13061" max="13061" width="13.88671875" style="24" customWidth="1"/>
    <col min="13062" max="13077" width="4" style="24" customWidth="1"/>
    <col min="13078" max="13078" width="5.6640625" style="24" customWidth="1"/>
    <col min="13079" max="13311" width="9.109375" style="24"/>
    <col min="13312" max="13312" width="4.33203125" style="24" customWidth="1"/>
    <col min="13313" max="13313" width="11.33203125" style="24" customWidth="1"/>
    <col min="13314" max="13314" width="12.5546875" style="24" customWidth="1"/>
    <col min="13315" max="13315" width="10.109375" style="24" customWidth="1"/>
    <col min="13316" max="13316" width="13.6640625" style="24" bestFit="1" customWidth="1"/>
    <col min="13317" max="13317" width="13.88671875" style="24" customWidth="1"/>
    <col min="13318" max="13333" width="4" style="24" customWidth="1"/>
    <col min="13334" max="13334" width="5.6640625" style="24" customWidth="1"/>
    <col min="13335" max="13567" width="9.109375" style="24"/>
    <col min="13568" max="13568" width="4.33203125" style="24" customWidth="1"/>
    <col min="13569" max="13569" width="11.33203125" style="24" customWidth="1"/>
    <col min="13570" max="13570" width="12.5546875" style="24" customWidth="1"/>
    <col min="13571" max="13571" width="10.109375" style="24" customWidth="1"/>
    <col min="13572" max="13572" width="13.6640625" style="24" bestFit="1" customWidth="1"/>
    <col min="13573" max="13573" width="13.88671875" style="24" customWidth="1"/>
    <col min="13574" max="13589" width="4" style="24" customWidth="1"/>
    <col min="13590" max="13590" width="5.6640625" style="24" customWidth="1"/>
    <col min="13591" max="13823" width="9.109375" style="24"/>
    <col min="13824" max="13824" width="4.33203125" style="24" customWidth="1"/>
    <col min="13825" max="13825" width="11.33203125" style="24" customWidth="1"/>
    <col min="13826" max="13826" width="12.5546875" style="24" customWidth="1"/>
    <col min="13827" max="13827" width="10.109375" style="24" customWidth="1"/>
    <col min="13828" max="13828" width="13.6640625" style="24" bestFit="1" customWidth="1"/>
    <col min="13829" max="13829" width="13.88671875" style="24" customWidth="1"/>
    <col min="13830" max="13845" width="4" style="24" customWidth="1"/>
    <col min="13846" max="13846" width="5.6640625" style="24" customWidth="1"/>
    <col min="13847" max="14079" width="9.109375" style="24"/>
    <col min="14080" max="14080" width="4.33203125" style="24" customWidth="1"/>
    <col min="14081" max="14081" width="11.33203125" style="24" customWidth="1"/>
    <col min="14082" max="14082" width="12.5546875" style="24" customWidth="1"/>
    <col min="14083" max="14083" width="10.109375" style="24" customWidth="1"/>
    <col min="14084" max="14084" width="13.6640625" style="24" bestFit="1" customWidth="1"/>
    <col min="14085" max="14085" width="13.88671875" style="24" customWidth="1"/>
    <col min="14086" max="14101" width="4" style="24" customWidth="1"/>
    <col min="14102" max="14102" width="5.6640625" style="24" customWidth="1"/>
    <col min="14103" max="14335" width="9.109375" style="24"/>
    <col min="14336" max="14336" width="4.33203125" style="24" customWidth="1"/>
    <col min="14337" max="14337" width="11.33203125" style="24" customWidth="1"/>
    <col min="14338" max="14338" width="12.5546875" style="24" customWidth="1"/>
    <col min="14339" max="14339" width="10.109375" style="24" customWidth="1"/>
    <col min="14340" max="14340" width="13.6640625" style="24" bestFit="1" customWidth="1"/>
    <col min="14341" max="14341" width="13.88671875" style="24" customWidth="1"/>
    <col min="14342" max="14357" width="4" style="24" customWidth="1"/>
    <col min="14358" max="14358" width="5.6640625" style="24" customWidth="1"/>
    <col min="14359" max="14591" width="9.109375" style="24"/>
    <col min="14592" max="14592" width="4.33203125" style="24" customWidth="1"/>
    <col min="14593" max="14593" width="11.33203125" style="24" customWidth="1"/>
    <col min="14594" max="14594" width="12.5546875" style="24" customWidth="1"/>
    <col min="14595" max="14595" width="10.109375" style="24" customWidth="1"/>
    <col min="14596" max="14596" width="13.6640625" style="24" bestFit="1" customWidth="1"/>
    <col min="14597" max="14597" width="13.88671875" style="24" customWidth="1"/>
    <col min="14598" max="14613" width="4" style="24" customWidth="1"/>
    <col min="14614" max="14614" width="5.6640625" style="24" customWidth="1"/>
    <col min="14615" max="14847" width="9.109375" style="24"/>
    <col min="14848" max="14848" width="4.33203125" style="24" customWidth="1"/>
    <col min="14849" max="14849" width="11.33203125" style="24" customWidth="1"/>
    <col min="14850" max="14850" width="12.5546875" style="24" customWidth="1"/>
    <col min="14851" max="14851" width="10.109375" style="24" customWidth="1"/>
    <col min="14852" max="14852" width="13.6640625" style="24" bestFit="1" customWidth="1"/>
    <col min="14853" max="14853" width="13.88671875" style="24" customWidth="1"/>
    <col min="14854" max="14869" width="4" style="24" customWidth="1"/>
    <col min="14870" max="14870" width="5.6640625" style="24" customWidth="1"/>
    <col min="14871" max="15103" width="9.109375" style="24"/>
    <col min="15104" max="15104" width="4.33203125" style="24" customWidth="1"/>
    <col min="15105" max="15105" width="11.33203125" style="24" customWidth="1"/>
    <col min="15106" max="15106" width="12.5546875" style="24" customWidth="1"/>
    <col min="15107" max="15107" width="10.109375" style="24" customWidth="1"/>
    <col min="15108" max="15108" width="13.6640625" style="24" bestFit="1" customWidth="1"/>
    <col min="15109" max="15109" width="13.88671875" style="24" customWidth="1"/>
    <col min="15110" max="15125" width="4" style="24" customWidth="1"/>
    <col min="15126" max="15126" width="5.6640625" style="24" customWidth="1"/>
    <col min="15127" max="15359" width="9.109375" style="24"/>
    <col min="15360" max="15360" width="4.33203125" style="24" customWidth="1"/>
    <col min="15361" max="15361" width="11.33203125" style="24" customWidth="1"/>
    <col min="15362" max="15362" width="12.5546875" style="24" customWidth="1"/>
    <col min="15363" max="15363" width="10.109375" style="24" customWidth="1"/>
    <col min="15364" max="15364" width="13.6640625" style="24" bestFit="1" customWidth="1"/>
    <col min="15365" max="15365" width="13.88671875" style="24" customWidth="1"/>
    <col min="15366" max="15381" width="4" style="24" customWidth="1"/>
    <col min="15382" max="15382" width="5.6640625" style="24" customWidth="1"/>
    <col min="15383" max="15615" width="9.109375" style="24"/>
    <col min="15616" max="15616" width="4.33203125" style="24" customWidth="1"/>
    <col min="15617" max="15617" width="11.33203125" style="24" customWidth="1"/>
    <col min="15618" max="15618" width="12.5546875" style="24" customWidth="1"/>
    <col min="15619" max="15619" width="10.109375" style="24" customWidth="1"/>
    <col min="15620" max="15620" width="13.6640625" style="24" bestFit="1" customWidth="1"/>
    <col min="15621" max="15621" width="13.88671875" style="24" customWidth="1"/>
    <col min="15622" max="15637" width="4" style="24" customWidth="1"/>
    <col min="15638" max="15638" width="5.6640625" style="24" customWidth="1"/>
    <col min="15639" max="15871" width="9.109375" style="24"/>
    <col min="15872" max="15872" width="4.33203125" style="24" customWidth="1"/>
    <col min="15873" max="15873" width="11.33203125" style="24" customWidth="1"/>
    <col min="15874" max="15874" width="12.5546875" style="24" customWidth="1"/>
    <col min="15875" max="15875" width="10.109375" style="24" customWidth="1"/>
    <col min="15876" max="15876" width="13.6640625" style="24" bestFit="1" customWidth="1"/>
    <col min="15877" max="15877" width="13.88671875" style="24" customWidth="1"/>
    <col min="15878" max="15893" width="4" style="24" customWidth="1"/>
    <col min="15894" max="15894" width="5.6640625" style="24" customWidth="1"/>
    <col min="15895" max="16127" width="9.109375" style="24"/>
    <col min="16128" max="16128" width="4.33203125" style="24" customWidth="1"/>
    <col min="16129" max="16129" width="11.33203125" style="24" customWidth="1"/>
    <col min="16130" max="16130" width="12.5546875" style="24" customWidth="1"/>
    <col min="16131" max="16131" width="10.109375" style="24" customWidth="1"/>
    <col min="16132" max="16132" width="13.6640625" style="24" bestFit="1" customWidth="1"/>
    <col min="16133" max="16133" width="13.88671875" style="24" customWidth="1"/>
    <col min="16134" max="16149" width="4" style="24" customWidth="1"/>
    <col min="16150" max="16150" width="5.6640625" style="24" customWidth="1"/>
    <col min="16151" max="16384" width="9.109375" style="24"/>
  </cols>
  <sheetData>
    <row r="1" spans="1:24" s="1" customFormat="1" ht="17.399999999999999" x14ac:dyDescent="0.3">
      <c r="A1" s="84" t="s">
        <v>528</v>
      </c>
      <c r="B1" s="2"/>
      <c r="E1" s="2"/>
      <c r="F1" s="3"/>
      <c r="G1" s="85" t="s">
        <v>529</v>
      </c>
      <c r="H1" s="4"/>
    </row>
    <row r="2" spans="1:24" s="5" customFormat="1" ht="4.2" x14ac:dyDescent="0.15">
      <c r="B2" s="6"/>
      <c r="F2" s="7"/>
    </row>
    <row r="3" spans="1:24" s="1" customFormat="1" ht="15.6" x14ac:dyDescent="0.3">
      <c r="B3" s="8" t="s">
        <v>176</v>
      </c>
      <c r="C3" s="9"/>
      <c r="D3" s="10"/>
      <c r="E3" s="10"/>
      <c r="F3" s="11" t="s">
        <v>180</v>
      </c>
      <c r="O3" s="4"/>
    </row>
    <row r="4" spans="1:24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/>
    </row>
    <row r="5" spans="1:24" ht="13.8" thickBot="1" x14ac:dyDescent="0.3">
      <c r="A5" s="61" t="s">
        <v>226</v>
      </c>
      <c r="B5" s="17" t="s">
        <v>0</v>
      </c>
      <c r="C5" s="18" t="s">
        <v>1</v>
      </c>
      <c r="D5" s="19" t="s">
        <v>2</v>
      </c>
      <c r="E5" s="20" t="s">
        <v>3</v>
      </c>
      <c r="F5" s="21" t="s">
        <v>4</v>
      </c>
      <c r="G5" s="22" t="s">
        <v>562</v>
      </c>
      <c r="H5" s="22" t="s">
        <v>563</v>
      </c>
      <c r="I5" s="22" t="s">
        <v>564</v>
      </c>
      <c r="J5" s="22" t="s">
        <v>229</v>
      </c>
      <c r="K5" s="22" t="s">
        <v>565</v>
      </c>
      <c r="L5" s="22" t="s">
        <v>566</v>
      </c>
      <c r="M5" s="22" t="s">
        <v>567</v>
      </c>
      <c r="N5" s="22" t="s">
        <v>568</v>
      </c>
      <c r="O5" s="22" t="s">
        <v>569</v>
      </c>
      <c r="P5" s="22" t="s">
        <v>570</v>
      </c>
      <c r="Q5" s="22"/>
      <c r="R5" s="22"/>
      <c r="S5" s="22"/>
      <c r="T5" s="22"/>
      <c r="U5" s="22"/>
      <c r="V5" s="22"/>
      <c r="W5" s="23" t="s">
        <v>177</v>
      </c>
      <c r="X5" s="124" t="s">
        <v>549</v>
      </c>
    </row>
    <row r="6" spans="1:24" x14ac:dyDescent="0.25">
      <c r="A6" s="25">
        <v>1</v>
      </c>
      <c r="B6" s="26" t="s">
        <v>127</v>
      </c>
      <c r="C6" s="27" t="s">
        <v>128</v>
      </c>
      <c r="D6" s="28">
        <v>39842</v>
      </c>
      <c r="E6" s="29" t="s">
        <v>12</v>
      </c>
      <c r="F6" s="30" t="s">
        <v>123</v>
      </c>
      <c r="G6" s="31"/>
      <c r="H6" s="31"/>
      <c r="I6" s="31"/>
      <c r="J6" s="31"/>
      <c r="K6" s="31" t="s">
        <v>571</v>
      </c>
      <c r="L6" s="31" t="s">
        <v>572</v>
      </c>
      <c r="M6" s="31" t="s">
        <v>572</v>
      </c>
      <c r="N6" s="31" t="s">
        <v>572</v>
      </c>
      <c r="O6" s="31" t="s">
        <v>572</v>
      </c>
      <c r="P6" s="32" t="s">
        <v>573</v>
      </c>
      <c r="Q6" s="32"/>
      <c r="R6" s="32"/>
      <c r="S6" s="32"/>
      <c r="T6" s="32"/>
      <c r="U6" s="32"/>
      <c r="V6" s="32"/>
      <c r="W6" s="125">
        <v>1.5</v>
      </c>
      <c r="X6" s="122" t="str">
        <f>IF(ISBLANK(W6),"",IF(W6&gt;=2.03,"KSM",IF(W6&gt;=1.9,"I A",IF(W6&gt;=1.75,"II A",IF(W6&gt;=1.6,"III A",IF(W6&gt;=1.47,"I JA",IF(W6&gt;=1.35,"II JA",IF(W6&gt;=1.25,"III JA"))))))))</f>
        <v>I JA</v>
      </c>
    </row>
    <row r="7" spans="1:24" x14ac:dyDescent="0.25">
      <c r="A7" s="25">
        <v>2</v>
      </c>
      <c r="B7" s="26" t="s">
        <v>65</v>
      </c>
      <c r="C7" s="27" t="s">
        <v>32</v>
      </c>
      <c r="D7" s="28" t="s">
        <v>66</v>
      </c>
      <c r="E7" s="29" t="s">
        <v>12</v>
      </c>
      <c r="F7" s="30" t="s">
        <v>59</v>
      </c>
      <c r="G7" s="31"/>
      <c r="H7" s="31"/>
      <c r="I7" s="31" t="s">
        <v>572</v>
      </c>
      <c r="J7" s="31" t="s">
        <v>572</v>
      </c>
      <c r="K7" s="31" t="s">
        <v>571</v>
      </c>
      <c r="L7" s="31" t="s">
        <v>574</v>
      </c>
      <c r="M7" s="31" t="s">
        <v>571</v>
      </c>
      <c r="N7" s="31" t="s">
        <v>573</v>
      </c>
      <c r="O7" s="31"/>
      <c r="P7" s="32"/>
      <c r="Q7" s="32"/>
      <c r="R7" s="32"/>
      <c r="S7" s="32"/>
      <c r="T7" s="32"/>
      <c r="U7" s="32"/>
      <c r="V7" s="32"/>
      <c r="W7" s="125">
        <v>1.4</v>
      </c>
      <c r="X7" s="122" t="str">
        <f t="shared" ref="X7:X14" si="0">IF(ISBLANK(W7),"",IF(W7&gt;=2.03,"KSM",IF(W7&gt;=1.9,"I A",IF(W7&gt;=1.75,"II A",IF(W7&gt;=1.6,"III A",IF(W7&gt;=1.47,"I JA",IF(W7&gt;=1.35,"II JA",IF(W7&gt;=1.25,"III JA"))))))))</f>
        <v>II JA</v>
      </c>
    </row>
    <row r="8" spans="1:24" x14ac:dyDescent="0.25">
      <c r="A8" s="25">
        <v>3</v>
      </c>
      <c r="B8" s="26" t="s">
        <v>418</v>
      </c>
      <c r="C8" s="27" t="s">
        <v>500</v>
      </c>
      <c r="D8" s="28">
        <v>40459</v>
      </c>
      <c r="E8" s="29" t="s">
        <v>497</v>
      </c>
      <c r="F8" s="30" t="s">
        <v>161</v>
      </c>
      <c r="G8" s="31"/>
      <c r="H8" s="31"/>
      <c r="I8" s="31" t="s">
        <v>572</v>
      </c>
      <c r="J8" s="31" t="s">
        <v>571</v>
      </c>
      <c r="K8" s="31" t="s">
        <v>572</v>
      </c>
      <c r="L8" s="31" t="s">
        <v>571</v>
      </c>
      <c r="M8" s="31" t="s">
        <v>574</v>
      </c>
      <c r="N8" s="31" t="s">
        <v>573</v>
      </c>
      <c r="O8" s="31"/>
      <c r="P8" s="32"/>
      <c r="Q8" s="32"/>
      <c r="R8" s="32"/>
      <c r="S8" s="32"/>
      <c r="T8" s="32"/>
      <c r="U8" s="32"/>
      <c r="V8" s="32"/>
      <c r="W8" s="125">
        <v>1.4</v>
      </c>
      <c r="X8" s="122" t="str">
        <f t="shared" si="0"/>
        <v>II JA</v>
      </c>
    </row>
    <row r="9" spans="1:24" x14ac:dyDescent="0.25">
      <c r="A9" s="25">
        <v>4</v>
      </c>
      <c r="B9" s="26" t="s">
        <v>71</v>
      </c>
      <c r="C9" s="27" t="s">
        <v>331</v>
      </c>
      <c r="D9" s="28">
        <v>40392</v>
      </c>
      <c r="E9" s="29" t="s">
        <v>12</v>
      </c>
      <c r="F9" s="30" t="s">
        <v>220</v>
      </c>
      <c r="G9" s="31" t="s">
        <v>572</v>
      </c>
      <c r="H9" s="31" t="s">
        <v>572</v>
      </c>
      <c r="I9" s="31" t="s">
        <v>572</v>
      </c>
      <c r="J9" s="31" t="s">
        <v>572</v>
      </c>
      <c r="K9" s="31" t="s">
        <v>571</v>
      </c>
      <c r="L9" s="31" t="s">
        <v>573</v>
      </c>
      <c r="M9" s="31"/>
      <c r="N9" s="31"/>
      <c r="O9" s="31"/>
      <c r="P9" s="32"/>
      <c r="Q9" s="32"/>
      <c r="R9" s="32"/>
      <c r="S9" s="32"/>
      <c r="T9" s="32"/>
      <c r="U9" s="32"/>
      <c r="V9" s="32"/>
      <c r="W9" s="125">
        <v>1.3</v>
      </c>
      <c r="X9" s="122" t="str">
        <f t="shared" si="0"/>
        <v>III JA</v>
      </c>
    </row>
    <row r="10" spans="1:24" x14ac:dyDescent="0.25">
      <c r="A10" s="25">
        <v>5</v>
      </c>
      <c r="B10" s="26" t="s">
        <v>89</v>
      </c>
      <c r="C10" s="27" t="s">
        <v>330</v>
      </c>
      <c r="D10" s="28">
        <v>39933</v>
      </c>
      <c r="E10" s="29" t="s">
        <v>12</v>
      </c>
      <c r="F10" s="30" t="s">
        <v>220</v>
      </c>
      <c r="G10" s="31" t="s">
        <v>572</v>
      </c>
      <c r="H10" s="31" t="s">
        <v>572</v>
      </c>
      <c r="I10" s="31" t="s">
        <v>572</v>
      </c>
      <c r="J10" s="31" t="s">
        <v>572</v>
      </c>
      <c r="K10" s="31" t="s">
        <v>573</v>
      </c>
      <c r="L10" s="31"/>
      <c r="M10" s="31"/>
      <c r="N10" s="31"/>
      <c r="O10" s="31"/>
      <c r="P10" s="32"/>
      <c r="Q10" s="32"/>
      <c r="R10" s="32"/>
      <c r="S10" s="32"/>
      <c r="T10" s="32"/>
      <c r="U10" s="32"/>
      <c r="V10" s="32"/>
      <c r="W10" s="125">
        <v>1.25</v>
      </c>
      <c r="X10" s="122" t="str">
        <f t="shared" si="0"/>
        <v>III JA</v>
      </c>
    </row>
    <row r="11" spans="1:24" x14ac:dyDescent="0.25">
      <c r="A11" s="25">
        <v>5</v>
      </c>
      <c r="B11" s="26" t="s">
        <v>334</v>
      </c>
      <c r="C11" s="27" t="s">
        <v>335</v>
      </c>
      <c r="D11" s="28">
        <v>40732</v>
      </c>
      <c r="E11" s="29" t="s">
        <v>12</v>
      </c>
      <c r="F11" s="30" t="s">
        <v>220</v>
      </c>
      <c r="G11" s="31" t="s">
        <v>572</v>
      </c>
      <c r="H11" s="31" t="s">
        <v>572</v>
      </c>
      <c r="I11" s="31" t="s">
        <v>572</v>
      </c>
      <c r="J11" s="31" t="s">
        <v>572</v>
      </c>
      <c r="K11" s="31" t="s">
        <v>573</v>
      </c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125">
        <v>1.25</v>
      </c>
      <c r="X11" s="122" t="str">
        <f t="shared" si="0"/>
        <v>III JA</v>
      </c>
    </row>
    <row r="12" spans="1:24" x14ac:dyDescent="0.25">
      <c r="A12" s="25">
        <v>7</v>
      </c>
      <c r="B12" s="26" t="s">
        <v>52</v>
      </c>
      <c r="C12" s="27" t="s">
        <v>295</v>
      </c>
      <c r="D12" s="28" t="s">
        <v>126</v>
      </c>
      <c r="E12" s="29" t="s">
        <v>12</v>
      </c>
      <c r="F12" s="30" t="s">
        <v>167</v>
      </c>
      <c r="G12" s="31"/>
      <c r="H12" s="31" t="s">
        <v>574</v>
      </c>
      <c r="I12" s="31" t="s">
        <v>572</v>
      </c>
      <c r="J12" s="31" t="s">
        <v>572</v>
      </c>
      <c r="K12" s="31" t="s">
        <v>573</v>
      </c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125">
        <v>1.25</v>
      </c>
      <c r="X12" s="122" t="str">
        <f t="shared" si="0"/>
        <v>III JA</v>
      </c>
    </row>
    <row r="13" spans="1:24" x14ac:dyDescent="0.25">
      <c r="A13" s="25">
        <v>8</v>
      </c>
      <c r="B13" s="26" t="s">
        <v>54</v>
      </c>
      <c r="C13" s="27" t="s">
        <v>332</v>
      </c>
      <c r="D13" s="28">
        <v>40487</v>
      </c>
      <c r="E13" s="29" t="s">
        <v>12</v>
      </c>
      <c r="F13" s="30" t="s">
        <v>220</v>
      </c>
      <c r="G13" s="31" t="s">
        <v>572</v>
      </c>
      <c r="H13" s="31" t="s">
        <v>572</v>
      </c>
      <c r="I13" s="31" t="s">
        <v>572</v>
      </c>
      <c r="J13" s="31" t="s">
        <v>571</v>
      </c>
      <c r="K13" s="31" t="s">
        <v>573</v>
      </c>
      <c r="L13" s="31"/>
      <c r="M13" s="31"/>
      <c r="N13" s="31"/>
      <c r="O13" s="31"/>
      <c r="P13" s="32"/>
      <c r="Q13" s="32"/>
      <c r="R13" s="32"/>
      <c r="S13" s="32"/>
      <c r="T13" s="32"/>
      <c r="U13" s="32"/>
      <c r="V13" s="32"/>
      <c r="W13" s="125">
        <v>1.25</v>
      </c>
      <c r="X13" s="122" t="str">
        <f t="shared" si="0"/>
        <v>III JA</v>
      </c>
    </row>
    <row r="14" spans="1:24" x14ac:dyDescent="0.25">
      <c r="A14" s="25">
        <v>9</v>
      </c>
      <c r="B14" s="26" t="s">
        <v>168</v>
      </c>
      <c r="C14" s="27" t="s">
        <v>309</v>
      </c>
      <c r="D14" s="28" t="s">
        <v>313</v>
      </c>
      <c r="E14" s="29" t="s">
        <v>15</v>
      </c>
      <c r="F14" s="30" t="s">
        <v>75</v>
      </c>
      <c r="G14" s="31" t="s">
        <v>572</v>
      </c>
      <c r="H14" s="31" t="s">
        <v>572</v>
      </c>
      <c r="I14" s="31" t="s">
        <v>571</v>
      </c>
      <c r="J14" s="31" t="s">
        <v>571</v>
      </c>
      <c r="K14" s="31" t="s">
        <v>573</v>
      </c>
      <c r="L14" s="31"/>
      <c r="M14" s="31"/>
      <c r="N14" s="31"/>
      <c r="O14" s="31"/>
      <c r="P14" s="32"/>
      <c r="Q14" s="32"/>
      <c r="R14" s="32"/>
      <c r="S14" s="32"/>
      <c r="T14" s="32"/>
      <c r="U14" s="32"/>
      <c r="V14" s="32"/>
      <c r="W14" s="125">
        <v>1.25</v>
      </c>
      <c r="X14" s="122" t="str">
        <f t="shared" si="0"/>
        <v>III JA</v>
      </c>
    </row>
    <row r="15" spans="1:24" x14ac:dyDescent="0.25">
      <c r="A15" s="25">
        <v>10</v>
      </c>
      <c r="B15" s="26" t="s">
        <v>237</v>
      </c>
      <c r="C15" s="27" t="s">
        <v>238</v>
      </c>
      <c r="D15" s="28" t="s">
        <v>239</v>
      </c>
      <c r="E15" s="29" t="s">
        <v>12</v>
      </c>
      <c r="F15" s="30" t="s">
        <v>173</v>
      </c>
      <c r="G15" s="31" t="s">
        <v>572</v>
      </c>
      <c r="H15" s="31" t="s">
        <v>572</v>
      </c>
      <c r="I15" s="31" t="s">
        <v>573</v>
      </c>
      <c r="J15" s="31"/>
      <c r="K15" s="31"/>
      <c r="L15" s="31"/>
      <c r="M15" s="31"/>
      <c r="N15" s="31"/>
      <c r="O15" s="31"/>
      <c r="P15" s="32"/>
      <c r="Q15" s="32"/>
      <c r="R15" s="32"/>
      <c r="S15" s="32"/>
      <c r="T15" s="32"/>
      <c r="U15" s="32"/>
      <c r="V15" s="32"/>
      <c r="W15" s="125">
        <v>1.1499999999999999</v>
      </c>
      <c r="X15" s="122"/>
    </row>
    <row r="16" spans="1:24" x14ac:dyDescent="0.25">
      <c r="A16" s="25">
        <v>10</v>
      </c>
      <c r="B16" s="26" t="s">
        <v>70</v>
      </c>
      <c r="C16" s="27" t="s">
        <v>314</v>
      </c>
      <c r="D16" s="28" t="s">
        <v>315</v>
      </c>
      <c r="E16" s="29" t="s">
        <v>12</v>
      </c>
      <c r="F16" s="30" t="s">
        <v>151</v>
      </c>
      <c r="G16" s="31" t="s">
        <v>572</v>
      </c>
      <c r="H16" s="31" t="s">
        <v>572</v>
      </c>
      <c r="I16" s="31" t="s">
        <v>573</v>
      </c>
      <c r="J16" s="31"/>
      <c r="K16" s="31"/>
      <c r="L16" s="31"/>
      <c r="M16" s="31"/>
      <c r="N16" s="31"/>
      <c r="O16" s="31"/>
      <c r="P16" s="32"/>
      <c r="Q16" s="32"/>
      <c r="R16" s="32"/>
      <c r="S16" s="32"/>
      <c r="T16" s="32"/>
      <c r="U16" s="32"/>
      <c r="V16" s="32"/>
      <c r="W16" s="125">
        <v>1.1499999999999999</v>
      </c>
      <c r="X16" s="122"/>
    </row>
    <row r="17" spans="1:24" x14ac:dyDescent="0.25">
      <c r="A17" s="25"/>
      <c r="B17" s="26" t="s">
        <v>8</v>
      </c>
      <c r="C17" s="27" t="s">
        <v>144</v>
      </c>
      <c r="D17" s="28">
        <v>40342</v>
      </c>
      <c r="E17" s="29" t="s">
        <v>15</v>
      </c>
      <c r="F17" s="30" t="s">
        <v>123</v>
      </c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2"/>
      <c r="R17" s="32"/>
      <c r="S17" s="32"/>
      <c r="T17" s="32"/>
      <c r="U17" s="32"/>
      <c r="V17" s="32"/>
      <c r="W17" s="125" t="s">
        <v>551</v>
      </c>
      <c r="X17" s="122"/>
    </row>
    <row r="18" spans="1:24" x14ac:dyDescent="0.25">
      <c r="A18" s="25"/>
      <c r="B18" s="26" t="s">
        <v>465</v>
      </c>
      <c r="C18" s="27" t="s">
        <v>466</v>
      </c>
      <c r="D18" s="28" t="s">
        <v>467</v>
      </c>
      <c r="E18" s="29" t="s">
        <v>12</v>
      </c>
      <c r="F18" s="30" t="s">
        <v>228</v>
      </c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2"/>
      <c r="R18" s="32"/>
      <c r="S18" s="32"/>
      <c r="T18" s="32"/>
      <c r="U18" s="32"/>
      <c r="V18" s="32"/>
      <c r="W18" s="125" t="s">
        <v>551</v>
      </c>
      <c r="X18" s="122"/>
    </row>
  </sheetData>
  <sortState ref="A6:W18">
    <sortCondition descending="1" ref="W6:W18"/>
  </sortState>
  <phoneticPr fontId="20" type="noConversion"/>
  <pageMargins left="0.75" right="0.33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X28" sqref="X28"/>
    </sheetView>
  </sheetViews>
  <sheetFormatPr defaultRowHeight="13.2" x14ac:dyDescent="0.25"/>
  <cols>
    <col min="1" max="1" width="4.33203125" style="24" customWidth="1"/>
    <col min="2" max="2" width="11.33203125" style="24" customWidth="1"/>
    <col min="3" max="3" width="12.5546875" style="24" customWidth="1"/>
    <col min="4" max="4" width="10.109375" style="24" customWidth="1"/>
    <col min="5" max="5" width="13.6640625" style="24" bestFit="1" customWidth="1"/>
    <col min="6" max="6" width="13.88671875" style="24" customWidth="1"/>
    <col min="7" max="21" width="4" style="24" customWidth="1"/>
    <col min="22" max="22" width="5.6640625" style="24" customWidth="1"/>
    <col min="23" max="23" width="6.44140625" style="24" bestFit="1" customWidth="1"/>
    <col min="24" max="255" width="9.109375" style="24"/>
    <col min="256" max="256" width="4.33203125" style="24" customWidth="1"/>
    <col min="257" max="257" width="11.33203125" style="24" customWidth="1"/>
    <col min="258" max="258" width="12.5546875" style="24" customWidth="1"/>
    <col min="259" max="259" width="10.109375" style="24" customWidth="1"/>
    <col min="260" max="260" width="13.6640625" style="24" bestFit="1" customWidth="1"/>
    <col min="261" max="261" width="13.88671875" style="24" customWidth="1"/>
    <col min="262" max="277" width="4" style="24" customWidth="1"/>
    <col min="278" max="278" width="5.6640625" style="24" customWidth="1"/>
    <col min="279" max="511" width="9.109375" style="24"/>
    <col min="512" max="512" width="4.33203125" style="24" customWidth="1"/>
    <col min="513" max="513" width="11.33203125" style="24" customWidth="1"/>
    <col min="514" max="514" width="12.5546875" style="24" customWidth="1"/>
    <col min="515" max="515" width="10.109375" style="24" customWidth="1"/>
    <col min="516" max="516" width="13.6640625" style="24" bestFit="1" customWidth="1"/>
    <col min="517" max="517" width="13.88671875" style="24" customWidth="1"/>
    <col min="518" max="533" width="4" style="24" customWidth="1"/>
    <col min="534" max="534" width="5.6640625" style="24" customWidth="1"/>
    <col min="535" max="767" width="9.109375" style="24"/>
    <col min="768" max="768" width="4.33203125" style="24" customWidth="1"/>
    <col min="769" max="769" width="11.33203125" style="24" customWidth="1"/>
    <col min="770" max="770" width="12.5546875" style="24" customWidth="1"/>
    <col min="771" max="771" width="10.109375" style="24" customWidth="1"/>
    <col min="772" max="772" width="13.6640625" style="24" bestFit="1" customWidth="1"/>
    <col min="773" max="773" width="13.88671875" style="24" customWidth="1"/>
    <col min="774" max="789" width="4" style="24" customWidth="1"/>
    <col min="790" max="790" width="5.6640625" style="24" customWidth="1"/>
    <col min="791" max="1023" width="9.109375" style="24"/>
    <col min="1024" max="1024" width="4.33203125" style="24" customWidth="1"/>
    <col min="1025" max="1025" width="11.33203125" style="24" customWidth="1"/>
    <col min="1026" max="1026" width="12.5546875" style="24" customWidth="1"/>
    <col min="1027" max="1027" width="10.109375" style="24" customWidth="1"/>
    <col min="1028" max="1028" width="13.6640625" style="24" bestFit="1" customWidth="1"/>
    <col min="1029" max="1029" width="13.88671875" style="24" customWidth="1"/>
    <col min="1030" max="1045" width="4" style="24" customWidth="1"/>
    <col min="1046" max="1046" width="5.6640625" style="24" customWidth="1"/>
    <col min="1047" max="1279" width="9.109375" style="24"/>
    <col min="1280" max="1280" width="4.33203125" style="24" customWidth="1"/>
    <col min="1281" max="1281" width="11.33203125" style="24" customWidth="1"/>
    <col min="1282" max="1282" width="12.5546875" style="24" customWidth="1"/>
    <col min="1283" max="1283" width="10.109375" style="24" customWidth="1"/>
    <col min="1284" max="1284" width="13.6640625" style="24" bestFit="1" customWidth="1"/>
    <col min="1285" max="1285" width="13.88671875" style="24" customWidth="1"/>
    <col min="1286" max="1301" width="4" style="24" customWidth="1"/>
    <col min="1302" max="1302" width="5.6640625" style="24" customWidth="1"/>
    <col min="1303" max="1535" width="9.109375" style="24"/>
    <col min="1536" max="1536" width="4.33203125" style="24" customWidth="1"/>
    <col min="1537" max="1537" width="11.33203125" style="24" customWidth="1"/>
    <col min="1538" max="1538" width="12.5546875" style="24" customWidth="1"/>
    <col min="1539" max="1539" width="10.109375" style="24" customWidth="1"/>
    <col min="1540" max="1540" width="13.6640625" style="24" bestFit="1" customWidth="1"/>
    <col min="1541" max="1541" width="13.88671875" style="24" customWidth="1"/>
    <col min="1542" max="1557" width="4" style="24" customWidth="1"/>
    <col min="1558" max="1558" width="5.6640625" style="24" customWidth="1"/>
    <col min="1559" max="1791" width="9.109375" style="24"/>
    <col min="1792" max="1792" width="4.33203125" style="24" customWidth="1"/>
    <col min="1793" max="1793" width="11.33203125" style="24" customWidth="1"/>
    <col min="1794" max="1794" width="12.5546875" style="24" customWidth="1"/>
    <col min="1795" max="1795" width="10.109375" style="24" customWidth="1"/>
    <col min="1796" max="1796" width="13.6640625" style="24" bestFit="1" customWidth="1"/>
    <col min="1797" max="1797" width="13.88671875" style="24" customWidth="1"/>
    <col min="1798" max="1813" width="4" style="24" customWidth="1"/>
    <col min="1814" max="1814" width="5.6640625" style="24" customWidth="1"/>
    <col min="1815" max="2047" width="9.109375" style="24"/>
    <col min="2048" max="2048" width="4.33203125" style="24" customWidth="1"/>
    <col min="2049" max="2049" width="11.33203125" style="24" customWidth="1"/>
    <col min="2050" max="2050" width="12.5546875" style="24" customWidth="1"/>
    <col min="2051" max="2051" width="10.109375" style="24" customWidth="1"/>
    <col min="2052" max="2052" width="13.6640625" style="24" bestFit="1" customWidth="1"/>
    <col min="2053" max="2053" width="13.88671875" style="24" customWidth="1"/>
    <col min="2054" max="2069" width="4" style="24" customWidth="1"/>
    <col min="2070" max="2070" width="5.6640625" style="24" customWidth="1"/>
    <col min="2071" max="2303" width="9.109375" style="24"/>
    <col min="2304" max="2304" width="4.33203125" style="24" customWidth="1"/>
    <col min="2305" max="2305" width="11.33203125" style="24" customWidth="1"/>
    <col min="2306" max="2306" width="12.5546875" style="24" customWidth="1"/>
    <col min="2307" max="2307" width="10.109375" style="24" customWidth="1"/>
    <col min="2308" max="2308" width="13.6640625" style="24" bestFit="1" customWidth="1"/>
    <col min="2309" max="2309" width="13.88671875" style="24" customWidth="1"/>
    <col min="2310" max="2325" width="4" style="24" customWidth="1"/>
    <col min="2326" max="2326" width="5.6640625" style="24" customWidth="1"/>
    <col min="2327" max="2559" width="9.109375" style="24"/>
    <col min="2560" max="2560" width="4.33203125" style="24" customWidth="1"/>
    <col min="2561" max="2561" width="11.33203125" style="24" customWidth="1"/>
    <col min="2562" max="2562" width="12.5546875" style="24" customWidth="1"/>
    <col min="2563" max="2563" width="10.109375" style="24" customWidth="1"/>
    <col min="2564" max="2564" width="13.6640625" style="24" bestFit="1" customWidth="1"/>
    <col min="2565" max="2565" width="13.88671875" style="24" customWidth="1"/>
    <col min="2566" max="2581" width="4" style="24" customWidth="1"/>
    <col min="2582" max="2582" width="5.6640625" style="24" customWidth="1"/>
    <col min="2583" max="2815" width="9.109375" style="24"/>
    <col min="2816" max="2816" width="4.33203125" style="24" customWidth="1"/>
    <col min="2817" max="2817" width="11.33203125" style="24" customWidth="1"/>
    <col min="2818" max="2818" width="12.5546875" style="24" customWidth="1"/>
    <col min="2819" max="2819" width="10.109375" style="24" customWidth="1"/>
    <col min="2820" max="2820" width="13.6640625" style="24" bestFit="1" customWidth="1"/>
    <col min="2821" max="2821" width="13.88671875" style="24" customWidth="1"/>
    <col min="2822" max="2837" width="4" style="24" customWidth="1"/>
    <col min="2838" max="2838" width="5.6640625" style="24" customWidth="1"/>
    <col min="2839" max="3071" width="9.109375" style="24"/>
    <col min="3072" max="3072" width="4.33203125" style="24" customWidth="1"/>
    <col min="3073" max="3073" width="11.33203125" style="24" customWidth="1"/>
    <col min="3074" max="3074" width="12.5546875" style="24" customWidth="1"/>
    <col min="3075" max="3075" width="10.109375" style="24" customWidth="1"/>
    <col min="3076" max="3076" width="13.6640625" style="24" bestFit="1" customWidth="1"/>
    <col min="3077" max="3077" width="13.88671875" style="24" customWidth="1"/>
    <col min="3078" max="3093" width="4" style="24" customWidth="1"/>
    <col min="3094" max="3094" width="5.6640625" style="24" customWidth="1"/>
    <col min="3095" max="3327" width="9.109375" style="24"/>
    <col min="3328" max="3328" width="4.33203125" style="24" customWidth="1"/>
    <col min="3329" max="3329" width="11.33203125" style="24" customWidth="1"/>
    <col min="3330" max="3330" width="12.5546875" style="24" customWidth="1"/>
    <col min="3331" max="3331" width="10.109375" style="24" customWidth="1"/>
    <col min="3332" max="3332" width="13.6640625" style="24" bestFit="1" customWidth="1"/>
    <col min="3333" max="3333" width="13.88671875" style="24" customWidth="1"/>
    <col min="3334" max="3349" width="4" style="24" customWidth="1"/>
    <col min="3350" max="3350" width="5.6640625" style="24" customWidth="1"/>
    <col min="3351" max="3583" width="9.109375" style="24"/>
    <col min="3584" max="3584" width="4.33203125" style="24" customWidth="1"/>
    <col min="3585" max="3585" width="11.33203125" style="24" customWidth="1"/>
    <col min="3586" max="3586" width="12.5546875" style="24" customWidth="1"/>
    <col min="3587" max="3587" width="10.109375" style="24" customWidth="1"/>
    <col min="3588" max="3588" width="13.6640625" style="24" bestFit="1" customWidth="1"/>
    <col min="3589" max="3589" width="13.88671875" style="24" customWidth="1"/>
    <col min="3590" max="3605" width="4" style="24" customWidth="1"/>
    <col min="3606" max="3606" width="5.6640625" style="24" customWidth="1"/>
    <col min="3607" max="3839" width="9.109375" style="24"/>
    <col min="3840" max="3840" width="4.33203125" style="24" customWidth="1"/>
    <col min="3841" max="3841" width="11.33203125" style="24" customWidth="1"/>
    <col min="3842" max="3842" width="12.5546875" style="24" customWidth="1"/>
    <col min="3843" max="3843" width="10.109375" style="24" customWidth="1"/>
    <col min="3844" max="3844" width="13.6640625" style="24" bestFit="1" customWidth="1"/>
    <col min="3845" max="3845" width="13.88671875" style="24" customWidth="1"/>
    <col min="3846" max="3861" width="4" style="24" customWidth="1"/>
    <col min="3862" max="3862" width="5.6640625" style="24" customWidth="1"/>
    <col min="3863" max="4095" width="9.109375" style="24"/>
    <col min="4096" max="4096" width="4.33203125" style="24" customWidth="1"/>
    <col min="4097" max="4097" width="11.33203125" style="24" customWidth="1"/>
    <col min="4098" max="4098" width="12.5546875" style="24" customWidth="1"/>
    <col min="4099" max="4099" width="10.109375" style="24" customWidth="1"/>
    <col min="4100" max="4100" width="13.6640625" style="24" bestFit="1" customWidth="1"/>
    <col min="4101" max="4101" width="13.88671875" style="24" customWidth="1"/>
    <col min="4102" max="4117" width="4" style="24" customWidth="1"/>
    <col min="4118" max="4118" width="5.6640625" style="24" customWidth="1"/>
    <col min="4119" max="4351" width="9.109375" style="24"/>
    <col min="4352" max="4352" width="4.33203125" style="24" customWidth="1"/>
    <col min="4353" max="4353" width="11.33203125" style="24" customWidth="1"/>
    <col min="4354" max="4354" width="12.5546875" style="24" customWidth="1"/>
    <col min="4355" max="4355" width="10.109375" style="24" customWidth="1"/>
    <col min="4356" max="4356" width="13.6640625" style="24" bestFit="1" customWidth="1"/>
    <col min="4357" max="4357" width="13.88671875" style="24" customWidth="1"/>
    <col min="4358" max="4373" width="4" style="24" customWidth="1"/>
    <col min="4374" max="4374" width="5.6640625" style="24" customWidth="1"/>
    <col min="4375" max="4607" width="9.109375" style="24"/>
    <col min="4608" max="4608" width="4.33203125" style="24" customWidth="1"/>
    <col min="4609" max="4609" width="11.33203125" style="24" customWidth="1"/>
    <col min="4610" max="4610" width="12.5546875" style="24" customWidth="1"/>
    <col min="4611" max="4611" width="10.109375" style="24" customWidth="1"/>
    <col min="4612" max="4612" width="13.6640625" style="24" bestFit="1" customWidth="1"/>
    <col min="4613" max="4613" width="13.88671875" style="24" customWidth="1"/>
    <col min="4614" max="4629" width="4" style="24" customWidth="1"/>
    <col min="4630" max="4630" width="5.6640625" style="24" customWidth="1"/>
    <col min="4631" max="4863" width="9.109375" style="24"/>
    <col min="4864" max="4864" width="4.33203125" style="24" customWidth="1"/>
    <col min="4865" max="4865" width="11.33203125" style="24" customWidth="1"/>
    <col min="4866" max="4866" width="12.5546875" style="24" customWidth="1"/>
    <col min="4867" max="4867" width="10.109375" style="24" customWidth="1"/>
    <col min="4868" max="4868" width="13.6640625" style="24" bestFit="1" customWidth="1"/>
    <col min="4869" max="4869" width="13.88671875" style="24" customWidth="1"/>
    <col min="4870" max="4885" width="4" style="24" customWidth="1"/>
    <col min="4886" max="4886" width="5.6640625" style="24" customWidth="1"/>
    <col min="4887" max="5119" width="9.109375" style="24"/>
    <col min="5120" max="5120" width="4.33203125" style="24" customWidth="1"/>
    <col min="5121" max="5121" width="11.33203125" style="24" customWidth="1"/>
    <col min="5122" max="5122" width="12.5546875" style="24" customWidth="1"/>
    <col min="5123" max="5123" width="10.109375" style="24" customWidth="1"/>
    <col min="5124" max="5124" width="13.6640625" style="24" bestFit="1" customWidth="1"/>
    <col min="5125" max="5125" width="13.88671875" style="24" customWidth="1"/>
    <col min="5126" max="5141" width="4" style="24" customWidth="1"/>
    <col min="5142" max="5142" width="5.6640625" style="24" customWidth="1"/>
    <col min="5143" max="5375" width="9.109375" style="24"/>
    <col min="5376" max="5376" width="4.33203125" style="24" customWidth="1"/>
    <col min="5377" max="5377" width="11.33203125" style="24" customWidth="1"/>
    <col min="5378" max="5378" width="12.5546875" style="24" customWidth="1"/>
    <col min="5379" max="5379" width="10.109375" style="24" customWidth="1"/>
    <col min="5380" max="5380" width="13.6640625" style="24" bestFit="1" customWidth="1"/>
    <col min="5381" max="5381" width="13.88671875" style="24" customWidth="1"/>
    <col min="5382" max="5397" width="4" style="24" customWidth="1"/>
    <col min="5398" max="5398" width="5.6640625" style="24" customWidth="1"/>
    <col min="5399" max="5631" width="9.109375" style="24"/>
    <col min="5632" max="5632" width="4.33203125" style="24" customWidth="1"/>
    <col min="5633" max="5633" width="11.33203125" style="24" customWidth="1"/>
    <col min="5634" max="5634" width="12.5546875" style="24" customWidth="1"/>
    <col min="5635" max="5635" width="10.109375" style="24" customWidth="1"/>
    <col min="5636" max="5636" width="13.6640625" style="24" bestFit="1" customWidth="1"/>
    <col min="5637" max="5637" width="13.88671875" style="24" customWidth="1"/>
    <col min="5638" max="5653" width="4" style="24" customWidth="1"/>
    <col min="5654" max="5654" width="5.6640625" style="24" customWidth="1"/>
    <col min="5655" max="5887" width="9.109375" style="24"/>
    <col min="5888" max="5888" width="4.33203125" style="24" customWidth="1"/>
    <col min="5889" max="5889" width="11.33203125" style="24" customWidth="1"/>
    <col min="5890" max="5890" width="12.5546875" style="24" customWidth="1"/>
    <col min="5891" max="5891" width="10.109375" style="24" customWidth="1"/>
    <col min="5892" max="5892" width="13.6640625" style="24" bestFit="1" customWidth="1"/>
    <col min="5893" max="5893" width="13.88671875" style="24" customWidth="1"/>
    <col min="5894" max="5909" width="4" style="24" customWidth="1"/>
    <col min="5910" max="5910" width="5.6640625" style="24" customWidth="1"/>
    <col min="5911" max="6143" width="9.109375" style="24"/>
    <col min="6144" max="6144" width="4.33203125" style="24" customWidth="1"/>
    <col min="6145" max="6145" width="11.33203125" style="24" customWidth="1"/>
    <col min="6146" max="6146" width="12.5546875" style="24" customWidth="1"/>
    <col min="6147" max="6147" width="10.109375" style="24" customWidth="1"/>
    <col min="6148" max="6148" width="13.6640625" style="24" bestFit="1" customWidth="1"/>
    <col min="6149" max="6149" width="13.88671875" style="24" customWidth="1"/>
    <col min="6150" max="6165" width="4" style="24" customWidth="1"/>
    <col min="6166" max="6166" width="5.6640625" style="24" customWidth="1"/>
    <col min="6167" max="6399" width="9.109375" style="24"/>
    <col min="6400" max="6400" width="4.33203125" style="24" customWidth="1"/>
    <col min="6401" max="6401" width="11.33203125" style="24" customWidth="1"/>
    <col min="6402" max="6402" width="12.5546875" style="24" customWidth="1"/>
    <col min="6403" max="6403" width="10.109375" style="24" customWidth="1"/>
    <col min="6404" max="6404" width="13.6640625" style="24" bestFit="1" customWidth="1"/>
    <col min="6405" max="6405" width="13.88671875" style="24" customWidth="1"/>
    <col min="6406" max="6421" width="4" style="24" customWidth="1"/>
    <col min="6422" max="6422" width="5.6640625" style="24" customWidth="1"/>
    <col min="6423" max="6655" width="9.109375" style="24"/>
    <col min="6656" max="6656" width="4.33203125" style="24" customWidth="1"/>
    <col min="6657" max="6657" width="11.33203125" style="24" customWidth="1"/>
    <col min="6658" max="6658" width="12.5546875" style="24" customWidth="1"/>
    <col min="6659" max="6659" width="10.109375" style="24" customWidth="1"/>
    <col min="6660" max="6660" width="13.6640625" style="24" bestFit="1" customWidth="1"/>
    <col min="6661" max="6661" width="13.88671875" style="24" customWidth="1"/>
    <col min="6662" max="6677" width="4" style="24" customWidth="1"/>
    <col min="6678" max="6678" width="5.6640625" style="24" customWidth="1"/>
    <col min="6679" max="6911" width="9.109375" style="24"/>
    <col min="6912" max="6912" width="4.33203125" style="24" customWidth="1"/>
    <col min="6913" max="6913" width="11.33203125" style="24" customWidth="1"/>
    <col min="6914" max="6914" width="12.5546875" style="24" customWidth="1"/>
    <col min="6915" max="6915" width="10.109375" style="24" customWidth="1"/>
    <col min="6916" max="6916" width="13.6640625" style="24" bestFit="1" customWidth="1"/>
    <col min="6917" max="6917" width="13.88671875" style="24" customWidth="1"/>
    <col min="6918" max="6933" width="4" style="24" customWidth="1"/>
    <col min="6934" max="6934" width="5.6640625" style="24" customWidth="1"/>
    <col min="6935" max="7167" width="9.109375" style="24"/>
    <col min="7168" max="7168" width="4.33203125" style="24" customWidth="1"/>
    <col min="7169" max="7169" width="11.33203125" style="24" customWidth="1"/>
    <col min="7170" max="7170" width="12.5546875" style="24" customWidth="1"/>
    <col min="7171" max="7171" width="10.109375" style="24" customWidth="1"/>
    <col min="7172" max="7172" width="13.6640625" style="24" bestFit="1" customWidth="1"/>
    <col min="7173" max="7173" width="13.88671875" style="24" customWidth="1"/>
    <col min="7174" max="7189" width="4" style="24" customWidth="1"/>
    <col min="7190" max="7190" width="5.6640625" style="24" customWidth="1"/>
    <col min="7191" max="7423" width="9.109375" style="24"/>
    <col min="7424" max="7424" width="4.33203125" style="24" customWidth="1"/>
    <col min="7425" max="7425" width="11.33203125" style="24" customWidth="1"/>
    <col min="7426" max="7426" width="12.5546875" style="24" customWidth="1"/>
    <col min="7427" max="7427" width="10.109375" style="24" customWidth="1"/>
    <col min="7428" max="7428" width="13.6640625" style="24" bestFit="1" customWidth="1"/>
    <col min="7429" max="7429" width="13.88671875" style="24" customWidth="1"/>
    <col min="7430" max="7445" width="4" style="24" customWidth="1"/>
    <col min="7446" max="7446" width="5.6640625" style="24" customWidth="1"/>
    <col min="7447" max="7679" width="9.109375" style="24"/>
    <col min="7680" max="7680" width="4.33203125" style="24" customWidth="1"/>
    <col min="7681" max="7681" width="11.33203125" style="24" customWidth="1"/>
    <col min="7682" max="7682" width="12.5546875" style="24" customWidth="1"/>
    <col min="7683" max="7683" width="10.109375" style="24" customWidth="1"/>
    <col min="7684" max="7684" width="13.6640625" style="24" bestFit="1" customWidth="1"/>
    <col min="7685" max="7685" width="13.88671875" style="24" customWidth="1"/>
    <col min="7686" max="7701" width="4" style="24" customWidth="1"/>
    <col min="7702" max="7702" width="5.6640625" style="24" customWidth="1"/>
    <col min="7703" max="7935" width="9.109375" style="24"/>
    <col min="7936" max="7936" width="4.33203125" style="24" customWidth="1"/>
    <col min="7937" max="7937" width="11.33203125" style="24" customWidth="1"/>
    <col min="7938" max="7938" width="12.5546875" style="24" customWidth="1"/>
    <col min="7939" max="7939" width="10.109375" style="24" customWidth="1"/>
    <col min="7940" max="7940" width="13.6640625" style="24" bestFit="1" customWidth="1"/>
    <col min="7941" max="7941" width="13.88671875" style="24" customWidth="1"/>
    <col min="7942" max="7957" width="4" style="24" customWidth="1"/>
    <col min="7958" max="7958" width="5.6640625" style="24" customWidth="1"/>
    <col min="7959" max="8191" width="9.109375" style="24"/>
    <col min="8192" max="8192" width="4.33203125" style="24" customWidth="1"/>
    <col min="8193" max="8193" width="11.33203125" style="24" customWidth="1"/>
    <col min="8194" max="8194" width="12.5546875" style="24" customWidth="1"/>
    <col min="8195" max="8195" width="10.109375" style="24" customWidth="1"/>
    <col min="8196" max="8196" width="13.6640625" style="24" bestFit="1" customWidth="1"/>
    <col min="8197" max="8197" width="13.88671875" style="24" customWidth="1"/>
    <col min="8198" max="8213" width="4" style="24" customWidth="1"/>
    <col min="8214" max="8214" width="5.6640625" style="24" customWidth="1"/>
    <col min="8215" max="8447" width="9.109375" style="24"/>
    <col min="8448" max="8448" width="4.33203125" style="24" customWidth="1"/>
    <col min="8449" max="8449" width="11.33203125" style="24" customWidth="1"/>
    <col min="8450" max="8450" width="12.5546875" style="24" customWidth="1"/>
    <col min="8451" max="8451" width="10.109375" style="24" customWidth="1"/>
    <col min="8452" max="8452" width="13.6640625" style="24" bestFit="1" customWidth="1"/>
    <col min="8453" max="8453" width="13.88671875" style="24" customWidth="1"/>
    <col min="8454" max="8469" width="4" style="24" customWidth="1"/>
    <col min="8470" max="8470" width="5.6640625" style="24" customWidth="1"/>
    <col min="8471" max="8703" width="9.109375" style="24"/>
    <col min="8704" max="8704" width="4.33203125" style="24" customWidth="1"/>
    <col min="8705" max="8705" width="11.33203125" style="24" customWidth="1"/>
    <col min="8706" max="8706" width="12.5546875" style="24" customWidth="1"/>
    <col min="8707" max="8707" width="10.109375" style="24" customWidth="1"/>
    <col min="8708" max="8708" width="13.6640625" style="24" bestFit="1" customWidth="1"/>
    <col min="8709" max="8709" width="13.88671875" style="24" customWidth="1"/>
    <col min="8710" max="8725" width="4" style="24" customWidth="1"/>
    <col min="8726" max="8726" width="5.6640625" style="24" customWidth="1"/>
    <col min="8727" max="8959" width="9.109375" style="24"/>
    <col min="8960" max="8960" width="4.33203125" style="24" customWidth="1"/>
    <col min="8961" max="8961" width="11.33203125" style="24" customWidth="1"/>
    <col min="8962" max="8962" width="12.5546875" style="24" customWidth="1"/>
    <col min="8963" max="8963" width="10.109375" style="24" customWidth="1"/>
    <col min="8964" max="8964" width="13.6640625" style="24" bestFit="1" customWidth="1"/>
    <col min="8965" max="8965" width="13.88671875" style="24" customWidth="1"/>
    <col min="8966" max="8981" width="4" style="24" customWidth="1"/>
    <col min="8982" max="8982" width="5.6640625" style="24" customWidth="1"/>
    <col min="8983" max="9215" width="9.109375" style="24"/>
    <col min="9216" max="9216" width="4.33203125" style="24" customWidth="1"/>
    <col min="9217" max="9217" width="11.33203125" style="24" customWidth="1"/>
    <col min="9218" max="9218" width="12.5546875" style="24" customWidth="1"/>
    <col min="9219" max="9219" width="10.109375" style="24" customWidth="1"/>
    <col min="9220" max="9220" width="13.6640625" style="24" bestFit="1" customWidth="1"/>
    <col min="9221" max="9221" width="13.88671875" style="24" customWidth="1"/>
    <col min="9222" max="9237" width="4" style="24" customWidth="1"/>
    <col min="9238" max="9238" width="5.6640625" style="24" customWidth="1"/>
    <col min="9239" max="9471" width="9.109375" style="24"/>
    <col min="9472" max="9472" width="4.33203125" style="24" customWidth="1"/>
    <col min="9473" max="9473" width="11.33203125" style="24" customWidth="1"/>
    <col min="9474" max="9474" width="12.5546875" style="24" customWidth="1"/>
    <col min="9475" max="9475" width="10.109375" style="24" customWidth="1"/>
    <col min="9476" max="9476" width="13.6640625" style="24" bestFit="1" customWidth="1"/>
    <col min="9477" max="9477" width="13.88671875" style="24" customWidth="1"/>
    <col min="9478" max="9493" width="4" style="24" customWidth="1"/>
    <col min="9494" max="9494" width="5.6640625" style="24" customWidth="1"/>
    <col min="9495" max="9727" width="9.109375" style="24"/>
    <col min="9728" max="9728" width="4.33203125" style="24" customWidth="1"/>
    <col min="9729" max="9729" width="11.33203125" style="24" customWidth="1"/>
    <col min="9730" max="9730" width="12.5546875" style="24" customWidth="1"/>
    <col min="9731" max="9731" width="10.109375" style="24" customWidth="1"/>
    <col min="9732" max="9732" width="13.6640625" style="24" bestFit="1" customWidth="1"/>
    <col min="9733" max="9733" width="13.88671875" style="24" customWidth="1"/>
    <col min="9734" max="9749" width="4" style="24" customWidth="1"/>
    <col min="9750" max="9750" width="5.6640625" style="24" customWidth="1"/>
    <col min="9751" max="9983" width="9.109375" style="24"/>
    <col min="9984" max="9984" width="4.33203125" style="24" customWidth="1"/>
    <col min="9985" max="9985" width="11.33203125" style="24" customWidth="1"/>
    <col min="9986" max="9986" width="12.5546875" style="24" customWidth="1"/>
    <col min="9987" max="9987" width="10.109375" style="24" customWidth="1"/>
    <col min="9988" max="9988" width="13.6640625" style="24" bestFit="1" customWidth="1"/>
    <col min="9989" max="9989" width="13.88671875" style="24" customWidth="1"/>
    <col min="9990" max="10005" width="4" style="24" customWidth="1"/>
    <col min="10006" max="10006" width="5.6640625" style="24" customWidth="1"/>
    <col min="10007" max="10239" width="9.109375" style="24"/>
    <col min="10240" max="10240" width="4.33203125" style="24" customWidth="1"/>
    <col min="10241" max="10241" width="11.33203125" style="24" customWidth="1"/>
    <col min="10242" max="10242" width="12.5546875" style="24" customWidth="1"/>
    <col min="10243" max="10243" width="10.109375" style="24" customWidth="1"/>
    <col min="10244" max="10244" width="13.6640625" style="24" bestFit="1" customWidth="1"/>
    <col min="10245" max="10245" width="13.88671875" style="24" customWidth="1"/>
    <col min="10246" max="10261" width="4" style="24" customWidth="1"/>
    <col min="10262" max="10262" width="5.6640625" style="24" customWidth="1"/>
    <col min="10263" max="10495" width="9.109375" style="24"/>
    <col min="10496" max="10496" width="4.33203125" style="24" customWidth="1"/>
    <col min="10497" max="10497" width="11.33203125" style="24" customWidth="1"/>
    <col min="10498" max="10498" width="12.5546875" style="24" customWidth="1"/>
    <col min="10499" max="10499" width="10.109375" style="24" customWidth="1"/>
    <col min="10500" max="10500" width="13.6640625" style="24" bestFit="1" customWidth="1"/>
    <col min="10501" max="10501" width="13.88671875" style="24" customWidth="1"/>
    <col min="10502" max="10517" width="4" style="24" customWidth="1"/>
    <col min="10518" max="10518" width="5.6640625" style="24" customWidth="1"/>
    <col min="10519" max="10751" width="9.109375" style="24"/>
    <col min="10752" max="10752" width="4.33203125" style="24" customWidth="1"/>
    <col min="10753" max="10753" width="11.33203125" style="24" customWidth="1"/>
    <col min="10754" max="10754" width="12.5546875" style="24" customWidth="1"/>
    <col min="10755" max="10755" width="10.109375" style="24" customWidth="1"/>
    <col min="10756" max="10756" width="13.6640625" style="24" bestFit="1" customWidth="1"/>
    <col min="10757" max="10757" width="13.88671875" style="24" customWidth="1"/>
    <col min="10758" max="10773" width="4" style="24" customWidth="1"/>
    <col min="10774" max="10774" width="5.6640625" style="24" customWidth="1"/>
    <col min="10775" max="11007" width="9.109375" style="24"/>
    <col min="11008" max="11008" width="4.33203125" style="24" customWidth="1"/>
    <col min="11009" max="11009" width="11.33203125" style="24" customWidth="1"/>
    <col min="11010" max="11010" width="12.5546875" style="24" customWidth="1"/>
    <col min="11011" max="11011" width="10.109375" style="24" customWidth="1"/>
    <col min="11012" max="11012" width="13.6640625" style="24" bestFit="1" customWidth="1"/>
    <col min="11013" max="11013" width="13.88671875" style="24" customWidth="1"/>
    <col min="11014" max="11029" width="4" style="24" customWidth="1"/>
    <col min="11030" max="11030" width="5.6640625" style="24" customWidth="1"/>
    <col min="11031" max="11263" width="9.109375" style="24"/>
    <col min="11264" max="11264" width="4.33203125" style="24" customWidth="1"/>
    <col min="11265" max="11265" width="11.33203125" style="24" customWidth="1"/>
    <col min="11266" max="11266" width="12.5546875" style="24" customWidth="1"/>
    <col min="11267" max="11267" width="10.109375" style="24" customWidth="1"/>
    <col min="11268" max="11268" width="13.6640625" style="24" bestFit="1" customWidth="1"/>
    <col min="11269" max="11269" width="13.88671875" style="24" customWidth="1"/>
    <col min="11270" max="11285" width="4" style="24" customWidth="1"/>
    <col min="11286" max="11286" width="5.6640625" style="24" customWidth="1"/>
    <col min="11287" max="11519" width="9.109375" style="24"/>
    <col min="11520" max="11520" width="4.33203125" style="24" customWidth="1"/>
    <col min="11521" max="11521" width="11.33203125" style="24" customWidth="1"/>
    <col min="11522" max="11522" width="12.5546875" style="24" customWidth="1"/>
    <col min="11523" max="11523" width="10.109375" style="24" customWidth="1"/>
    <col min="11524" max="11524" width="13.6640625" style="24" bestFit="1" customWidth="1"/>
    <col min="11525" max="11525" width="13.88671875" style="24" customWidth="1"/>
    <col min="11526" max="11541" width="4" style="24" customWidth="1"/>
    <col min="11542" max="11542" width="5.6640625" style="24" customWidth="1"/>
    <col min="11543" max="11775" width="9.109375" style="24"/>
    <col min="11776" max="11776" width="4.33203125" style="24" customWidth="1"/>
    <col min="11777" max="11777" width="11.33203125" style="24" customWidth="1"/>
    <col min="11778" max="11778" width="12.5546875" style="24" customWidth="1"/>
    <col min="11779" max="11779" width="10.109375" style="24" customWidth="1"/>
    <col min="11780" max="11780" width="13.6640625" style="24" bestFit="1" customWidth="1"/>
    <col min="11781" max="11781" width="13.88671875" style="24" customWidth="1"/>
    <col min="11782" max="11797" width="4" style="24" customWidth="1"/>
    <col min="11798" max="11798" width="5.6640625" style="24" customWidth="1"/>
    <col min="11799" max="12031" width="9.109375" style="24"/>
    <col min="12032" max="12032" width="4.33203125" style="24" customWidth="1"/>
    <col min="12033" max="12033" width="11.33203125" style="24" customWidth="1"/>
    <col min="12034" max="12034" width="12.5546875" style="24" customWidth="1"/>
    <col min="12035" max="12035" width="10.109375" style="24" customWidth="1"/>
    <col min="12036" max="12036" width="13.6640625" style="24" bestFit="1" customWidth="1"/>
    <col min="12037" max="12037" width="13.88671875" style="24" customWidth="1"/>
    <col min="12038" max="12053" width="4" style="24" customWidth="1"/>
    <col min="12054" max="12054" width="5.6640625" style="24" customWidth="1"/>
    <col min="12055" max="12287" width="9.109375" style="24"/>
    <col min="12288" max="12288" width="4.33203125" style="24" customWidth="1"/>
    <col min="12289" max="12289" width="11.33203125" style="24" customWidth="1"/>
    <col min="12290" max="12290" width="12.5546875" style="24" customWidth="1"/>
    <col min="12291" max="12291" width="10.109375" style="24" customWidth="1"/>
    <col min="12292" max="12292" width="13.6640625" style="24" bestFit="1" customWidth="1"/>
    <col min="12293" max="12293" width="13.88671875" style="24" customWidth="1"/>
    <col min="12294" max="12309" width="4" style="24" customWidth="1"/>
    <col min="12310" max="12310" width="5.6640625" style="24" customWidth="1"/>
    <col min="12311" max="12543" width="9.109375" style="24"/>
    <col min="12544" max="12544" width="4.33203125" style="24" customWidth="1"/>
    <col min="12545" max="12545" width="11.33203125" style="24" customWidth="1"/>
    <col min="12546" max="12546" width="12.5546875" style="24" customWidth="1"/>
    <col min="12547" max="12547" width="10.109375" style="24" customWidth="1"/>
    <col min="12548" max="12548" width="13.6640625" style="24" bestFit="1" customWidth="1"/>
    <col min="12549" max="12549" width="13.88671875" style="24" customWidth="1"/>
    <col min="12550" max="12565" width="4" style="24" customWidth="1"/>
    <col min="12566" max="12566" width="5.6640625" style="24" customWidth="1"/>
    <col min="12567" max="12799" width="9.109375" style="24"/>
    <col min="12800" max="12800" width="4.33203125" style="24" customWidth="1"/>
    <col min="12801" max="12801" width="11.33203125" style="24" customWidth="1"/>
    <col min="12802" max="12802" width="12.5546875" style="24" customWidth="1"/>
    <col min="12803" max="12803" width="10.109375" style="24" customWidth="1"/>
    <col min="12804" max="12804" width="13.6640625" style="24" bestFit="1" customWidth="1"/>
    <col min="12805" max="12805" width="13.88671875" style="24" customWidth="1"/>
    <col min="12806" max="12821" width="4" style="24" customWidth="1"/>
    <col min="12822" max="12822" width="5.6640625" style="24" customWidth="1"/>
    <col min="12823" max="13055" width="9.109375" style="24"/>
    <col min="13056" max="13056" width="4.33203125" style="24" customWidth="1"/>
    <col min="13057" max="13057" width="11.33203125" style="24" customWidth="1"/>
    <col min="13058" max="13058" width="12.5546875" style="24" customWidth="1"/>
    <col min="13059" max="13059" width="10.109375" style="24" customWidth="1"/>
    <col min="13060" max="13060" width="13.6640625" style="24" bestFit="1" customWidth="1"/>
    <col min="13061" max="13061" width="13.88671875" style="24" customWidth="1"/>
    <col min="13062" max="13077" width="4" style="24" customWidth="1"/>
    <col min="13078" max="13078" width="5.6640625" style="24" customWidth="1"/>
    <col min="13079" max="13311" width="9.109375" style="24"/>
    <col min="13312" max="13312" width="4.33203125" style="24" customWidth="1"/>
    <col min="13313" max="13313" width="11.33203125" style="24" customWidth="1"/>
    <col min="13314" max="13314" width="12.5546875" style="24" customWidth="1"/>
    <col min="13315" max="13315" width="10.109375" style="24" customWidth="1"/>
    <col min="13316" max="13316" width="13.6640625" style="24" bestFit="1" customWidth="1"/>
    <col min="13317" max="13317" width="13.88671875" style="24" customWidth="1"/>
    <col min="13318" max="13333" width="4" style="24" customWidth="1"/>
    <col min="13334" max="13334" width="5.6640625" style="24" customWidth="1"/>
    <col min="13335" max="13567" width="9.109375" style="24"/>
    <col min="13568" max="13568" width="4.33203125" style="24" customWidth="1"/>
    <col min="13569" max="13569" width="11.33203125" style="24" customWidth="1"/>
    <col min="13570" max="13570" width="12.5546875" style="24" customWidth="1"/>
    <col min="13571" max="13571" width="10.109375" style="24" customWidth="1"/>
    <col min="13572" max="13572" width="13.6640625" style="24" bestFit="1" customWidth="1"/>
    <col min="13573" max="13573" width="13.88671875" style="24" customWidth="1"/>
    <col min="13574" max="13589" width="4" style="24" customWidth="1"/>
    <col min="13590" max="13590" width="5.6640625" style="24" customWidth="1"/>
    <col min="13591" max="13823" width="9.109375" style="24"/>
    <col min="13824" max="13824" width="4.33203125" style="24" customWidth="1"/>
    <col min="13825" max="13825" width="11.33203125" style="24" customWidth="1"/>
    <col min="13826" max="13826" width="12.5546875" style="24" customWidth="1"/>
    <col min="13827" max="13827" width="10.109375" style="24" customWidth="1"/>
    <col min="13828" max="13828" width="13.6640625" style="24" bestFit="1" customWidth="1"/>
    <col min="13829" max="13829" width="13.88671875" style="24" customWidth="1"/>
    <col min="13830" max="13845" width="4" style="24" customWidth="1"/>
    <col min="13846" max="13846" width="5.6640625" style="24" customWidth="1"/>
    <col min="13847" max="14079" width="9.109375" style="24"/>
    <col min="14080" max="14080" width="4.33203125" style="24" customWidth="1"/>
    <col min="14081" max="14081" width="11.33203125" style="24" customWidth="1"/>
    <col min="14082" max="14082" width="12.5546875" style="24" customWidth="1"/>
    <col min="14083" max="14083" width="10.109375" style="24" customWidth="1"/>
    <col min="14084" max="14084" width="13.6640625" style="24" bestFit="1" customWidth="1"/>
    <col min="14085" max="14085" width="13.88671875" style="24" customWidth="1"/>
    <col min="14086" max="14101" width="4" style="24" customWidth="1"/>
    <col min="14102" max="14102" width="5.6640625" style="24" customWidth="1"/>
    <col min="14103" max="14335" width="9.109375" style="24"/>
    <col min="14336" max="14336" width="4.33203125" style="24" customWidth="1"/>
    <col min="14337" max="14337" width="11.33203125" style="24" customWidth="1"/>
    <col min="14338" max="14338" width="12.5546875" style="24" customWidth="1"/>
    <col min="14339" max="14339" width="10.109375" style="24" customWidth="1"/>
    <col min="14340" max="14340" width="13.6640625" style="24" bestFit="1" customWidth="1"/>
    <col min="14341" max="14341" width="13.88671875" style="24" customWidth="1"/>
    <col min="14342" max="14357" width="4" style="24" customWidth="1"/>
    <col min="14358" max="14358" width="5.6640625" style="24" customWidth="1"/>
    <col min="14359" max="14591" width="9.109375" style="24"/>
    <col min="14592" max="14592" width="4.33203125" style="24" customWidth="1"/>
    <col min="14593" max="14593" width="11.33203125" style="24" customWidth="1"/>
    <col min="14594" max="14594" width="12.5546875" style="24" customWidth="1"/>
    <col min="14595" max="14595" width="10.109375" style="24" customWidth="1"/>
    <col min="14596" max="14596" width="13.6640625" style="24" bestFit="1" customWidth="1"/>
    <col min="14597" max="14597" width="13.88671875" style="24" customWidth="1"/>
    <col min="14598" max="14613" width="4" style="24" customWidth="1"/>
    <col min="14614" max="14614" width="5.6640625" style="24" customWidth="1"/>
    <col min="14615" max="14847" width="9.109375" style="24"/>
    <col min="14848" max="14848" width="4.33203125" style="24" customWidth="1"/>
    <col min="14849" max="14849" width="11.33203125" style="24" customWidth="1"/>
    <col min="14850" max="14850" width="12.5546875" style="24" customWidth="1"/>
    <col min="14851" max="14851" width="10.109375" style="24" customWidth="1"/>
    <col min="14852" max="14852" width="13.6640625" style="24" bestFit="1" customWidth="1"/>
    <col min="14853" max="14853" width="13.88671875" style="24" customWidth="1"/>
    <col min="14854" max="14869" width="4" style="24" customWidth="1"/>
    <col min="14870" max="14870" width="5.6640625" style="24" customWidth="1"/>
    <col min="14871" max="15103" width="9.109375" style="24"/>
    <col min="15104" max="15104" width="4.33203125" style="24" customWidth="1"/>
    <col min="15105" max="15105" width="11.33203125" style="24" customWidth="1"/>
    <col min="15106" max="15106" width="12.5546875" style="24" customWidth="1"/>
    <col min="15107" max="15107" width="10.109375" style="24" customWidth="1"/>
    <col min="15108" max="15108" width="13.6640625" style="24" bestFit="1" customWidth="1"/>
    <col min="15109" max="15109" width="13.88671875" style="24" customWidth="1"/>
    <col min="15110" max="15125" width="4" style="24" customWidth="1"/>
    <col min="15126" max="15126" width="5.6640625" style="24" customWidth="1"/>
    <col min="15127" max="15359" width="9.109375" style="24"/>
    <col min="15360" max="15360" width="4.33203125" style="24" customWidth="1"/>
    <col min="15361" max="15361" width="11.33203125" style="24" customWidth="1"/>
    <col min="15362" max="15362" width="12.5546875" style="24" customWidth="1"/>
    <col min="15363" max="15363" width="10.109375" style="24" customWidth="1"/>
    <col min="15364" max="15364" width="13.6640625" style="24" bestFit="1" customWidth="1"/>
    <col min="15365" max="15365" width="13.88671875" style="24" customWidth="1"/>
    <col min="15366" max="15381" width="4" style="24" customWidth="1"/>
    <col min="15382" max="15382" width="5.6640625" style="24" customWidth="1"/>
    <col min="15383" max="15615" width="9.109375" style="24"/>
    <col min="15616" max="15616" width="4.33203125" style="24" customWidth="1"/>
    <col min="15617" max="15617" width="11.33203125" style="24" customWidth="1"/>
    <col min="15618" max="15618" width="12.5546875" style="24" customWidth="1"/>
    <col min="15619" max="15619" width="10.109375" style="24" customWidth="1"/>
    <col min="15620" max="15620" width="13.6640625" style="24" bestFit="1" customWidth="1"/>
    <col min="15621" max="15621" width="13.88671875" style="24" customWidth="1"/>
    <col min="15622" max="15637" width="4" style="24" customWidth="1"/>
    <col min="15638" max="15638" width="5.6640625" style="24" customWidth="1"/>
    <col min="15639" max="15871" width="9.109375" style="24"/>
    <col min="15872" max="15872" width="4.33203125" style="24" customWidth="1"/>
    <col min="15873" max="15873" width="11.33203125" style="24" customWidth="1"/>
    <col min="15874" max="15874" width="12.5546875" style="24" customWidth="1"/>
    <col min="15875" max="15875" width="10.109375" style="24" customWidth="1"/>
    <col min="15876" max="15876" width="13.6640625" style="24" bestFit="1" customWidth="1"/>
    <col min="15877" max="15877" width="13.88671875" style="24" customWidth="1"/>
    <col min="15878" max="15893" width="4" style="24" customWidth="1"/>
    <col min="15894" max="15894" width="5.6640625" style="24" customWidth="1"/>
    <col min="15895" max="16127" width="9.109375" style="24"/>
    <col min="16128" max="16128" width="4.33203125" style="24" customWidth="1"/>
    <col min="16129" max="16129" width="11.33203125" style="24" customWidth="1"/>
    <col min="16130" max="16130" width="12.5546875" style="24" customWidth="1"/>
    <col min="16131" max="16131" width="10.109375" style="24" customWidth="1"/>
    <col min="16132" max="16132" width="13.6640625" style="24" bestFit="1" customWidth="1"/>
    <col min="16133" max="16133" width="13.88671875" style="24" customWidth="1"/>
    <col min="16134" max="16149" width="4" style="24" customWidth="1"/>
    <col min="16150" max="16150" width="5.6640625" style="24" customWidth="1"/>
    <col min="16151" max="16384" width="9.109375" style="24"/>
  </cols>
  <sheetData>
    <row r="1" spans="1:23" s="1" customFormat="1" ht="17.399999999999999" x14ac:dyDescent="0.3">
      <c r="A1" s="84" t="s">
        <v>528</v>
      </c>
      <c r="B1" s="2"/>
      <c r="E1" s="2"/>
      <c r="F1" s="3"/>
      <c r="G1" s="85" t="s">
        <v>529</v>
      </c>
      <c r="H1" s="4"/>
    </row>
    <row r="2" spans="1:23" s="5" customFormat="1" ht="4.2" x14ac:dyDescent="0.15">
      <c r="B2" s="6"/>
      <c r="F2" s="7"/>
    </row>
    <row r="3" spans="1:23" s="1" customFormat="1" ht="15.6" x14ac:dyDescent="0.3">
      <c r="B3" s="8" t="s">
        <v>181</v>
      </c>
      <c r="C3" s="9"/>
      <c r="D3" s="10"/>
      <c r="E3" s="10"/>
      <c r="F3" s="11" t="s">
        <v>179</v>
      </c>
      <c r="O3" s="4"/>
    </row>
    <row r="4" spans="1:23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2"/>
    </row>
    <row r="5" spans="1:23" ht="13.8" thickBot="1" x14ac:dyDescent="0.3">
      <c r="A5" s="61" t="s">
        <v>226</v>
      </c>
      <c r="B5" s="17" t="s">
        <v>0</v>
      </c>
      <c r="C5" s="18" t="s">
        <v>1</v>
      </c>
      <c r="D5" s="19" t="s">
        <v>2</v>
      </c>
      <c r="E5" s="20" t="s">
        <v>3</v>
      </c>
      <c r="F5" s="21" t="s">
        <v>4</v>
      </c>
      <c r="G5" s="22" t="s">
        <v>564</v>
      </c>
      <c r="H5" s="22" t="s">
        <v>565</v>
      </c>
      <c r="I5" s="22" t="s">
        <v>567</v>
      </c>
      <c r="J5" s="22" t="s">
        <v>569</v>
      </c>
      <c r="K5" s="22" t="s">
        <v>576</v>
      </c>
      <c r="L5" s="22" t="s">
        <v>577</v>
      </c>
      <c r="M5" s="22" t="s">
        <v>578</v>
      </c>
      <c r="N5" s="22" t="s">
        <v>579</v>
      </c>
      <c r="O5" s="22" t="s">
        <v>580</v>
      </c>
      <c r="P5" s="22"/>
      <c r="Q5" s="22"/>
      <c r="R5" s="22"/>
      <c r="S5" s="22"/>
      <c r="T5" s="22"/>
      <c r="U5" s="22"/>
      <c r="V5" s="23" t="s">
        <v>177</v>
      </c>
      <c r="W5" s="124" t="s">
        <v>549</v>
      </c>
    </row>
    <row r="6" spans="1:23" x14ac:dyDescent="0.25">
      <c r="A6" s="25">
        <v>1</v>
      </c>
      <c r="B6" s="26" t="s">
        <v>255</v>
      </c>
      <c r="C6" s="27" t="s">
        <v>256</v>
      </c>
      <c r="D6" s="28">
        <v>40129</v>
      </c>
      <c r="E6" s="29" t="s">
        <v>12</v>
      </c>
      <c r="F6" s="30" t="s">
        <v>123</v>
      </c>
      <c r="G6" s="31" t="s">
        <v>571</v>
      </c>
      <c r="H6" s="31" t="s">
        <v>581</v>
      </c>
      <c r="I6" s="31" t="s">
        <v>572</v>
      </c>
      <c r="J6" s="31" t="s">
        <v>572</v>
      </c>
      <c r="K6" s="31" t="s">
        <v>572</v>
      </c>
      <c r="L6" s="31" t="s">
        <v>572</v>
      </c>
      <c r="M6" s="31" t="s">
        <v>572</v>
      </c>
      <c r="N6" s="31" t="s">
        <v>574</v>
      </c>
      <c r="O6" s="31" t="s">
        <v>573</v>
      </c>
      <c r="P6" s="32"/>
      <c r="Q6" s="32"/>
      <c r="R6" s="32"/>
      <c r="S6" s="32"/>
      <c r="T6" s="32"/>
      <c r="U6" s="32"/>
      <c r="V6" s="125">
        <v>1.9</v>
      </c>
      <c r="W6" s="122" t="str">
        <f>IF(ISBLANK(V6),"",IF(V6&gt;=3.48,"KSM",IF(V6&gt;=3.1,"I A",IF(V6&gt;=2.7,"II A",IF(V6&gt;=2.4,"III A",IF(V6&gt;=2.15,"I JA",IF(V6&gt;=1.95,"II JA",IF(V6&gt;=1.8,"III JA"))))))))</f>
        <v>III JA</v>
      </c>
    </row>
    <row r="7" spans="1:23" x14ac:dyDescent="0.25">
      <c r="A7" s="25">
        <v>2</v>
      </c>
      <c r="B7" s="26" t="s">
        <v>67</v>
      </c>
      <c r="C7" s="27" t="s">
        <v>257</v>
      </c>
      <c r="D7" s="28">
        <v>40655</v>
      </c>
      <c r="E7" s="29" t="s">
        <v>12</v>
      </c>
      <c r="F7" s="30" t="s">
        <v>123</v>
      </c>
      <c r="G7" s="31" t="s">
        <v>574</v>
      </c>
      <c r="H7" s="31" t="s">
        <v>571</v>
      </c>
      <c r="I7" s="31" t="s">
        <v>572</v>
      </c>
      <c r="J7" s="31" t="s">
        <v>573</v>
      </c>
      <c r="K7" s="31"/>
      <c r="L7" s="31"/>
      <c r="M7" s="31"/>
      <c r="N7" s="31"/>
      <c r="O7" s="31"/>
      <c r="P7" s="32"/>
      <c r="Q7" s="32"/>
      <c r="R7" s="32"/>
      <c r="S7" s="32"/>
      <c r="T7" s="32"/>
      <c r="U7" s="32"/>
      <c r="V7" s="125">
        <v>1.4</v>
      </c>
      <c r="W7" s="122"/>
    </row>
    <row r="8" spans="1:23" ht="14.25" customHeight="1" x14ac:dyDescent="0.25">
      <c r="A8" s="25">
        <v>3</v>
      </c>
      <c r="B8" s="26" t="s">
        <v>142</v>
      </c>
      <c r="C8" s="27" t="s">
        <v>143</v>
      </c>
      <c r="D8" s="28">
        <v>40129</v>
      </c>
      <c r="E8" s="29" t="s">
        <v>15</v>
      </c>
      <c r="F8" s="30" t="s">
        <v>123</v>
      </c>
      <c r="G8" s="31" t="s">
        <v>573</v>
      </c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2"/>
      <c r="V8" s="125" t="s">
        <v>575</v>
      </c>
      <c r="W8" s="122"/>
    </row>
    <row r="9" spans="1:23" x14ac:dyDescent="0.25">
      <c r="A9" s="25"/>
      <c r="B9" s="26" t="s">
        <v>145</v>
      </c>
      <c r="C9" s="27" t="s">
        <v>146</v>
      </c>
      <c r="D9" s="28">
        <v>40065</v>
      </c>
      <c r="E9" s="29" t="s">
        <v>12</v>
      </c>
      <c r="F9" s="30" t="s">
        <v>123</v>
      </c>
      <c r="G9" s="31"/>
      <c r="H9" s="31"/>
      <c r="I9" s="31"/>
      <c r="J9" s="31"/>
      <c r="K9" s="31"/>
      <c r="L9" s="31"/>
      <c r="M9" s="31"/>
      <c r="N9" s="31"/>
      <c r="O9" s="31"/>
      <c r="P9" s="32"/>
      <c r="Q9" s="32"/>
      <c r="R9" s="32"/>
      <c r="S9" s="32"/>
      <c r="T9" s="32"/>
      <c r="U9" s="32"/>
      <c r="V9" s="125" t="s">
        <v>551</v>
      </c>
      <c r="W9" s="122"/>
    </row>
    <row r="10" spans="1:23" x14ac:dyDescent="0.25">
      <c r="A10" s="25"/>
      <c r="B10" s="26" t="s">
        <v>20</v>
      </c>
      <c r="C10" s="27" t="s">
        <v>129</v>
      </c>
      <c r="D10" s="28">
        <v>40077</v>
      </c>
      <c r="E10" s="29" t="s">
        <v>15</v>
      </c>
      <c r="F10" s="30" t="s">
        <v>123</v>
      </c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2"/>
      <c r="R10" s="32"/>
      <c r="S10" s="32"/>
      <c r="T10" s="32"/>
      <c r="U10" s="32"/>
      <c r="V10" s="125" t="s">
        <v>551</v>
      </c>
      <c r="W10" s="122"/>
    </row>
    <row r="11" spans="1:23" x14ac:dyDescent="0.25">
      <c r="A11" s="25"/>
      <c r="B11" s="26" t="s">
        <v>21</v>
      </c>
      <c r="C11" s="27" t="s">
        <v>262</v>
      </c>
      <c r="D11" s="28">
        <v>40544</v>
      </c>
      <c r="E11" s="29" t="s">
        <v>15</v>
      </c>
      <c r="F11" s="30" t="s">
        <v>123</v>
      </c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125" t="s">
        <v>551</v>
      </c>
      <c r="W11" s="122"/>
    </row>
    <row r="12" spans="1:23" s="5" customFormat="1" ht="4.2" x14ac:dyDescent="0.15">
      <c r="B12" s="6"/>
      <c r="F12" s="7"/>
    </row>
    <row r="13" spans="1:23" s="1" customFormat="1" ht="15.6" x14ac:dyDescent="0.3">
      <c r="B13" s="8" t="s">
        <v>181</v>
      </c>
      <c r="C13" s="9"/>
      <c r="D13" s="10"/>
      <c r="E13" s="10"/>
      <c r="F13" s="11" t="s">
        <v>180</v>
      </c>
      <c r="O13" s="4"/>
    </row>
    <row r="14" spans="1:23" s="16" customFormat="1" ht="4.8" thickBot="1" x14ac:dyDescent="0.2">
      <c r="A14" s="12"/>
      <c r="B14" s="13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2"/>
    </row>
    <row r="15" spans="1:23" ht="13.8" thickBot="1" x14ac:dyDescent="0.3">
      <c r="A15" s="61" t="s">
        <v>226</v>
      </c>
      <c r="B15" s="17" t="s">
        <v>0</v>
      </c>
      <c r="C15" s="18" t="s">
        <v>1</v>
      </c>
      <c r="D15" s="19" t="s">
        <v>2</v>
      </c>
      <c r="E15" s="20" t="s">
        <v>3</v>
      </c>
      <c r="F15" s="21" t="s">
        <v>4</v>
      </c>
      <c r="G15" s="22" t="s">
        <v>564</v>
      </c>
      <c r="H15" s="22" t="s">
        <v>565</v>
      </c>
      <c r="I15" s="22" t="s">
        <v>567</v>
      </c>
      <c r="J15" s="22" t="s">
        <v>569</v>
      </c>
      <c r="K15" s="22" t="s">
        <v>576</v>
      </c>
      <c r="L15" s="22" t="s">
        <v>577</v>
      </c>
      <c r="M15" s="22" t="s">
        <v>578</v>
      </c>
      <c r="N15" s="22" t="s">
        <v>579</v>
      </c>
      <c r="O15" s="22" t="s">
        <v>580</v>
      </c>
      <c r="P15" s="22" t="s">
        <v>582</v>
      </c>
      <c r="Q15" s="22" t="s">
        <v>583</v>
      </c>
      <c r="R15" s="22" t="s">
        <v>584</v>
      </c>
      <c r="S15" s="22" t="s">
        <v>585</v>
      </c>
      <c r="T15" s="22" t="s">
        <v>586</v>
      </c>
      <c r="U15" s="22" t="s">
        <v>587</v>
      </c>
      <c r="V15" s="23" t="s">
        <v>177</v>
      </c>
      <c r="W15" s="124" t="s">
        <v>549</v>
      </c>
    </row>
    <row r="16" spans="1:23" x14ac:dyDescent="0.25">
      <c r="A16" s="25">
        <v>1</v>
      </c>
      <c r="B16" s="26" t="s">
        <v>127</v>
      </c>
      <c r="C16" s="27" t="s">
        <v>128</v>
      </c>
      <c r="D16" s="28">
        <v>39842</v>
      </c>
      <c r="E16" s="29" t="s">
        <v>12</v>
      </c>
      <c r="F16" s="30" t="s">
        <v>123</v>
      </c>
      <c r="G16" s="31"/>
      <c r="H16" s="31"/>
      <c r="I16" s="31"/>
      <c r="J16" s="31"/>
      <c r="K16" s="31"/>
      <c r="L16" s="31"/>
      <c r="M16" s="31"/>
      <c r="N16" s="31"/>
      <c r="O16" s="31" t="s">
        <v>572</v>
      </c>
      <c r="P16" s="32" t="s">
        <v>572</v>
      </c>
      <c r="Q16" s="32" t="s">
        <v>572</v>
      </c>
      <c r="R16" s="32" t="s">
        <v>572</v>
      </c>
      <c r="S16" s="32" t="s">
        <v>572</v>
      </c>
      <c r="T16" s="32" t="s">
        <v>572</v>
      </c>
      <c r="U16" s="32" t="s">
        <v>573</v>
      </c>
      <c r="V16" s="125">
        <v>2.5</v>
      </c>
      <c r="W16" s="122" t="str">
        <f>IF(ISBLANK(V16),"",IF(V16&gt;=4.6,"KSM",IF(V16&gt;=4.1,"I A",IF(V16&gt;=3.5,"II A",IF(V16&gt;=3.05,"III A",IF(V16&gt;=2.6,"I JA",IF(V16&gt;=2.2,"II JA",IF(V16&gt;=1.9,"III JA"))))))))</f>
        <v>II JA</v>
      </c>
    </row>
    <row r="17" spans="1:23" x14ac:dyDescent="0.25">
      <c r="A17" s="25">
        <v>2</v>
      </c>
      <c r="B17" s="26" t="s">
        <v>130</v>
      </c>
      <c r="C17" s="27" t="s">
        <v>131</v>
      </c>
      <c r="D17" s="28">
        <v>40155</v>
      </c>
      <c r="E17" s="29" t="s">
        <v>12</v>
      </c>
      <c r="F17" s="30" t="s">
        <v>123</v>
      </c>
      <c r="G17" s="31"/>
      <c r="H17" s="31"/>
      <c r="I17" s="31"/>
      <c r="J17" s="31"/>
      <c r="K17" s="31" t="s">
        <v>572</v>
      </c>
      <c r="L17" s="31" t="s">
        <v>581</v>
      </c>
      <c r="M17" s="31" t="s">
        <v>571</v>
      </c>
      <c r="N17" s="31" t="s">
        <v>572</v>
      </c>
      <c r="O17" s="31" t="s">
        <v>574</v>
      </c>
      <c r="P17" s="32" t="s">
        <v>573</v>
      </c>
      <c r="Q17" s="32"/>
      <c r="R17" s="32"/>
      <c r="S17" s="32"/>
      <c r="T17" s="32"/>
      <c r="U17" s="32"/>
      <c r="V17" s="125">
        <v>2</v>
      </c>
      <c r="W17" s="122" t="str">
        <f t="shared" ref="W17" si="0">IF(ISBLANK(V17),"",IF(V17&gt;=4.6,"KSM",IF(V17&gt;=4.1,"I A",IF(V17&gt;=3.5,"II A",IF(V17&gt;=3.05,"III A",IF(V17&gt;=2.6,"I JA",IF(V17&gt;=2.2,"II JA",IF(V17&gt;=1.9,"III JA"))))))))</f>
        <v>III JA</v>
      </c>
    </row>
    <row r="18" spans="1:23" x14ac:dyDescent="0.25">
      <c r="A18" s="25">
        <v>3</v>
      </c>
      <c r="B18" s="26" t="s">
        <v>260</v>
      </c>
      <c r="C18" s="27" t="s">
        <v>261</v>
      </c>
      <c r="D18" s="28">
        <v>41008</v>
      </c>
      <c r="E18" s="29" t="s">
        <v>12</v>
      </c>
      <c r="F18" s="30" t="s">
        <v>123</v>
      </c>
      <c r="G18" s="31" t="s">
        <v>572</v>
      </c>
      <c r="H18" s="31" t="s">
        <v>572</v>
      </c>
      <c r="I18" s="31" t="s">
        <v>574</v>
      </c>
      <c r="J18" s="31" t="s">
        <v>572</v>
      </c>
      <c r="K18" s="31" t="s">
        <v>571</v>
      </c>
      <c r="L18" s="31" t="s">
        <v>574</v>
      </c>
      <c r="M18" s="31" t="s">
        <v>573</v>
      </c>
      <c r="N18" s="31"/>
      <c r="O18" s="31"/>
      <c r="P18" s="32"/>
      <c r="Q18" s="32"/>
      <c r="R18" s="32"/>
      <c r="S18" s="32"/>
      <c r="T18" s="32"/>
      <c r="U18" s="32"/>
      <c r="V18" s="125">
        <v>1.7</v>
      </c>
      <c r="W18" s="122"/>
    </row>
    <row r="19" spans="1:23" x14ac:dyDescent="0.25">
      <c r="A19" s="25"/>
      <c r="B19" s="26" t="s">
        <v>251</v>
      </c>
      <c r="C19" s="27" t="s">
        <v>252</v>
      </c>
      <c r="D19" s="28">
        <v>40004</v>
      </c>
      <c r="E19" s="29" t="s">
        <v>12</v>
      </c>
      <c r="F19" s="30" t="s">
        <v>123</v>
      </c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2"/>
      <c r="R19" s="32"/>
      <c r="S19" s="32"/>
      <c r="T19" s="32"/>
      <c r="U19" s="32"/>
      <c r="V19" s="125" t="s">
        <v>551</v>
      </c>
      <c r="W19" s="122"/>
    </row>
    <row r="20" spans="1:23" x14ac:dyDescent="0.25">
      <c r="A20" s="25"/>
      <c r="B20" s="26" t="s">
        <v>8</v>
      </c>
      <c r="C20" s="27" t="s">
        <v>144</v>
      </c>
      <c r="D20" s="28">
        <v>40342</v>
      </c>
      <c r="E20" s="29" t="s">
        <v>15</v>
      </c>
      <c r="F20" s="30" t="s">
        <v>123</v>
      </c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32"/>
      <c r="S20" s="32"/>
      <c r="T20" s="32"/>
      <c r="U20" s="32"/>
      <c r="V20" s="125" t="s">
        <v>551</v>
      </c>
      <c r="W20" s="122"/>
    </row>
    <row r="21" spans="1:23" x14ac:dyDescent="0.25">
      <c r="A21" s="25"/>
      <c r="B21" s="26" t="s">
        <v>333</v>
      </c>
      <c r="C21" s="27" t="s">
        <v>223</v>
      </c>
      <c r="D21" s="28">
        <v>40471</v>
      </c>
      <c r="E21" s="29" t="s">
        <v>15</v>
      </c>
      <c r="F21" s="30" t="s">
        <v>220</v>
      </c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2"/>
      <c r="R21" s="32"/>
      <c r="S21" s="32"/>
      <c r="T21" s="32"/>
      <c r="U21" s="32"/>
      <c r="V21" s="125" t="s">
        <v>551</v>
      </c>
      <c r="W21" s="122"/>
    </row>
  </sheetData>
  <sortState ref="A16:WWE21">
    <sortCondition ref="A16:A21"/>
  </sortState>
  <phoneticPr fontId="20" type="noConversion"/>
  <pageMargins left="0.75" right="0.33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60M</vt:lpstr>
      <vt:lpstr>60V</vt:lpstr>
      <vt:lpstr>300MV</vt:lpstr>
      <vt:lpstr>600MV</vt:lpstr>
      <vt:lpstr>1000MV</vt:lpstr>
      <vt:lpstr>60bbMV</vt:lpstr>
      <vt:lpstr>AukštisM</vt:lpstr>
      <vt:lpstr>AukštisV</vt:lpstr>
      <vt:lpstr>KartisMV</vt:lpstr>
      <vt:lpstr>TolisM</vt:lpstr>
      <vt:lpstr>TolisV</vt:lpstr>
      <vt:lpstr>RutulysMV</vt:lpstr>
      <vt:lpstr>DiskasMV</vt:lpstr>
      <vt:lpstr>KūjisMV</vt:lpstr>
      <vt:lpstr>IetisMV</vt:lpstr>
      <vt:lpstr>KamuoliukasMV</vt:lpstr>
      <vt:lpstr>Ėjimas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viktoras</dc:creator>
  <cp:lastModifiedBy>Step</cp:lastModifiedBy>
  <cp:lastPrinted>2022-05-27T10:53:11Z</cp:lastPrinted>
  <dcterms:created xsi:type="dcterms:W3CDTF">2016-12-12T11:23:13Z</dcterms:created>
  <dcterms:modified xsi:type="dcterms:W3CDTF">2022-05-30T05:41:23Z</dcterms:modified>
</cp:coreProperties>
</file>